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showInkAnnotation="0" autoCompressPictures="0"/>
  <bookViews>
    <workbookView xWindow="0" yWindow="0" windowWidth="38400" windowHeight="18240" tabRatio="841"/>
  </bookViews>
  <sheets>
    <sheet name="Overview" sheetId="6" r:id="rId1"/>
    <sheet name="Assumptions" sheetId="5" r:id="rId2"/>
    <sheet name="Sources" sheetId="2" r:id="rId3"/>
    <sheet name="Notes" sheetId="3" r:id="rId4"/>
    <sheet name="Calculations" sheetId="8" r:id="rId5"/>
    <sheet name="Output coal" sheetId="1" r:id="rId6"/>
    <sheet name="Supporting variables" sheetId="7" r:id="rId7"/>
    <sheet name="Reading guide" sheetId="9" r:id="rId8"/>
  </sheets>
  <definedNames>
    <definedName name="binnenvaartGrowth">#N/A</definedName>
    <definedName name="cargoGrowth">#N/A</definedName>
    <definedName name="cBaseloadMax">#N/A</definedName>
    <definedName name="cBioGasArea">#N/A</definedName>
    <definedName name="cBiomassArea">#N/A</definedName>
    <definedName name="cCo2Reduction">#N/A</definedName>
    <definedName name="cCSPArea">#N/A</definedName>
    <definedName name="cEnergyDependency">#N/A</definedName>
    <definedName name="cfSun">#N/A</definedName>
    <definedName name="cfWind">#N/A</definedName>
    <definedName name="CheckBoxExpSolar2">#N/A</definedName>
    <definedName name="CheckBoxNuclearIsSustainable">#N/A</definedName>
    <definedName name="CheckBoxShowCHPAgro">#N/A</definedName>
    <definedName name="CheckBoxShowCHPMicro">#N/A</definedName>
    <definedName name="CheckBoxShowCoalOld">#N/A</definedName>
    <definedName name="CheckBoxShowGasOld">#N/A</definedName>
    <definedName name="cMaxImport">#N/A</definedName>
    <definedName name="CO2emission1990">#N/A</definedName>
    <definedName name="CO2emissionFutYear">#N/A</definedName>
    <definedName name="CO2penalty">#N/A</definedName>
    <definedName name="CoCTextSolar">#N/A</definedName>
    <definedName name="CoCTextWind">#N/A</definedName>
    <definedName name="cSolarAreaRoofs">#N/A</definedName>
    <definedName name="cSolarPVArea">#N/A</definedName>
    <definedName name="cSustainabilityGoal">#N/A</definedName>
    <definedName name="cVolatileMax">#N/A</definedName>
    <definedName name="cWindmillAreaLand">#N/A</definedName>
    <definedName name="cWindmillAreaSea">#N/A</definedName>
    <definedName name="cWindmillCoastline">#N/A</definedName>
    <definedName name="DecentralEproduction">#N/A</definedName>
    <definedName name="DensityCrudeOil">#N/A</definedName>
    <definedName name="DensityDiesel">#N/A</definedName>
    <definedName name="DensityGasoline">#N/A</definedName>
    <definedName name="DensityLPG">#N/A</definedName>
    <definedName name="dieseleff">#N/A</definedName>
    <definedName name="domesticFlightGrowth">#N/A</definedName>
    <definedName name="Dropdown1">"#REF!"</definedName>
    <definedName name="Dropdown10">"#REF!"</definedName>
    <definedName name="Dropdown11">"#REF!"</definedName>
    <definedName name="Dropdown12">"#REF!"</definedName>
    <definedName name="Dropdown13">"#REF!"</definedName>
    <definedName name="Dropdown14">"#REF!"</definedName>
    <definedName name="Dropdown15">"#REF!"</definedName>
    <definedName name="Dropdown16">"#REF!"</definedName>
    <definedName name="Dropdown17">"#REF!"</definedName>
    <definedName name="Dropdown18">"#REF!"</definedName>
    <definedName name="Dropdown19">"#REF!"</definedName>
    <definedName name="Dropdown2">"#REF!"</definedName>
    <definedName name="Dropdown20">"#REF!"</definedName>
    <definedName name="Dropdown21">"#REF!"</definedName>
    <definedName name="Dropdown22">"#REF!"</definedName>
    <definedName name="Dropdown23">"#REF!"</definedName>
    <definedName name="Dropdown24">"#REF!"</definedName>
    <definedName name="Dropdown25">"#REF!"</definedName>
    <definedName name="Dropdown26">"#REF!"</definedName>
    <definedName name="Dropdown27">"#REF!"</definedName>
    <definedName name="Dropdown28">"#REF!"</definedName>
    <definedName name="Dropdown29">"#REF!"</definedName>
    <definedName name="Dropdown3">"#REF!"</definedName>
    <definedName name="Dropdown30">"#REF!"</definedName>
    <definedName name="Dropdown31">"#REF!"</definedName>
    <definedName name="Dropdown32">"#REF!"</definedName>
    <definedName name="Dropdown33">"#REF!"</definedName>
    <definedName name="Dropdown34">"#REF!"</definedName>
    <definedName name="Dropdown35">"#REF!"</definedName>
    <definedName name="Dropdown36">"#REF!"</definedName>
    <definedName name="Dropdown37">"#REF!"</definedName>
    <definedName name="Dropdown38">"#REF!"</definedName>
    <definedName name="Dropdown39">"#REF!"</definedName>
    <definedName name="Dropdown4">"#REF!"</definedName>
    <definedName name="Dropdown40">"#REF!"</definedName>
    <definedName name="Dropdown41">"#REF!"</definedName>
    <definedName name="Dropdown42">"#REF!"</definedName>
    <definedName name="Dropdown43">"#REF!"</definedName>
    <definedName name="Dropdown44">"#REF!"</definedName>
    <definedName name="Dropdown45">"#REF!"</definedName>
    <definedName name="Dropdown46">"#REF!"</definedName>
    <definedName name="Dropdown47">"#REF!"</definedName>
    <definedName name="Dropdown48">"#REF!"</definedName>
    <definedName name="Dropdown5">"#REF!"</definedName>
    <definedName name="Dropdown6">"#REF!"</definedName>
    <definedName name="Dropdown7">"#REF!"</definedName>
    <definedName name="Dropdown8">"#REF!"</definedName>
    <definedName name="Dropdown9">"#REF!"</definedName>
    <definedName name="DynSliders3i">#N/A</definedName>
    <definedName name="elecCarsMarketShare">#N/A</definedName>
    <definedName name="elecGrowth">#N/A</definedName>
    <definedName name="elecGrowthHorti">#N/A</definedName>
    <definedName name="elecGrowthIndustry">#N/A</definedName>
    <definedName name="elecGrowthOther">#N/A</definedName>
    <definedName name="elecTrainGrowth">#N/A</definedName>
    <definedName name="electriceff">#N/A</definedName>
    <definedName name="elecTrucksMarketShare">#N/A</definedName>
    <definedName name="eventExtraSavingElec">#N/A</definedName>
    <definedName name="eventExtraSavingElecInd">#N/A</definedName>
    <definedName name="eventExtraSavingFossil">#N/A</definedName>
    <definedName name="eventExtraSavingFossilInd">#N/A</definedName>
    <definedName name="eventExtraSavingFuel">#N/A</definedName>
    <definedName name="eventExtraSavingInsulation">#N/A</definedName>
    <definedName name="eventYearElec">#N/A</definedName>
    <definedName name="eventYearElecIndustry">#N/A</definedName>
    <definedName name="eventYearFossil">#N/A</definedName>
    <definedName name="eventYearFossilInd">#N/A</definedName>
    <definedName name="eventYearFuel">#N/A</definedName>
    <definedName name="eventYearIsolation">#N/A</definedName>
    <definedName name="exchange_rate_cec_2009">'Supporting variables'!$C$4</definedName>
    <definedName name="exchange_rate_decc">'Supporting variables'!$C$7</definedName>
    <definedName name="exchange_rate_iea_2010">'Supporting variables'!$C$3</definedName>
    <definedName name="exchange_rate_OECD_IEA_2010">'Supporting variables'!$C$5</definedName>
    <definedName name="exhange_rate_iea_nea_2010">'Supporting variables'!$C$6</definedName>
    <definedName name="fossilGrowth">#N/A</definedName>
    <definedName name="fossilGrowthHorti">#N/A</definedName>
    <definedName name="fossilGrowthOther">#N/A</definedName>
    <definedName name="full_capacity">'Supporting variables'!$C$11</definedName>
    <definedName name="full_load_hours_igcc">'Supporting variables'!$C$16</definedName>
    <definedName name="full_load_hours_pwd">'Supporting variables'!$C$16</definedName>
    <definedName name="full_load_hours_pwd_ccs">'Supporting variables'!$C$17</definedName>
    <definedName name="gaseff">#N/A</definedName>
    <definedName name="gasolineeff">#N/A</definedName>
    <definedName name="GJ_to_MWh">'Supporting variables'!$C$10</definedName>
    <definedName name="GjToMwh">#N/A</definedName>
    <definedName name="HeatNoFossil">#N/A</definedName>
    <definedName name="hours_in_year">'Supporting variables'!$C$14</definedName>
    <definedName name="igcc_capacity">'Supporting variables'!$C$13</definedName>
    <definedName name="ImportBiomassreplacedByCrops">#N/A</definedName>
    <definedName name="ImportGGreplacedByCrops">#N/A</definedName>
    <definedName name="includeBiomassCrops">#N/A</definedName>
    <definedName name="includeCapacityFactor">#N/A</definedName>
    <definedName name="IncludeFuelAndCO2Cost">#N/A</definedName>
    <definedName name="includeGGCrops">#N/A</definedName>
    <definedName name="IncludeHeatPumps">#N/A</definedName>
    <definedName name="includeSaleOfHeat">#N/A</definedName>
    <definedName name="IndustryCoalGrowth">#N/A</definedName>
    <definedName name="IndustryGasGrowth">#N/A</definedName>
    <definedName name="IndustryOilGrowth">#N/A</definedName>
    <definedName name="iNewTechnMulti">#N/A</definedName>
    <definedName name="iNuclearMulti">#N/A</definedName>
    <definedName name="iPlantMulti">#N/A</definedName>
    <definedName name="iSolarPvMulti">#N/A</definedName>
    <definedName name="iWindmillMulti">#N/A</definedName>
    <definedName name="iWindmillOffshMulti">#N/A</definedName>
    <definedName name="kilo_to_tonne">'Supporting variables'!$C$15</definedName>
    <definedName name="kW_to_MW">'Supporting variables'!$C$8</definedName>
    <definedName name="LEDMarketShare">#N/A</definedName>
    <definedName name="lngeff">#N/A</definedName>
    <definedName name="LOLBMarketShare">#N/A</definedName>
    <definedName name="lpgeff">#N/A</definedName>
    <definedName name="MW_to_GW">'Supporting variables'!$C$9</definedName>
    <definedName name="pBiomassMulti">#N/A</definedName>
    <definedName name="pCarbonMulti">#N/A</definedName>
    <definedName name="pCCSInvMulti">#N/A</definedName>
    <definedName name="pCCSMulti">#N/A</definedName>
    <definedName name="pCoalMulti">#N/A</definedName>
    <definedName name="PercFreeCO2Text2">#N/A</definedName>
    <definedName name="percGG">#N/A</definedName>
    <definedName name="PercHeatPumpCurrent">#N/A</definedName>
    <definedName name="percWasteBiomUsedFuture">#N/A</definedName>
    <definedName name="percWasteGGUsedFuture">#N/A</definedName>
    <definedName name="personalMobilityGrowth">#N/A</definedName>
    <definedName name="pFreeCO2Multi">#N/A</definedName>
    <definedName name="pGasB2B">#N/A</definedName>
    <definedName name="pGasB2C">#N/A</definedName>
    <definedName name="pGasMulti">#N/A</definedName>
    <definedName name="pOilMulti">#N/A</definedName>
    <definedName name="PriceofCO2Text2">#N/A</definedName>
    <definedName name="pUraniumMulti">#N/A</definedName>
    <definedName name="pwd_capacity">'Supporting variables'!$C$12</definedName>
    <definedName name="ResidualHeatTxt2">#N/A</definedName>
    <definedName name="SBAdjustList">#N/A</definedName>
    <definedName name="ShowEdemandTransport">#N/A</definedName>
    <definedName name="showSavings">#N/A</definedName>
    <definedName name="solarPVMarketShare">#N/A</definedName>
    <definedName name="sunBoilerMarketShare">#N/A</definedName>
    <definedName name="ThisCountry">#N/A</definedName>
    <definedName name="TotalCostCurrent">#N/A</definedName>
    <definedName name="TotalCostFuture">#N/A</definedName>
    <definedName name="ValSliderDecenWKKSmall">#N/A</definedName>
    <definedName name="ValSliderGeoTE">#N/A</definedName>
    <definedName name="ValSliderHeatPumpHorti">#N/A</definedName>
    <definedName name="ValSliderHortiCHPSmall">#N/A</definedName>
    <definedName name="ValSliderOtherCHPSmall">#N/A</definedName>
    <definedName name="ValSliderTappedHeat">#N/A</definedName>
    <definedName name="ValSliderWindOffshore">#N/A</definedName>
    <definedName name="WACC">#N/A</definedName>
    <definedName name="WACCsolar">#N/A</definedName>
    <definedName name="WACCwind">#N/A</definedName>
    <definedName name="ZeroOne">#N/A</definedName>
  </definedNames>
  <calcPr calcId="125725"/>
</workbook>
</file>

<file path=xl/calcChain.xml><?xml version="1.0" encoding="utf-8"?>
<calcChain xmlns="http://schemas.openxmlformats.org/spreadsheetml/2006/main">
  <c r="S13" i="6"/>
  <c r="S14"/>
  <c r="S15"/>
  <c r="S16"/>
  <c r="R17"/>
  <c r="S17"/>
  <c r="S18"/>
  <c r="R19"/>
  <c r="S19"/>
  <c r="R20"/>
  <c r="S20"/>
  <c r="S23"/>
  <c r="S24"/>
  <c r="S25"/>
  <c r="L47" i="8"/>
  <c r="L48"/>
  <c r="U12"/>
  <c r="I36"/>
  <c r="U31"/>
  <c r="U18"/>
  <c r="U17"/>
  <c r="U16"/>
  <c r="U10"/>
  <c r="U14" s="1"/>
  <c r="L36"/>
  <c r="L46" s="1"/>
  <c r="L31"/>
  <c r="L45" s="1"/>
  <c r="L44" s="1"/>
  <c r="L22"/>
  <c r="L18"/>
  <c r="L17"/>
  <c r="L16"/>
  <c r="L12"/>
  <c r="L10"/>
  <c r="L14" s="1"/>
  <c r="G31"/>
  <c r="E14"/>
  <c r="O48"/>
  <c r="E48"/>
  <c r="H24" i="1"/>
  <c r="H26"/>
  <c r="H10"/>
  <c r="H9"/>
  <c r="H8"/>
  <c r="S30" i="6"/>
  <c r="R30"/>
  <c r="S29"/>
  <c r="R29"/>
  <c r="S28"/>
  <c r="S27"/>
  <c r="S26"/>
  <c r="T22" i="8"/>
  <c r="P12"/>
  <c r="T12" s="1"/>
  <c r="T13" s="1"/>
  <c r="O13"/>
  <c r="O12" s="1"/>
  <c r="E478" i="3"/>
  <c r="C3" i="7"/>
  <c r="S25" i="8"/>
  <c r="S22" s="1"/>
  <c r="P42"/>
  <c r="O19"/>
  <c r="O17"/>
  <c r="O18"/>
  <c r="O16"/>
  <c r="K22"/>
  <c r="K18"/>
  <c r="F12"/>
  <c r="K12" s="1"/>
  <c r="K13" s="1"/>
  <c r="J25"/>
  <c r="J22" s="1"/>
  <c r="I18"/>
  <c r="J18" s="1"/>
  <c r="E18" s="1"/>
  <c r="J12"/>
  <c r="J13" s="1"/>
  <c r="I25"/>
  <c r="I22" s="1"/>
  <c r="E22" s="1"/>
  <c r="F42"/>
  <c r="F43"/>
  <c r="P43"/>
  <c r="P45"/>
  <c r="P10"/>
  <c r="P36" s="1"/>
  <c r="P48"/>
  <c r="P47"/>
  <c r="H7" i="1"/>
  <c r="I48" i="8"/>
  <c r="I47"/>
  <c r="I31"/>
  <c r="I10"/>
  <c r="I8" s="1"/>
  <c r="S8"/>
  <c r="S10" s="1"/>
  <c r="S31"/>
  <c r="S48"/>
  <c r="S47"/>
  <c r="E1007" i="3"/>
  <c r="E1006"/>
  <c r="S11" i="8"/>
  <c r="I11"/>
  <c r="T48"/>
  <c r="F8" i="1"/>
  <c r="F10"/>
  <c r="F21"/>
  <c r="F9"/>
  <c r="F25"/>
  <c r="T47" i="8"/>
  <c r="O47"/>
  <c r="T36"/>
  <c r="T31"/>
  <c r="H18" i="1" s="1"/>
  <c r="T11" i="8"/>
  <c r="T10"/>
  <c r="K47"/>
  <c r="J47"/>
  <c r="F47"/>
  <c r="E47"/>
  <c r="Q18"/>
  <c r="H16" i="1"/>
  <c r="O9" i="8"/>
  <c r="Q9" s="1"/>
  <c r="O8"/>
  <c r="Q8" s="1"/>
  <c r="Q17"/>
  <c r="Q11"/>
  <c r="K36"/>
  <c r="K46" s="1"/>
  <c r="K31"/>
  <c r="H31" s="1"/>
  <c r="K11"/>
  <c r="K48"/>
  <c r="J48"/>
  <c r="F48"/>
  <c r="C5" i="7"/>
  <c r="J36" i="8"/>
  <c r="H36" s="1"/>
  <c r="K10"/>
  <c r="J11"/>
  <c r="E12"/>
  <c r="F10"/>
  <c r="F36" s="1"/>
  <c r="E10"/>
  <c r="J8"/>
  <c r="J10" s="1"/>
  <c r="F45"/>
  <c r="G17"/>
  <c r="G16"/>
  <c r="G13"/>
  <c r="G11"/>
  <c r="G9"/>
  <c r="G8"/>
  <c r="E766" i="3"/>
  <c r="E754"/>
  <c r="H25" i="1"/>
  <c r="H20"/>
  <c r="E516" i="3"/>
  <c r="E353"/>
  <c r="F24" i="1"/>
  <c r="F11"/>
  <c r="F22"/>
  <c r="E695" i="3"/>
  <c r="E184"/>
  <c r="J24" i="8"/>
  <c r="Q47"/>
  <c r="Q16"/>
  <c r="Q13"/>
  <c r="T20" i="6" l="1"/>
  <c r="T19"/>
  <c r="L42" i="8"/>
  <c r="T17" i="6"/>
  <c r="R36" i="8"/>
  <c r="E36"/>
  <c r="G36" s="1"/>
  <c r="L43"/>
  <c r="L41" s="1"/>
  <c r="O36"/>
  <c r="O46" s="1"/>
  <c r="R28" i="6" s="1"/>
  <c r="T28" s="1"/>
  <c r="R31" i="8"/>
  <c r="H22"/>
  <c r="J46"/>
  <c r="J23"/>
  <c r="G10"/>
  <c r="Q12"/>
  <c r="S12"/>
  <c r="S13" s="1"/>
  <c r="S14" s="1"/>
  <c r="Q48"/>
  <c r="E45"/>
  <c r="F18" i="1"/>
  <c r="F46" i="8"/>
  <c r="P46"/>
  <c r="S36"/>
  <c r="S46" s="1"/>
  <c r="E46"/>
  <c r="R18" i="6" s="1"/>
  <c r="T18" s="1"/>
  <c r="G12" i="8"/>
  <c r="F14"/>
  <c r="G14" s="1"/>
  <c r="O10"/>
  <c r="Q10" s="1"/>
  <c r="P14"/>
  <c r="F26" i="1"/>
  <c r="G18" i="8"/>
  <c r="K43"/>
  <c r="K14"/>
  <c r="K45"/>
  <c r="K44" s="1"/>
  <c r="K42"/>
  <c r="O45"/>
  <c r="R27" i="6" s="1"/>
  <c r="T27" s="1"/>
  <c r="Q31" i="8"/>
  <c r="J45"/>
  <c r="J44" s="1"/>
  <c r="J14"/>
  <c r="J42"/>
  <c r="J43"/>
  <c r="S42"/>
  <c r="O22"/>
  <c r="H13" i="1" s="1"/>
  <c r="S43" i="8"/>
  <c r="R22"/>
  <c r="T42"/>
  <c r="T45"/>
  <c r="T43"/>
  <c r="T14"/>
  <c r="T46"/>
  <c r="I12"/>
  <c r="I13" s="1"/>
  <c r="H19" i="1" l="1"/>
  <c r="F19"/>
  <c r="E44" i="8"/>
  <c r="R16" i="6" s="1"/>
  <c r="T16" s="1"/>
  <c r="K41" i="8"/>
  <c r="S45"/>
  <c r="S44" s="1"/>
  <c r="S41" s="1"/>
  <c r="I46"/>
  <c r="P44"/>
  <c r="F44"/>
  <c r="G45"/>
  <c r="Q22"/>
  <c r="O42"/>
  <c r="R24" i="6" s="1"/>
  <c r="T24" s="1"/>
  <c r="O43" i="8"/>
  <c r="R25" i="6" s="1"/>
  <c r="T25" s="1"/>
  <c r="E43" i="8"/>
  <c r="R15" i="6" s="1"/>
  <c r="T15" s="1"/>
  <c r="E42" i="8"/>
  <c r="R14" i="6" s="1"/>
  <c r="T14" s="1"/>
  <c r="G22" i="8"/>
  <c r="F13" i="1"/>
  <c r="O44" i="8"/>
  <c r="R26" i="6" s="1"/>
  <c r="T26" s="1"/>
  <c r="Q45" i="8"/>
  <c r="I43"/>
  <c r="I14"/>
  <c r="I45"/>
  <c r="I44" s="1"/>
  <c r="Q46"/>
  <c r="T44"/>
  <c r="T41" s="1"/>
  <c r="I42"/>
  <c r="J41"/>
  <c r="G44" l="1"/>
  <c r="I41"/>
  <c r="F41"/>
  <c r="P41"/>
  <c r="Q44"/>
  <c r="G43"/>
  <c r="G42"/>
  <c r="E41"/>
  <c r="R13" i="6" s="1"/>
  <c r="T13" s="1"/>
  <c r="Q43" i="8"/>
  <c r="Q42"/>
  <c r="O41"/>
  <c r="R23" i="6" s="1"/>
  <c r="T23" s="1"/>
  <c r="Q41" i="8" l="1"/>
  <c r="G41"/>
</calcChain>
</file>

<file path=xl/comments1.xml><?xml version="1.0" encoding="utf-8"?>
<comments xmlns="http://schemas.openxmlformats.org/spreadsheetml/2006/main">
  <authors>
    <author>Nick Rothengatter</author>
  </authors>
  <commentList>
    <comment ref="E7" authorId="0">
      <text>
        <r>
          <rPr>
            <b/>
            <sz val="9"/>
            <color indexed="81"/>
            <rFont val="Tahoma"/>
            <family val="2"/>
          </rPr>
          <t>Nick Rothengatter:</t>
        </r>
        <r>
          <rPr>
            <sz val="9"/>
            <color indexed="81"/>
            <rFont val="Tahoma"/>
            <family val="2"/>
          </rPr>
          <t xml:space="preserve">
Assumed that fixed maintenance
price is £46000/MW + £5million a year for staff costs.
</t>
        </r>
      </text>
    </comment>
    <comment ref="E9" authorId="0">
      <text>
        <r>
          <rPr>
            <b/>
            <sz val="9"/>
            <color indexed="81"/>
            <rFont val="Tahoma"/>
            <family val="2"/>
          </rPr>
          <t>Nick Rothengatter:</t>
        </r>
        <r>
          <rPr>
            <sz val="9"/>
            <color indexed="81"/>
            <rFont val="Tahoma"/>
            <family val="2"/>
          </rPr>
          <t xml:space="preserve">
Assumed to be a similar cost to that
for coal technology as there is a
comparable amount (and cost) for
consumables.
Water treatment (and therefore costs)
assumed to be 3 times the amount of
CCGT (i.e. from the amount of steam
used).</t>
        </r>
      </text>
    </comment>
    <comment ref="G11" authorId="0">
      <text>
        <r>
          <rPr>
            <b/>
            <sz val="9"/>
            <color indexed="81"/>
            <rFont val="Tahoma"/>
            <family val="2"/>
          </rPr>
          <t>Nick Rothengatter:</t>
        </r>
        <r>
          <rPr>
            <sz val="9"/>
            <color indexed="81"/>
            <rFont val="Tahoma"/>
            <family val="2"/>
          </rPr>
          <t xml:space="preserve">
Includes construction of HV spur and
substation at tee point, gas and CO2
pipelines (to national transmission
system) and rail spurs where
appropriate.</t>
        </r>
      </text>
    </comment>
    <comment ref="E14" authorId="0">
      <text>
        <r>
          <rPr>
            <b/>
            <sz val="9"/>
            <color indexed="81"/>
            <rFont val="Tahoma"/>
            <family val="2"/>
          </rPr>
          <t>Nick Rothengatter:</t>
        </r>
        <r>
          <rPr>
            <sz val="9"/>
            <color indexed="81"/>
            <rFont val="Tahoma"/>
            <family val="2"/>
          </rPr>
          <t xml:space="preserve">
Based on NG UoS charge zones.
Zones in which generation could be
built were selected, then max,
average and min selected as high,
med and low levels.</t>
        </r>
      </text>
    </comment>
    <comment ref="E52" authorId="0">
      <text>
        <r>
          <rPr>
            <b/>
            <sz val="9"/>
            <color indexed="81"/>
            <rFont val="Tahoma"/>
            <family val="2"/>
          </rPr>
          <t>Nick Rothengatter:</t>
        </r>
        <r>
          <rPr>
            <sz val="9"/>
            <color indexed="81"/>
            <rFont val="Tahoma"/>
            <family val="2"/>
          </rPr>
          <t xml:space="preserve">
Figure is based on value used for
IGCC + £15750/MW for CCS
technology. FOAK prices assumed to be 20%
higher than NOAK</t>
        </r>
      </text>
    </comment>
    <comment ref="E54" authorId="0">
      <text>
        <r>
          <rPr>
            <b/>
            <sz val="9"/>
            <color indexed="81"/>
            <rFont val="Tahoma"/>
            <family val="2"/>
          </rPr>
          <t>Nick Rothengatter:</t>
        </r>
        <r>
          <rPr>
            <sz val="9"/>
            <color indexed="81"/>
            <rFont val="Tahoma"/>
            <family val="2"/>
          </rPr>
          <t xml:space="preserve">
Additional CCS cost is assumed as
£1.40/MWh, which is also based on
various studies and expert opinion.
This is relatively comparable to the
CAPEX increments for CCS
technology.
Additional allowance made for water
treatment - assumed to be three
times the amount of CCGT (on the same basis of coal assumption)
FOAK prices assumed to be 20%
higher than NOAK</t>
        </r>
      </text>
    </comment>
    <comment ref="G56" authorId="0">
      <text>
        <r>
          <rPr>
            <b/>
            <sz val="9"/>
            <color indexed="81"/>
            <rFont val="Tahoma"/>
            <family val="2"/>
          </rPr>
          <t>Nick Rothengatter:</t>
        </r>
        <r>
          <rPr>
            <sz val="9"/>
            <color indexed="81"/>
            <rFont val="Tahoma"/>
            <family val="2"/>
          </rPr>
          <t xml:space="preserve">
Includes construction of HV spur and
substation at tee point, gas and CO2
pipelines (to national transmission
system) and rail spurs where
appropriate.</t>
        </r>
      </text>
    </comment>
    <comment ref="E92" authorId="0">
      <text>
        <r>
          <rPr>
            <b/>
            <sz val="9"/>
            <color indexed="81"/>
            <rFont val="Tahoma"/>
            <family val="2"/>
          </rPr>
          <t>Nick Rothengatter:</t>
        </r>
        <r>
          <rPr>
            <sz val="9"/>
            <color indexed="81"/>
            <rFont val="Tahoma"/>
            <family val="2"/>
          </rPr>
          <t xml:space="preserve">
Coal technology is very well
established in the power industry and
the duration of project periods tends
not to be suspectible to major
fluctuations. These figures are based
on many years of involvement with
coal technology projects.
</t>
        </r>
        <r>
          <rPr>
            <b/>
            <sz val="9"/>
            <color indexed="81"/>
            <rFont val="Tahoma"/>
            <family val="2"/>
          </rPr>
          <t>source: DECC_201108_Electricity cost model 2011 update (revision 1)
P.39</t>
        </r>
      </text>
    </comment>
    <comment ref="E95" authorId="0">
      <text>
        <r>
          <rPr>
            <b/>
            <sz val="9"/>
            <color indexed="81"/>
            <rFont val="Tahoma"/>
            <family val="2"/>
          </rPr>
          <t>Nick Rothengatter:</t>
        </r>
        <r>
          <rPr>
            <sz val="9"/>
            <color indexed="81"/>
            <rFont val="Tahoma"/>
            <family val="2"/>
          </rPr>
          <t xml:space="preserve">
Assumed that fixed maintenance
price is £32000/MW + £5million a
year for staff costs.
source: DECC_201108_electricity cost model update (revision 1)  P. 39</t>
        </r>
      </text>
    </comment>
    <comment ref="G95" authorId="0">
      <text>
        <r>
          <rPr>
            <b/>
            <sz val="9"/>
            <color indexed="81"/>
            <rFont val="Tahoma"/>
            <family val="2"/>
          </rPr>
          <t>Nick Rothengatter:</t>
        </r>
        <r>
          <rPr>
            <sz val="9"/>
            <color indexed="81"/>
            <rFont val="Tahoma"/>
            <family val="2"/>
          </rPr>
          <t xml:space="preserve">
The fixed operating costs are considerably more than for CCGTs as boiler plant, fuel and ash handling and FGD all require more hands-on operation than largely automated gas fired plant. 
</t>
        </r>
        <r>
          <rPr>
            <b/>
            <sz val="9"/>
            <color indexed="81"/>
            <rFont val="Tahoma"/>
            <family val="2"/>
          </rPr>
          <t>P.28 Mott MacDonald</t>
        </r>
      </text>
    </comment>
    <comment ref="E97" authorId="0">
      <text>
        <r>
          <rPr>
            <b/>
            <sz val="9"/>
            <color indexed="81"/>
            <rFont val="Tahoma"/>
            <family val="2"/>
          </rPr>
          <t>Nick Rothengatter:</t>
        </r>
        <r>
          <rPr>
            <sz val="9"/>
            <color indexed="81"/>
            <rFont val="Tahoma"/>
            <family val="2"/>
          </rPr>
          <t xml:space="preserve">
Variable cost made up of a cost for
FGD consumable (i.e. limestone) and
cost for water treatment.
Water treatment (and therefore costs)
assumed to be 3 times the amount of
CCGT (i.e. from the amount of steam
used).
FGD costs assume £30/tonne for
limestone. Other assumptions are 2%
coal sulphur content, +/- 25% (high &amp;
low figures). Therefore between £6m
and £10m for limestone. 85% then
taken for allowance of running time
per year.
</t>
        </r>
        <r>
          <rPr>
            <b/>
            <sz val="9"/>
            <color indexed="81"/>
            <rFont val="Tahoma"/>
            <family val="2"/>
          </rPr>
          <t>Source: DECC_201108_Electricity cost model 2011 update (revision 1)</t>
        </r>
        <r>
          <rPr>
            <sz val="9"/>
            <color indexed="81"/>
            <rFont val="Tahoma"/>
            <family val="2"/>
          </rPr>
          <t xml:space="preserve">
</t>
        </r>
        <r>
          <rPr>
            <b/>
            <sz val="9"/>
            <color indexed="81"/>
            <rFont val="Tahoma"/>
            <family val="2"/>
          </rPr>
          <t>P.39</t>
        </r>
      </text>
    </comment>
    <comment ref="G99" authorId="0">
      <text>
        <r>
          <rPr>
            <b/>
            <sz val="9"/>
            <color indexed="81"/>
            <rFont val="Tahoma"/>
            <family val="2"/>
          </rPr>
          <t>Nick Rothengatter:</t>
        </r>
        <r>
          <rPr>
            <sz val="9"/>
            <color indexed="81"/>
            <rFont val="Tahoma"/>
            <family val="2"/>
          </rPr>
          <t xml:space="preserve">
Includes construction of HV spur and
substation at tee point, gas and CO2
pipelines (to national transmission
system) and rail spurs where
appropriate..</t>
        </r>
      </text>
    </comment>
    <comment ref="E100" authorId="0">
      <text>
        <r>
          <rPr>
            <b/>
            <sz val="9"/>
            <color indexed="81"/>
            <rFont val="Tahoma"/>
            <family val="2"/>
          </rPr>
          <t>Nick Rothengatter:</t>
        </r>
        <r>
          <rPr>
            <sz val="9"/>
            <color indexed="81"/>
            <rFont val="Tahoma"/>
            <family val="2"/>
          </rPr>
          <t xml:space="preserve">
As mentioned above, large super critical coal units have seen among the most rampant cost escalation due to bottlenecks in supply of specialist forgings, high pressure pipes and thick rolled flat plate.</t>
        </r>
        <r>
          <rPr>
            <b/>
            <sz val="9"/>
            <color indexed="81"/>
            <rFont val="Tahoma"/>
            <family val="2"/>
          </rPr>
          <t xml:space="preserve"> P. 28
</t>
        </r>
        <r>
          <rPr>
            <sz val="9"/>
            <color indexed="81"/>
            <rFont val="Tahoma"/>
            <family val="2"/>
          </rPr>
          <t xml:space="preserve">
The short term outlook for prices of advanced coal plant is almost certainly one of declining dollar prices as the overheated market of 2008 cools. The decline is unlikely to be as anything like as marked as the ascent given that it will take some time (3-4 years) to invest in facilities to de-bottleneck the supply chain. </t>
        </r>
        <r>
          <rPr>
            <b/>
            <sz val="9"/>
            <color indexed="81"/>
            <rFont val="Tahoma"/>
            <family val="2"/>
          </rPr>
          <t>P.30</t>
        </r>
      </text>
    </comment>
    <comment ref="E101" authorId="0">
      <text>
        <r>
          <rPr>
            <b/>
            <sz val="9"/>
            <color indexed="81"/>
            <rFont val="Tahoma"/>
            <family val="2"/>
          </rPr>
          <t>Nick Rothengatter:</t>
        </r>
        <r>
          <rPr>
            <sz val="9"/>
            <color indexed="81"/>
            <rFont val="Tahoma"/>
            <family val="2"/>
          </rPr>
          <t xml:space="preserve">
PB notes that some of the calculated figures, notably the average degradation and average
availability, are not representative of expected performance during the expected operational life of the
plant. For example, the average availability figure does not account for the actual operational life of
the plant which is being modelled.
--&gt; therefore used old Mott MacDonald figure</t>
        </r>
      </text>
    </comment>
    <comment ref="E141" authorId="0">
      <text>
        <r>
          <rPr>
            <b/>
            <sz val="9"/>
            <color indexed="81"/>
            <rFont val="Tahoma"/>
            <family val="2"/>
          </rPr>
          <t>Nick Rothengatter:</t>
        </r>
        <r>
          <rPr>
            <sz val="9"/>
            <color indexed="81"/>
            <rFont val="Tahoma"/>
            <family val="2"/>
          </rPr>
          <t xml:space="preserve">
Assumed that fixed maintenance
price is £56500/MW + £5million a
year for staff costs.
FOAK prices assumed to be 20%
higher than NOAK</t>
        </r>
      </text>
    </comment>
    <comment ref="E143" authorId="0">
      <text>
        <r>
          <rPr>
            <b/>
            <sz val="9"/>
            <color indexed="81"/>
            <rFont val="Tahoma"/>
            <family val="2"/>
          </rPr>
          <t>Nick Rothengatter:</t>
        </r>
        <r>
          <rPr>
            <sz val="9"/>
            <color indexed="81"/>
            <rFont val="Tahoma"/>
            <family val="2"/>
          </rPr>
          <t xml:space="preserve">
Based on variable O&amp;M cost for coal
(without CCS), plus an additional
variable cost for CCS technology.
Additional CCS variable O&amp;M costs is
taken as £1.12/MWh, which is based
on various studies and confirmed by
CCS experts.
FOAK prices assumed to be 20%
higher than NOAK</t>
        </r>
      </text>
    </comment>
    <comment ref="G145" authorId="0">
      <text>
        <r>
          <rPr>
            <b/>
            <sz val="9"/>
            <color indexed="81"/>
            <rFont val="Tahoma"/>
            <family val="2"/>
          </rPr>
          <t>Nick Rothengatter:</t>
        </r>
        <r>
          <rPr>
            <sz val="9"/>
            <color indexed="81"/>
            <rFont val="Tahoma"/>
            <family val="2"/>
          </rPr>
          <t xml:space="preserve">
IIncludes construction of HV spur and
substation at tee point, gas and CO2
pipelines (to national transmission
system) and rail spurs where
appropriate.</t>
        </r>
      </text>
    </comment>
    <comment ref="E185" authorId="0">
      <text>
        <r>
          <rPr>
            <b/>
            <sz val="9"/>
            <color indexed="81"/>
            <rFont val="Tahoma"/>
            <family val="2"/>
          </rPr>
          <t>Nick Rothengatter:</t>
        </r>
        <r>
          <rPr>
            <sz val="9"/>
            <color indexed="81"/>
            <rFont val="Tahoma"/>
            <family val="2"/>
          </rPr>
          <t xml:space="preserve">
both variable and fixed</t>
        </r>
      </text>
    </comment>
    <comment ref="G382" authorId="0">
      <text>
        <r>
          <rPr>
            <b/>
            <sz val="9"/>
            <color indexed="81"/>
            <rFont val="Tahoma"/>
            <family val="2"/>
          </rPr>
          <t>Nick Rothengatter:</t>
        </r>
        <r>
          <rPr>
            <sz val="9"/>
            <color indexed="81"/>
            <rFont val="Tahoma"/>
            <family val="2"/>
          </rPr>
          <t xml:space="preserve">
Instant cost,
sometimes referred to as overnight cost </t>
        </r>
        <r>
          <rPr>
            <b/>
            <sz val="9"/>
            <color indexed="81"/>
            <rFont val="Tahoma"/>
            <family val="2"/>
          </rPr>
          <t>P.2</t>
        </r>
      </text>
    </comment>
    <comment ref="E558" authorId="0">
      <text>
        <r>
          <rPr>
            <b/>
            <sz val="9"/>
            <color indexed="81"/>
            <rFont val="Tahoma"/>
            <family val="2"/>
          </rPr>
          <t>Nick Rothengatter:</t>
        </r>
        <r>
          <rPr>
            <sz val="9"/>
            <color indexed="81"/>
            <rFont val="Tahoma"/>
            <family val="2"/>
          </rPr>
          <t xml:space="preserve">
46% IGCC! Welke is dat!</t>
        </r>
      </text>
    </comment>
    <comment ref="G696" authorId="0">
      <text>
        <r>
          <rPr>
            <b/>
            <sz val="9"/>
            <color indexed="81"/>
            <rFont val="Tahoma"/>
            <family val="2"/>
          </rPr>
          <t>Nick Rothengatter:</t>
        </r>
        <r>
          <rPr>
            <sz val="9"/>
            <color indexed="81"/>
            <rFont val="Tahoma"/>
            <family val="2"/>
          </rPr>
          <t xml:space="preserve">
what is emant by materials?</t>
        </r>
      </text>
    </comment>
  </commentList>
</comments>
</file>

<file path=xl/comments2.xml><?xml version="1.0" encoding="utf-8"?>
<comments xmlns="http://schemas.openxmlformats.org/spreadsheetml/2006/main">
  <authors>
    <author>Nick Rothengatter</author>
    <author>Nick</author>
  </authors>
  <commentList>
    <comment ref="M13" authorId="0">
      <text>
        <r>
          <rPr>
            <b/>
            <sz val="9"/>
            <color indexed="81"/>
            <rFont val="Tahoma"/>
            <family val="2"/>
          </rPr>
          <t>Nick Rothengatter:</t>
        </r>
        <r>
          <rPr>
            <sz val="9"/>
            <color indexed="81"/>
            <rFont val="Tahoma"/>
            <family val="2"/>
          </rPr>
          <t xml:space="preserve">
The full load hours remain unchanged as the full load hours reported are too general to be of significant value. The load factor of fossil fuel plants such like a coal plant  is often  country specific.</t>
        </r>
      </text>
    </comment>
    <comment ref="V13" authorId="0">
      <text>
        <r>
          <rPr>
            <b/>
            <sz val="9"/>
            <color indexed="81"/>
            <rFont val="Tahoma"/>
            <family val="2"/>
          </rPr>
          <t>Nick Rothengatter:</t>
        </r>
        <r>
          <rPr>
            <sz val="9"/>
            <color indexed="81"/>
            <rFont val="Tahoma"/>
            <family val="2"/>
          </rPr>
          <t xml:space="preserve">
The full load hours remain unchanged as the full load hours reported are too general to be of significant value. The load factor of fossil fuel plants such like a coal plant  is often  country specific.</t>
        </r>
      </text>
    </comment>
    <comment ref="M18" authorId="0">
      <text>
        <r>
          <rPr>
            <b/>
            <sz val="9"/>
            <color indexed="81"/>
            <rFont val="Tahoma"/>
            <family val="2"/>
          </rPr>
          <t>Nick Rothengatter:</t>
        </r>
        <r>
          <rPr>
            <sz val="9"/>
            <color indexed="81"/>
            <rFont val="Tahoma"/>
            <family val="2"/>
          </rPr>
          <t xml:space="preserve">
For coal plants it is often assumed they have an technical lifetime of 40 years. The ETM follows the last OECD report of the IEA and NEA_2011 which indicates lifetime of 40 years. This figure is the most recent and most comparable for the Netherlands.</t>
        </r>
      </text>
    </comment>
    <comment ref="M19" authorId="0">
      <text>
        <r>
          <rPr>
            <b/>
            <sz val="9"/>
            <color indexed="8"/>
            <rFont val="Tahoma"/>
            <family val="2"/>
          </rPr>
          <t>Nick Rothengatter:</t>
        </r>
        <r>
          <rPr>
            <sz val="9"/>
            <color indexed="8"/>
            <rFont val="Tahoma"/>
            <family val="2"/>
          </rPr>
          <t xml:space="preserve">
Most developers assume that dismantling costs will be compensated by the residual value of the power plant, and do not factor them into their calculation. We follow this method by setting both residual value as decommission costs equal to zero.</t>
        </r>
      </text>
    </comment>
    <comment ref="V19" authorId="0">
      <text>
        <r>
          <rPr>
            <b/>
            <sz val="9"/>
            <color indexed="8"/>
            <rFont val="Tahoma"/>
            <family val="2"/>
          </rPr>
          <t>Nick Rothengatter:</t>
        </r>
        <r>
          <rPr>
            <sz val="9"/>
            <color indexed="8"/>
            <rFont val="Tahoma"/>
            <family val="2"/>
          </rPr>
          <t xml:space="preserve">
Most developers assume that dismantling costs will be compensated by the residual value of the power plant, and do not factor them into their calculation. We follow this method by setting both residual value as decommission costs equal to zero.</t>
        </r>
      </text>
    </comment>
    <comment ref="C23" authorId="0">
      <text>
        <r>
          <rPr>
            <b/>
            <sz val="9"/>
            <color indexed="8"/>
            <rFont val="Tahoma"/>
            <family val="2"/>
          </rPr>
          <t>Nick Rothengatter:</t>
        </r>
        <r>
          <rPr>
            <sz val="9"/>
            <color indexed="8"/>
            <rFont val="Tahoma"/>
            <family val="2"/>
          </rPr>
          <t xml:space="preserve">
Is "all-in" or installed cost.s, which sums overnight construction costs and interst during construction (IDC).</t>
        </r>
      </text>
    </comment>
    <comment ref="C24" authorId="0">
      <text>
        <r>
          <rPr>
            <b/>
            <sz val="9"/>
            <color indexed="8"/>
            <rFont val="Tahoma"/>
            <family val="2"/>
          </rPr>
          <t>Nick Rothengatter:</t>
        </r>
        <r>
          <rPr>
            <sz val="9"/>
            <color indexed="8"/>
            <rFont val="Tahoma"/>
            <family val="2"/>
          </rPr>
          <t xml:space="preserve">
IDC stands for interest during construction. The ETM doesn't use IDC but calculated the costs of capital. The cost of capital is the amount of money that is spent yearly to finance the required investment for the device. It assumes that the capital required either costs money to finance, or could have been used to generate money elsewhere. This is a percentage of the average investment over the lifetime of a device, which is called the WACC, the weighted average cost of capital. The WACC is very country specific. In the ETM the WACC is set to 6% for domestic appliances and to 10% for industrial and larger applications.</t>
        </r>
      </text>
    </comment>
    <comment ref="C25" authorId="0">
      <text>
        <r>
          <rPr>
            <b/>
            <sz val="9"/>
            <color indexed="8"/>
            <rFont val="Tahoma"/>
            <family val="2"/>
          </rPr>
          <t>Nick Rothengatter:</t>
        </r>
        <r>
          <rPr>
            <sz val="9"/>
            <color indexed="8"/>
            <rFont val="Tahoma"/>
            <family val="2"/>
          </rPr>
          <t xml:space="preserve">
Analysts often refer to the construction costs as to “overnight cost” or undiscounted capital outlays. This is the cost that will be realized if the power plant could be built instantaneously or during one night. It does not incorporate financing charges and inflation during the construction time (IDC).
</t>
        </r>
      </text>
    </comment>
    <comment ref="C26" authorId="0">
      <text>
        <r>
          <rPr>
            <b/>
            <sz val="9"/>
            <color indexed="8"/>
            <rFont val="Tahoma"/>
            <family val="2"/>
          </rPr>
          <t>Nick Rothengatter:</t>
        </r>
        <r>
          <rPr>
            <sz val="9"/>
            <color indexed="8"/>
            <rFont val="Tahoma"/>
            <family val="2"/>
          </rPr>
          <t xml:space="preserve">
cost increases resulting from unforeseen technical or regulatory difficulties</t>
        </r>
      </text>
    </comment>
    <comment ref="C27" authorId="0">
      <text>
        <r>
          <rPr>
            <b/>
            <sz val="9"/>
            <color indexed="8"/>
            <rFont val="Tahoma"/>
            <family val="2"/>
          </rPr>
          <t>Nick Rothengatter:</t>
        </r>
        <r>
          <rPr>
            <sz val="9"/>
            <color indexed="8"/>
            <rFont val="Tahoma"/>
            <family val="2"/>
          </rPr>
          <t xml:space="preserve">
EPC stands for Engineering, Procedurement and Construction. This is also known as the "Bare plant costs".</t>
        </r>
      </text>
    </comment>
    <comment ref="C28" authorId="0">
      <text>
        <r>
          <rPr>
            <b/>
            <sz val="9"/>
            <color indexed="8"/>
            <rFont val="Tahoma"/>
            <family val="2"/>
          </rPr>
          <t>Nick Rothengatter:</t>
        </r>
        <r>
          <rPr>
            <sz val="9"/>
            <color indexed="8"/>
            <rFont val="Tahoma"/>
            <family val="2"/>
          </rPr>
          <t xml:space="preserve">
Owner's costs are the costs that are related to develop and start up the plant (e.g. land, cooling infrastructure, administration and associated buildings, site works, switchyards, project management, licences, etc.)
</t>
        </r>
      </text>
    </comment>
    <comment ref="M29" authorId="0">
      <text>
        <r>
          <rPr>
            <b/>
            <sz val="9"/>
            <color indexed="8"/>
            <rFont val="Tahoma"/>
            <family val="2"/>
          </rPr>
          <t>Nick Rothengatter:</t>
        </r>
        <r>
          <rPr>
            <sz val="9"/>
            <color indexed="8"/>
            <rFont val="Tahoma"/>
            <family val="2"/>
          </rPr>
          <t xml:space="preserve">
Most developers assume that dismantling costs will be compensated by the residual value of the power plant, and do not factor them into their calculation. We follow this method by setting both residual value as decommissioning costs equal to zero.</t>
        </r>
      </text>
    </comment>
    <comment ref="V29" authorId="0">
      <text>
        <r>
          <rPr>
            <b/>
            <sz val="9"/>
            <color indexed="8"/>
            <rFont val="Tahoma"/>
            <family val="2"/>
          </rPr>
          <t>Nick Rothengatter:</t>
        </r>
        <r>
          <rPr>
            <sz val="9"/>
            <color indexed="8"/>
            <rFont val="Tahoma"/>
            <family val="2"/>
          </rPr>
          <t xml:space="preserve">
Most developers assume that dismantling costs will be compensated by the residual value of the power plant, and do not factor them into their calculation. We follow this method by setting both residual value as decommission costs equal to zero.</t>
        </r>
      </text>
    </comment>
    <comment ref="J31" authorId="1">
      <text>
        <r>
          <rPr>
            <b/>
            <sz val="9"/>
            <color indexed="81"/>
            <rFont val="Tahoma"/>
            <family val="2"/>
          </rPr>
          <t>Nick:</t>
        </r>
        <r>
          <rPr>
            <sz val="9"/>
            <color indexed="81"/>
            <rFont val="Tahoma"/>
            <family val="2"/>
          </rPr>
          <t xml:space="preserve">
only variable cost are specified in the report</t>
        </r>
      </text>
    </comment>
    <comment ref="M31" authorId="0">
      <text>
        <r>
          <rPr>
            <b/>
            <sz val="9"/>
            <color indexed="81"/>
            <rFont val="Tahoma"/>
            <family val="2"/>
          </rPr>
          <t>Nick Rothengatter:</t>
        </r>
        <r>
          <rPr>
            <sz val="9"/>
            <color indexed="81"/>
            <rFont val="Tahoma"/>
            <family val="2"/>
          </rPr>
          <t xml:space="preserve">
Calculated average. Deviation too big, therefore an expert from E.ON is consulted. Advice was to go for 20.00 EURO/MWe. This figure is supported by a study done by Harvard.</t>
        </r>
      </text>
    </comment>
    <comment ref="V31" authorId="0">
      <text>
        <r>
          <rPr>
            <b/>
            <sz val="9"/>
            <color indexed="81"/>
            <rFont val="Tahoma"/>
            <family val="2"/>
          </rPr>
          <t>Nick Rothengatter:</t>
        </r>
        <r>
          <rPr>
            <sz val="9"/>
            <color indexed="81"/>
            <rFont val="Tahoma"/>
            <family val="2"/>
          </rPr>
          <t xml:space="preserve">
Calculated average. Deviation too big, therefore an expert from E.ON is consulted. Advice was to go for 20.00 EURO/MWe. This figure is supported by a study done by Harvard.</t>
        </r>
      </text>
    </comment>
    <comment ref="M36" authorId="0">
      <text>
        <r>
          <rPr>
            <b/>
            <sz val="9"/>
            <color indexed="81"/>
            <rFont val="Tahoma"/>
            <family val="2"/>
          </rPr>
          <t>Nick Rothengatter:</t>
        </r>
        <r>
          <rPr>
            <sz val="9"/>
            <color indexed="81"/>
            <rFont val="Tahoma"/>
            <family val="2"/>
          </rPr>
          <t xml:space="preserve">
Calculated average. Deviation too big, therefore an expert from E.ON is consulted. The expert agreed to the current number. </t>
        </r>
      </text>
    </comment>
    <comment ref="M47" authorId="0">
      <text>
        <r>
          <rPr>
            <b/>
            <sz val="9"/>
            <color indexed="8"/>
            <rFont val="Tahoma"/>
            <family val="2"/>
          </rPr>
          <t>Nick Rothengatter:</t>
        </r>
        <r>
          <rPr>
            <sz val="9"/>
            <color indexed="8"/>
            <rFont val="Tahoma"/>
            <family val="2"/>
          </rPr>
          <t xml:space="preserve">
For more information on how the ETM calculates CO2 costs a supplementary file can be given. If interested contact alexander.wirtz@quintel.com</t>
        </r>
      </text>
    </comment>
    <comment ref="V47" authorId="0">
      <text>
        <r>
          <rPr>
            <b/>
            <sz val="9"/>
            <color indexed="8"/>
            <rFont val="Tahoma"/>
            <family val="2"/>
          </rPr>
          <t>Nick Rothengatter:</t>
        </r>
        <r>
          <rPr>
            <sz val="9"/>
            <color indexed="8"/>
            <rFont val="Tahoma"/>
            <family val="2"/>
          </rPr>
          <t xml:space="preserve">
For more information on how the ETM calculates CO2 costs a supplementary file can be given. If interested contact alexander.wirtz@quintel.com</t>
        </r>
      </text>
    </comment>
    <comment ref="M48" authorId="0">
      <text>
        <r>
          <rPr>
            <b/>
            <sz val="9"/>
            <color indexed="8"/>
            <rFont val="Tahoma"/>
            <family val="2"/>
          </rPr>
          <t>Nick Rothengatter:</t>
        </r>
        <r>
          <rPr>
            <sz val="9"/>
            <color indexed="8"/>
            <rFont val="Tahoma"/>
            <family val="2"/>
          </rPr>
          <t xml:space="preserve">
For more information on how the ETM calculates fuel costs a supplementary file can be given. If interested contact alexander.wirtz@quintel.com</t>
        </r>
      </text>
    </comment>
    <comment ref="V48" authorId="0">
      <text>
        <r>
          <rPr>
            <b/>
            <sz val="9"/>
            <color indexed="8"/>
            <rFont val="Tahoma"/>
            <family val="2"/>
          </rPr>
          <t>Nick Rothengatter:</t>
        </r>
        <r>
          <rPr>
            <sz val="9"/>
            <color indexed="8"/>
            <rFont val="Tahoma"/>
            <family val="2"/>
          </rPr>
          <t xml:space="preserve">
For more information on how the ETM calculates fuel costs a supplementary file can be given. If interested contact alexander.wirtz@quintel.com</t>
        </r>
      </text>
    </comment>
  </commentList>
</comments>
</file>

<file path=xl/sharedStrings.xml><?xml version="1.0" encoding="utf-8"?>
<sst xmlns="http://schemas.openxmlformats.org/spreadsheetml/2006/main" count="750" uniqueCount="407">
  <si>
    <t>Number</t>
  </si>
  <si>
    <t>Refman ID</t>
  </si>
  <si>
    <t>Date</t>
  </si>
  <si>
    <t>Source</t>
  </si>
  <si>
    <t>Page</t>
  </si>
  <si>
    <t>Notes</t>
  </si>
  <si>
    <t>Calculations etc</t>
  </si>
  <si>
    <t>Author</t>
  </si>
  <si>
    <t>Changes</t>
  </si>
  <si>
    <t>First version</t>
  </si>
  <si>
    <t>all costs excl tax and subsidies</t>
  </si>
  <si>
    <t>sector</t>
  </si>
  <si>
    <t>Nominal electrical capacity</t>
  </si>
  <si>
    <t>MW</t>
  </si>
  <si>
    <t>Initial investment (excl CCS)</t>
  </si>
  <si>
    <t>Cost of installing</t>
  </si>
  <si>
    <t>Decommissioning costs</t>
  </si>
  <si>
    <t>fixed operation and maintenance costs</t>
  </si>
  <si>
    <t>Inititial investment per unit for CCS</t>
  </si>
  <si>
    <t>Construction time</t>
  </si>
  <si>
    <t>years</t>
  </si>
  <si>
    <t>full load hours</t>
  </si>
  <si>
    <t>variable operation and maintenance costs (excl CCS)</t>
  </si>
  <si>
    <t>Weighted average cost of capital</t>
  </si>
  <si>
    <t>%</t>
  </si>
  <si>
    <t>Do emissions have to be paid for through the ETS?</t>
  </si>
  <si>
    <t>electrical efficiency</t>
  </si>
  <si>
    <t>heat efficiency</t>
  </si>
  <si>
    <t>additional operation and maintenance costs for CCS (per full load hour)</t>
  </si>
  <si>
    <t>Land use per unit</t>
  </si>
  <si>
    <t>km2</t>
  </si>
  <si>
    <t>energy</t>
  </si>
  <si>
    <t>Version</t>
  </si>
  <si>
    <t>List of sources used for converter specifications</t>
  </si>
  <si>
    <t>List of most important assumptions used</t>
  </si>
  <si>
    <t>Checks and balances and other calculations</t>
  </si>
  <si>
    <t>Residual value after lifetime</t>
  </si>
  <si>
    <t>Technical lifetime</t>
  </si>
  <si>
    <t>Average effective output of nomimal capacity over lifetime</t>
  </si>
  <si>
    <t>NR</t>
  </si>
  <si>
    <t>New</t>
  </si>
  <si>
    <t>Coal lignite</t>
  </si>
  <si>
    <t>Coal IGCC</t>
  </si>
  <si>
    <t>Coal oxyfuel CCS</t>
  </si>
  <si>
    <t>Coal</t>
  </si>
  <si>
    <t>Coal pwd CCS</t>
  </si>
  <si>
    <t>Coal IGCC CCS</t>
  </si>
  <si>
    <t>Coal pwd</t>
  </si>
  <si>
    <t>Coal PC CCS</t>
  </si>
  <si>
    <t>IEA and NEA_2010_Projected costs of generating electricity</t>
  </si>
  <si>
    <t>6_5</t>
  </si>
  <si>
    <t>Unit</t>
  </si>
  <si>
    <t>Investment costs</t>
  </si>
  <si>
    <t>Construction period</t>
  </si>
  <si>
    <t>Efficiency</t>
  </si>
  <si>
    <t>Fixed O&amp;M</t>
  </si>
  <si>
    <t>O&amp;M variable fee</t>
  </si>
  <si>
    <t>CO2 transport and storage costs</t>
  </si>
  <si>
    <t>average load factor</t>
  </si>
  <si>
    <t>Infrastructure costs</t>
  </si>
  <si>
    <t>EPC costs</t>
  </si>
  <si>
    <t>yr</t>
  </si>
  <si>
    <t>£/MW/yr</t>
  </si>
  <si>
    <t>£/MWh</t>
  </si>
  <si>
    <t>Average degredation</t>
  </si>
  <si>
    <t>Insurance</t>
  </si>
  <si>
    <t>O&amp;M fixed fee</t>
  </si>
  <si>
    <t>Not reliable for UK</t>
  </si>
  <si>
    <t>Plant operating period</t>
  </si>
  <si>
    <t>USD/kW</t>
  </si>
  <si>
    <t>USD/kW/y</t>
  </si>
  <si>
    <t>Broek_2010_Modelling approaches to assess and design CO2 capture, transport and storage</t>
  </si>
  <si>
    <t>% (LHV)</t>
  </si>
  <si>
    <t xml:space="preserve">efficiency ASC PC CCS </t>
  </si>
  <si>
    <t>efficiency ASC PC Oxy CCS</t>
  </si>
  <si>
    <t>efficiency ASC PC IGCC CSS</t>
  </si>
  <si>
    <t>y</t>
  </si>
  <si>
    <t>Plant life ASC PC CCS</t>
  </si>
  <si>
    <t>Plant life ASC PC Oxy CCS</t>
  </si>
  <si>
    <t>Plant life ASC PC IGCC CSS</t>
  </si>
  <si>
    <t>Variable O&amp;M</t>
  </si>
  <si>
    <t>Instant cost</t>
  </si>
  <si>
    <t>USD/kWe</t>
  </si>
  <si>
    <t>pwd_capacity</t>
  </si>
  <si>
    <t>igcc_capacity</t>
  </si>
  <si>
    <t>Coal conventional</t>
  </si>
  <si>
    <t>Co-firing Coal</t>
  </si>
  <si>
    <t>Technology</t>
  </si>
  <si>
    <t>Confidential</t>
  </si>
  <si>
    <t>IEA_200810_CO2 capture and storage.pdf</t>
  </si>
  <si>
    <t>CE_2006_welke nieuwe E-centrale_Vernieuwd CE model.pdf</t>
  </si>
  <si>
    <t>Clingendael_200809_CCS - A reality check for the Netherlands.pdf</t>
  </si>
  <si>
    <t>McKinsey_200810_CCS - Assessing the Economics.pdf</t>
  </si>
  <si>
    <t>IEA_2007_Fossil fuel fired power generation.pdf</t>
  </si>
  <si>
    <t>NEA_IEA_2000503_Projected Costs of Generating Electricity 2005 update.pdf</t>
  </si>
  <si>
    <t>Estimate</t>
  </si>
  <si>
    <t>MWe</t>
  </si>
  <si>
    <t>Capacity/yield</t>
  </si>
  <si>
    <t>Production capacity Gross</t>
  </si>
  <si>
    <t>Net Electrical yield / efficiency</t>
  </si>
  <si>
    <t>Other</t>
  </si>
  <si>
    <t>Specific investment - CO2 capture</t>
  </si>
  <si>
    <t>Fixed cost</t>
  </si>
  <si>
    <t>kw to MW</t>
  </si>
  <si>
    <t>Exchange rate IEA_NEA_2010</t>
  </si>
  <si>
    <t>EURO/MWe</t>
  </si>
  <si>
    <t>Full capacity</t>
  </si>
  <si>
    <t># hours in a year</t>
  </si>
  <si>
    <t>Capacity factor</t>
  </si>
  <si>
    <t>Exchange rate OECD_IEA_2010</t>
  </si>
  <si>
    <t>Coal PC CCS and 'regular' USC PC</t>
  </si>
  <si>
    <t xml:space="preserve">Overnight cost </t>
  </si>
  <si>
    <t>Overnight cost</t>
  </si>
  <si>
    <t>IGCC CCS</t>
  </si>
  <si>
    <t>IGCC</t>
  </si>
  <si>
    <t>Coal Oxy CCS</t>
  </si>
  <si>
    <t>PC USC CCS</t>
  </si>
  <si>
    <t>Costs of CO2 capture</t>
  </si>
  <si>
    <t>Investment plant</t>
  </si>
  <si>
    <t>Full load hours_pwd_ETM_2008</t>
  </si>
  <si>
    <t>Exchange rate CEC_2009</t>
  </si>
  <si>
    <t>USD to EUR on 4 jan 2010</t>
  </si>
  <si>
    <t>Coal ASC PC CCS</t>
  </si>
  <si>
    <t>ASC PC</t>
  </si>
  <si>
    <t>Full load hours_pwd_ccs_ETM_2008</t>
  </si>
  <si>
    <t>CEC_2009_Comparative costs of California central station electricity generation technologies</t>
  </si>
  <si>
    <t>Personnel costs</t>
  </si>
  <si>
    <t>Insurance costs</t>
  </si>
  <si>
    <t>Coal IGCC (and CCS)</t>
  </si>
  <si>
    <t>All costs were in 2008 USD</t>
  </si>
  <si>
    <t>3_70</t>
  </si>
  <si>
    <t>PC CCS</t>
  </si>
  <si>
    <t>£/kW</t>
  </si>
  <si>
    <t>Value</t>
  </si>
  <si>
    <t>Remarks</t>
  </si>
  <si>
    <t>Exchange_rate_iea_2010</t>
  </si>
  <si>
    <t>Name</t>
  </si>
  <si>
    <t>Fixed costs</t>
  </si>
  <si>
    <t>The load factor is fixed either by the general assumption of 85%</t>
  </si>
  <si>
    <t>(for nuclear, coal, and gas) or by national assumptions (for renewables).</t>
  </si>
  <si>
    <t>Load factor</t>
  </si>
  <si>
    <t>Variable costs</t>
  </si>
  <si>
    <t>Arcadis_17082009_Milieueffectrapport aardgasgestookte elektriciteitscentrale eemshaven</t>
  </si>
  <si>
    <t>GCI_08032011_economic-assessment-carbon-capture-and-storage-technologies-2011-update</t>
  </si>
  <si>
    <t>USD/MWh/y</t>
  </si>
  <si>
    <t>IEA_2010_Cost and performance of carbon dioxide capture from power generation</t>
  </si>
  <si>
    <t>CEC_200907_Comparative costs of California central station electricity generation technologies</t>
  </si>
  <si>
    <t>ECN_201012_Kolencentrales Eemshaven - dwingende redenen openbaar belang</t>
  </si>
  <si>
    <t>Sources used before (2008)</t>
  </si>
  <si>
    <t xml:space="preserve">Owner's costs </t>
  </si>
  <si>
    <t>Contingency costs</t>
  </si>
  <si>
    <t>IDC</t>
  </si>
  <si>
    <t>Construction cost</t>
  </si>
  <si>
    <t>Overnight costs</t>
  </si>
  <si>
    <t>USD</t>
  </si>
  <si>
    <t xml:space="preserve">PC USC </t>
  </si>
  <si>
    <t>USD/MWh</t>
  </si>
  <si>
    <t>USD/MW</t>
  </si>
  <si>
    <t>Base power plant</t>
  </si>
  <si>
    <t>Operating and Maintanance costs</t>
  </si>
  <si>
    <t>DEA_20100601_Technology Data for Energy Plants</t>
  </si>
  <si>
    <t>EUR/M</t>
  </si>
  <si>
    <t>EIA 201011_Updated capital costs estimates for electricity generation plants</t>
  </si>
  <si>
    <t>APC</t>
  </si>
  <si>
    <t>APC CCS</t>
  </si>
  <si>
    <t>Not reliable</t>
  </si>
  <si>
    <t>DECC_201108_Electricity Generation Cost Model 2011 update_revison 1</t>
  </si>
  <si>
    <t>DECC_20110501_Costs of low-carbon generation technologies</t>
  </si>
  <si>
    <t>Exchange rate DECC</t>
  </si>
  <si>
    <t>NOAK</t>
  </si>
  <si>
    <t>FOAK</t>
  </si>
  <si>
    <t>Technology category</t>
  </si>
  <si>
    <t>£/MW</t>
  </si>
  <si>
    <t>Connection and UoS charges</t>
  </si>
  <si>
    <t>used in calculations?</t>
  </si>
  <si>
    <t>No, Australian data</t>
  </si>
  <si>
    <t>No, US data</t>
  </si>
  <si>
    <t>EURO/MWh</t>
  </si>
  <si>
    <t>New ETM</t>
  </si>
  <si>
    <t>Old ETM</t>
  </si>
  <si>
    <t>Weighted average cost of capital (WACC)</t>
  </si>
  <si>
    <t>Fuel cost</t>
  </si>
  <si>
    <t>Production capacity Effective</t>
  </si>
  <si>
    <t>PWD</t>
  </si>
  <si>
    <t>Capacity Gross</t>
  </si>
  <si>
    <t>Capacity</t>
  </si>
  <si>
    <t>capacity</t>
  </si>
  <si>
    <t>efficiency</t>
  </si>
  <si>
    <t>fuel cost</t>
  </si>
  <si>
    <t>3_3</t>
  </si>
  <si>
    <t>A life time of 30 years is chosen for coal‐fired and gas‐fired power plants, 20 years for wind turbines, 20 years for PV, and 40 years for nuclear power plants in the normal vintage variants. In the EV variants we prolong the life times to 40 years for gas‐fired, 50 years for
coal‐fired, and 60 years for nuclear power plants.</t>
  </si>
  <si>
    <t>variable cost</t>
  </si>
  <si>
    <t>Investment cost</t>
  </si>
  <si>
    <t>EURO/kW</t>
  </si>
  <si>
    <t>EURO/GJ</t>
  </si>
  <si>
    <t>PC</t>
  </si>
  <si>
    <t>GJ_to_MWh</t>
  </si>
  <si>
    <t>IGCC is very different from conventional coal-fired plants, having more similarities to natural</t>
  </si>
  <si>
    <t>gas combined cycle gas turbine (CCGT) plants. Fuel gas is produced from coal in a gasifier, cleaned</t>
  </si>
  <si>
    <t>and then fed to a gas turbine with heat recovery to generate steam to drive the turbines. Gasification</t>
  </si>
  <si>
    <t>takes place in a pressurised vessel with partial combustion of the coal in a limited supply of air</t>
  </si>
  <si>
    <t>or oxygen, with or without steam. Low emissions are achieved as an inherent part of the process</t>
  </si>
  <si>
    <t>and the potential for high efficiency is comparable to that for supercritical PC plants. However,</t>
  </si>
  <si>
    <t>complexity and cost mean that IGCC has not yet achieved commercialisation, although a small</t>
  </si>
  <si>
    <t>The largest plant currently operating, Puertollano IGCC, is 335 MWe (gross), around 300 MWe net.</t>
  </si>
  <si>
    <t>number of demonstration plants are operating successfully at the 250 MWe to 300 MWe scale.</t>
  </si>
  <si>
    <t>Yes</t>
  </si>
  <si>
    <t>No, lack data</t>
  </si>
  <si>
    <t>No, new data available</t>
  </si>
  <si>
    <t>added ETM cost calculations</t>
  </si>
  <si>
    <t>CE Delft_201110_Aardgas en biomassa als brandstof voor RWE Eemshaven kolencentrale</t>
  </si>
  <si>
    <t>Introducing remarks</t>
  </si>
  <si>
    <t>ECN_201003_Kernenergie en Brandstofmix</t>
  </si>
  <si>
    <t>No, ECN makes use of the IEA_NEA_2010 figures</t>
  </si>
  <si>
    <t>De prijzen van zowel hernieuwbare als conventionele energietechnologieën nemen sinds 2002
vooral toe.38 Dit geldt voor zowel conventionele kolen- en gascentrales, kerncentrales, als tevens
voor duurzame technologie zoals windenergie en zon-PV. Deze algehele kostenescalatie werd
veroorzaakt door een combinatie van toenemende vraag naar deze technologieën en toenemende
kosten voor grondstoffen (staalprijzen) en energie. Waar voor innovatieve en duurzame technologieën
eerder vaak leercurves werden verondersteld die - bij verdere toename van het opgesteld
vermogen - een kostendaling zouden moeten laten zien, blijkt dat concept in de afgelopen jaren
niet dominant te zijn geweest in de kostenontwikkeling. De OECD (OECD, 2010) stelt dat in de
periode 2004-2008 een kostenstijging van minimaal 50% is waargenomen. Een studie van Jacobs
(Jacobs, 2008) bevestigt die ontwikkeling.</t>
  </si>
  <si>
    <t>Comments</t>
  </si>
  <si>
    <t>Coal PWD</t>
  </si>
  <si>
    <t>EURO/Mwe</t>
  </si>
  <si>
    <t>lifetime</t>
  </si>
  <si>
    <t>Lifetime</t>
  </si>
  <si>
    <t>Bare plant cost (EPC)</t>
  </si>
  <si>
    <t xml:space="preserve">Assumed to be 5  as standard construction time in the ETM </t>
  </si>
  <si>
    <t>%∆</t>
  </si>
  <si>
    <t>Sources</t>
  </si>
  <si>
    <t>Data</t>
  </si>
  <si>
    <t>%SD</t>
  </si>
  <si>
    <t>IEA_NEA</t>
  </si>
  <si>
    <t>Broek</t>
  </si>
  <si>
    <t>Units/Region</t>
  </si>
  <si>
    <t>Technical specifications</t>
  </si>
  <si>
    <t>Capacity factor/ Load factor</t>
  </si>
  <si>
    <t>Equivalent full load hours</t>
  </si>
  <si>
    <t>hours</t>
  </si>
  <si>
    <t>Average energy production</t>
  </si>
  <si>
    <t>GWh/y</t>
  </si>
  <si>
    <t>Residual value</t>
  </si>
  <si>
    <t>EURO/MW</t>
  </si>
  <si>
    <t>Finacial specifications</t>
  </si>
  <si>
    <t>Initial investment costs</t>
  </si>
  <si>
    <t>Operating costs</t>
  </si>
  <si>
    <t>Fixed operating and maintenance costs</t>
  </si>
  <si>
    <t>EURO/MWe/year</t>
  </si>
  <si>
    <t>Connection costs</t>
  </si>
  <si>
    <t>Variable operating and maintenance costs</t>
  </si>
  <si>
    <t>Consumables</t>
  </si>
  <si>
    <t>Raw fuel</t>
  </si>
  <si>
    <t>Total generation costs calculation outcomes</t>
  </si>
  <si>
    <t>Total electricity generation costs</t>
  </si>
  <si>
    <t>Total capital costs</t>
  </si>
  <si>
    <t>Total depreciation costs</t>
  </si>
  <si>
    <t>Total operating costs</t>
  </si>
  <si>
    <t>Fixed operating costs</t>
  </si>
  <si>
    <t>Variable operating costs</t>
  </si>
  <si>
    <t>Total fuel costs</t>
  </si>
  <si>
    <t>MW to GW</t>
  </si>
  <si>
    <t>Total CO2 costs</t>
  </si>
  <si>
    <t>Total generation costs calculation outcomes: Coal PWD</t>
  </si>
  <si>
    <t>Total generation costs calculation outcomes: Coal IGCC</t>
  </si>
  <si>
    <t>new table format</t>
  </si>
  <si>
    <t>Coding</t>
  </si>
  <si>
    <t>Example</t>
  </si>
  <si>
    <t>Value extracted from one of the reports referred to in notes</t>
  </si>
  <si>
    <t>Calculation</t>
  </si>
  <si>
    <t>(default) Value as set by the ETM on 23-11-2011</t>
  </si>
  <si>
    <t xml:space="preserve">Assumed to be 800 MW, as standard in the ETM </t>
  </si>
  <si>
    <t xml:space="preserve">Assumed to be 99%, as standard in the ETM </t>
  </si>
  <si>
    <t xml:space="preserve">Assumed to be 792 MW, as standard in the ETM </t>
  </si>
  <si>
    <t xml:space="preserve">Assumed to be 46%, as standard in the ETM </t>
  </si>
  <si>
    <t>Calculation from equivalent full load hours</t>
  </si>
  <si>
    <t>Calculation from equivalent full load hours and effective capacity.</t>
  </si>
  <si>
    <t xml:space="preserve">Assumed to be 3,5 ,as standard in the ETM </t>
  </si>
  <si>
    <t>Assumed to be 10%, as standard WACC in ETM for big power plants</t>
  </si>
  <si>
    <t xml:space="preserve">See comment in this cell for more elaborate argumentation. </t>
  </si>
  <si>
    <t xml:space="preserve">Assumed to be 98%, as standard in the ETM </t>
  </si>
  <si>
    <t xml:space="preserve">Assumed to be 784 MW, as standard in the ETM </t>
  </si>
  <si>
    <t>KEMA_200809_Startnotitie 400-450MWe</t>
  </si>
  <si>
    <t>Het doel van C.GEN is om een waterstofelektriciteitscentrale te bouwen. Deze combinatie van een vergassingsinstallatie en een elektriciteitscentrale heeft een bruto elektrisch vermogen van 400-450 MWe en voorziet in CO2 afvang.</t>
  </si>
  <si>
    <t>Het technisch concept</t>
  </si>
  <si>
    <t>Het principe van vergassing is een verbranding met een ondermaat aan zuurstof. Hierbij kan</t>
  </si>
  <si>
    <t>het verbrandingsproces zichzelf in stand houden en ontstaat een brandbaar gas (syngas) dat</t>
  </si>
  <si>
    <t>na schoonmaak benut kan worden voor verbranding. Het syngas bestaat voornamelijk uit</t>
  </si>
  <si>
    <t>koolstofmonoxide (CO) en waterstof (H2). Een shiftreactor zorgt voor de omzetting van de</t>
  </si>
  <si>
    <t>CO met water in H2 en CO2, waarna CO2 wordt afgevangen.</t>
  </si>
  <si>
    <t>Voorafgaande aan de vergassing worden de vaste brandstoffen gemalen en gedroogd. In de</t>
  </si>
  <si>
    <t>vergasser reageert het ruwe materiaal met stoom en/of zuurstof onder een hoge temperatuur</t>
  </si>
  <si>
    <t>(circa 1500 °C) en druk. De zuurstofproductie zal hoogstwaarschijnlijk worden verzorgd door</t>
  </si>
  <si>
    <t>een luchtscheidingsinstallatie die werkt volgens het cryogene procédé van luchtscheiding</t>
  </si>
  <si>
    <t>door gefractioneerde destillatie. Alvorens het door de vergasser gevormde syngas verbrand</t>
  </si>
  <si>
    <t>kan worden in de gasturbine, dient het gas ontdaan te worden van verschillende</t>
  </si>
  <si>
    <t>verontreinigingen en van de CO2. De warmte die beschikbaar komt bij de noodzakelijke</t>
  </si>
  <si>
    <t>afkoeling van het syngas kan benut worden om stoom op meerdere drukniveau’s te</t>
  </si>
  <si>
    <t>genereren.</t>
  </si>
  <si>
    <t>Het gereinigde gas wordt door middel van gasturbines en stoomturbines omgezet in</t>
  </si>
  <si>
    <t>elektriciteit en warmte (zie figuur 4.1 voor een schematisch overzicht). Het rendement van de</t>
  </si>
  <si>
    <t>centrale is afhankelijk van de exacte uitvoeringsvorm. C.GEN heeft nog geen beslissing</t>
  </si>
  <si>
    <t>genomen over de exacte uitvoeringsvorm van het vergasserdeel van de centrale.</t>
  </si>
  <si>
    <t>De vergassingstechniek biedt C.GEN een grote flexibiliteit ten aanzien van brandstofkeuze.</t>
  </si>
  <si>
    <t>Dit biedt de mogelijkheid voor C.GEN om afhankelijk van milieueisen, brandstofprijzen en</t>
  </si>
  <si>
    <t>andere factoren een ideale mix samen te stellen van steenkolen, petcokes, aardgas en</t>
  </si>
  <si>
    <t>biomassa. Een ander voordeel van de vergassingstechnologie vormen de lagere emissies in</t>
  </si>
  <si>
    <t>vergelijking met klassieke poederkool-centrales en de energetisch veel gunstiger CO2-</t>
  </si>
  <si>
    <t>afvang.</t>
  </si>
  <si>
    <t>Figuur 4.1 Schematisch overzicht van de kolenvergassingscentrale (indicatief)</t>
  </si>
  <si>
    <t>STEG gedeelte</t>
  </si>
  <si>
    <t>De centrale zal worden uitgevoerd als STEG (SToom- En Gasturbine). Dit betekent dat de installatie zal worden opgebouwd uit een gasturbine, verbonden met een afgassenketel en een stoomturbine. Voor NOx verwijdering uit de rookgassen wordt een SCR geïnstalleerd.</t>
  </si>
  <si>
    <t>De gasturbine bestaat uit een compressor, één of meer verbrandingssecties en tenslotte de</t>
  </si>
  <si>
    <t>turbine zelf, die de generator aandrijft. De uitlaatgassen stromen naar de afgassenketel</t>
  </si>
  <si>
    <t>waarin stoom wordt gegenereerd. De stoom drijft de verschillende trappen van de</t>
  </si>
  <si>
    <t>stoomturbine aan. Met de generator wordt de mechanische energie van de turbines omgezet</t>
  </si>
  <si>
    <t>in elektriciteit. De geëxpandeerde stoom wordt in een condensor gecondenseerd door</t>
  </si>
  <si>
    <t>koeling met oppervlaktewater.</t>
  </si>
  <si>
    <t>Het is mogelijk dat de afgassenketel voorzien worden van bijstookbranders om meer</t>
  </si>
  <si>
    <t>flexibiliteit in stoomlevering te bereiken of extra elektrisch piekvermogen beschikbaar te</t>
  </si>
  <si>
    <t>krijgen.</t>
  </si>
  <si>
    <t>Om het ontstaan van stikstofoxiden tegen te gaan wordt het waterstofgas "verdund" met</t>
  </si>
  <si>
    <t>stikstof of stoom. Het effect daarvan is dat te hoge vlamtemperaturen en daarmee te hoge</t>
  </si>
  <si>
    <t>emissies van stikstofoxiden worden voorkomen. Bovendien zullen in de gasturbines speciale</t>
  </si>
  <si>
    <t>branders worden gemonteerd die de vorming van stikstofoxiden reduceren en zal de</t>
  </si>
  <si>
    <t>afgasketel na de gasturbine worden uitgerust met een SCR.</t>
  </si>
  <si>
    <t>Gasstromen die onder incidentele omstandigheden niet in de gasturbines kunnen worden</t>
  </si>
  <si>
    <t>verbrand, worden in een fakkel verbrand. Dit doet zich met name voor bij het opstarten en uit</t>
  </si>
  <si>
    <t>bedrijf gaan van de vergasser alsmede bij noodstops.</t>
  </si>
  <si>
    <t>Kosten voor O&amp;M bij een KV-STEG bedragen ca. 0,8 tot 1,5 €ct/kWh (ECN, 2005a en Hendriks et al., 2004). Brandstofkosten voor KV-STEG met CO2-afvang zijn ca. 1,6 ct€/kWh bij een kolenprijs van 45 €/ton (ECN, 2005a). De kolenprijs bedraagt op dit moment 60 €/ton. 
Voor elektriciteitsopwekking met fossiele brandstoffen geldt een sterke gevoeligheid van kosten elektriciteitsopwekking voor een stijging van brandstofprijzen. Een verdubbeling van de kolenprijs betekent voor een KV-STEG met CO2-afvang dat kosten voor elektriciteitsopwekking toenemen met ca. 25%</t>
  </si>
  <si>
    <t>O&amp;M en brandstofkosten KV-STEG</t>
  </si>
  <si>
    <t>De investeringskosten voor een KV-STEG  zijn ca. 1600 €/kW en met CO2-afvang ca. 2000 €/kW. Kapitaallasten voor een KVSTEG met CO2-afvang komen dan uit op ca. 2,8 €ct/kWh (ECN, 2005a). Ter vergelijking, de investeringskosten voor een poederkoolcentrale zijn ca. 1200 €/kW en met CO2-afvang 1800 €/kW.  Kapitaallasten voor een STEG zijn ca. 560 €/kW en met CO2-afvang ca. 950 €/kW. (Hendriks et al., 2004)</t>
  </si>
  <si>
    <t>Kapitaallasten</t>
  </si>
  <si>
    <t>De kapitaallasten van een kerncentrale en een KV-STEG met CO2-afvang zijn redelijk  vergelijkbaar. De relatief hoge kapitaalslasten voor beide opties is een nadeel, zeker in een liberale markt waarin een hogere investering meer risico betekent</t>
  </si>
  <si>
    <t>Ecofys_200611_Kernenergie of Kolenvergassing</t>
  </si>
  <si>
    <t xml:space="preserve">No, too old </t>
  </si>
  <si>
    <t>Nuon heeft besloten de plannen voor mogelijke vergassing van biomassa en kolen in haar nieuwe elektriciteitscentrale in de Eemshaven uit te stellen. De bouw van de gasgestookte centrale Nuon Magnum verloopt voorspoedig. Deze centrale is eind 2012 gereed en levert elektriciteit aan 2 miljoen huishoudens.</t>
  </si>
  <si>
    <t>Nuon stelt vergassingstechnologie in nieuwe centrale uit</t>
  </si>
  <si>
    <t>http://www.nuon.com/nl/pers/persberichten/20110407/Nuon-stelt-vergassingstechnologie-in-nieuwe-centrale-uit.jsp</t>
  </si>
  <si>
    <r>
      <rPr>
        <b/>
        <sz val="10"/>
        <color theme="1"/>
        <rFont val="Arial"/>
        <family val="2"/>
      </rPr>
      <t xml:space="preserve">Vergassingstechnologie. </t>
    </r>
    <r>
      <rPr>
        <sz val="10"/>
        <color theme="1"/>
        <rFont val="Arial"/>
        <family val="2"/>
      </rPr>
      <t xml:space="preserve">
Bij kolenvergassing worden de kolen tezamen met zuurstof, onder hoge temperatuur en druk, vergast tot een mengsel van koolmonoxide en waterstof. Dit mengsel van CO en H2, ook wel ‘syngas’ of synthesegas genoemd, is de basis van een scala aan chemische processen maar kan ook rechtstreeks als brandstof dienen. Vooraf aan verdere verwerking wordt het ‘syngas’ gekoeld met water dat als stoom in een turbine stroom kan opwekken. 
Het is eenvoudiger om het synthesegas te reinigen, dan de afgassen die bij klassieke (poeder-) kolenverbranding vrijkomen. Dit maakt niet alleen afvang van CO2 goedkoper, maar ook de afvang van schadelijke stoffen als SO2, NOx en metalen.  
Het syngas kan vervolgens in de ‘shift-reactor’, onder toevoeging van stoom, worden omgezet in (onzuivere) waterstof en CO2. Dit gebeurt overigens in twee stappen, maar is in de figuur als een enkel blok weergegeven. De waterstof kan verder verwerkt worden, of rechtstreeks verbrand. De CO2 wordt er met een fysisch of chemisch proces uit de gasstroom gewassen en in geconcentreerde vorm afgevoerd om opgeslagen te worden. 
Kolenvergassing is een technologie die ontwikkeld is in Duitsland (ten tijde van de Tweede Wereldoorlog) en door Shell in Amsterdam sinds de jaren ‘70. De Shell-technologie is op commerciële schaal toegepast in de centrale van Buggenum (momenteel eigendom van NUON), waar ook het bijstoken van biomassa (tot 30%) is aangetoond. Deze technologie is vooraanstaand in de wereld en hiermee zijn een aantal fabrieken gerealiseerd onder andere in China. Daar wordt de technologie ook gebruikt voor de productie van waterstof, van methanol en voor de vervaardiging van ammoniak (kunstmest). Daarnaast is in Nederland ervaring opgedaan met vergassing in een installatie in Geertruidenberg.   
Geen van de bestaande installaties is echter uitgerust met CO2-afvang en -opslag. Belangrijke  reden om een grootschalige demonstratiefabriek inclusief opvang en opslag te bouwen is de gecombineerde technologie te demonstreren en hiermee ervaring op te doen. Daarnaast kan worden aangetoond dat een gecombineerde installatie die continu in bedrijf kan zijn de bedrijfszekerheid biedt die in de energievoorziening vereist is.
Ook bij ECN wordt onderzoek gedaan aan vergassingstechnologie, met name voor de vergassing  van biomassa. Op termijn is ook dat een flexibele optie voor het produceren van gas.</t>
    </r>
  </si>
  <si>
    <r>
      <rPr>
        <b/>
        <sz val="10"/>
        <color theme="1"/>
        <rFont val="Arial"/>
        <family val="2"/>
      </rPr>
      <t xml:space="preserve">Kosten </t>
    </r>
    <r>
      <rPr>
        <sz val="10"/>
        <color theme="1"/>
        <rFont val="Arial"/>
        <family val="2"/>
      </rPr>
      <t xml:space="preserve">
Bij het beoordelen van de kosten van een geavanceerde kolenvergasser is het vooral belangrijk om de relatieve kosten ten opzichte van het alternatief elektriciteitsopwekking via directe verbranding van kolen in te schatten om te kunnen beoordelen of marktpartijen geïnteresseerd kunnen worden. Dat staat los van de maatschappelijke kosten-baten van de twee hier aan de orde zijnde kolenopties die marktpartijen niet gemakkelijk kunnen meenemen in hun investeringsbeslissing. Dit geldt met name voor de vergrote flexibiliteit en diversificatie van brandstoffen. 
Een typische vergassereenheid met bijbehorende randapparatuur kan ongeveer 2000 ton kolen per dag verwerken. Hoewel de kosten van de vergasser zelf goed zijn in te schatten, geldt dat minder voor de apparatuur eromheen (voor de gasbehandeling bijvoorbeeld). 
Door verschillende partijen zijn kostenberekeningen en vergelijkingen gemaakt. Bij gelijke kosten voor de kolen wordt de nauwkeurigheid van deze schattingen met name beïnvloed door de geschatte investeringskosten welke de laatste tijd zeer sterk zijn gestegen door de grote stijging van de kosten van apparatuur, leidingwerk, staal et cetera. De  Raad heeft daarom recente updates laten maken van de vergelijkende schattingen, maar claimt geen grote nauwkeurigheid. 
De conclusie is dat bij vollast de kosten van geproduceerde elektriciteit, bij gelijke prijzen voor kolen en CO2 ,voor kolenvergassing met CCS iets lager zijn dan voor een conventionele kolencentrale met CCS. We kunnen ervan uit gaan dat de kosten voor beide technologieën ongeveer dezelfde zijn. Wanneer de vraag/aanbod situatie echter zodanig is dat de elektriciteitsproductie door de centrale moet worden gereduceerd en deze bijvoorbeeld op middenlast moet gaan draaien, wordt het kostenplaatje voor kolenvergassing aanzienlijk beter dan voor de conventionele kolencentrale. Dit omdat de vergassingscentrale dan op vollast kan blijven draaien en het gasoverschot aan het gasysteem kan leveren. Het is met name deze flexibiliteit waardoor kolenvergassing aantrekkelijk wordt.</t>
    </r>
  </si>
  <si>
    <t>Energieraad_20080902_Waterstof uit kolen</t>
  </si>
  <si>
    <t>No, but informative</t>
  </si>
  <si>
    <t>Geplande kolenvergasser Shell en Essent financieel onhaalbaar</t>
  </si>
  <si>
    <t>Het plan van Shell en Essent om een kolenvergassingscentrale te bouwen is van de baan. Het is commercieel niet haalbaar, zo laat Essent desgevraagd weten. De centrale van 1000 MWe was gepland in Zuid-West Nederland.
Er is sinds de aankondiging in december 2008 gekeken naar een combinatie van een hoogrendement vergassingsfabriek, stroomopwekking en afvang en opslag van CO2 (CCS). Door vergassing van steenkool en vaste biomassa ontstaat synthesegas waaruit waterstof wordt gemaakt die vervolgens via turbines in elektriciteit wordt omgezet. Om de centrale met CCS financieel haalbaar te maken is overheidssteun nodig. Tegenover milieu-organisatie Greenpeace heeft Shell verklaard dat overheidssteun voor de CO2-opslag onwaarschijnlijk is, nu Nuon in de Eemshaven eenzelfde soort centrale bouwt en daarmee op de dezelfde Europese subsidiepot mikt.
Het nieuwe moederbedrijf van Essent, RWE, was inmiddels al begonnen met de bouw van de kolengestookte Eemscentrale. Deze centreale wordt een kolencentrale waar biomassa wordt meegestookt. De centrale krijgt een hoger rendement (46%) dan de huidige typen kolencentrales (circa 30%). “Daarnaast zijn we druk bezig om maximaal in te zetten op CCS. Daarbij kijken we naar lege gasvelden onshore en niet offshore. Bij de geplande centrale met Shell keken we wel naar opslag in zeebodem”, aldus Essent-woordvoerder Jeroen Brouwers.
Dat betekent dat voor de CO2-opslag van de in aanbouw zijnde Eemscentrale met omwonenden van de te vullen gasvelden veel gecommuniceerd gaat worden. Maar of daarbij ook gedacht wordt aan mogelijke compensatieregelingen, wilde Brouwers niets over kwijt.</t>
  </si>
  <si>
    <t>http://www.energiegids.nl/nieuws/details.tiles?doc=/content/energie/nieuws/2010/03/19/OE-Shell-Essent.xml</t>
  </si>
  <si>
    <t>IEA</t>
  </si>
  <si>
    <t>Technical</t>
  </si>
  <si>
    <t>Cost</t>
  </si>
  <si>
    <t>hour / year</t>
  </si>
  <si>
    <t>euro / MWe</t>
  </si>
  <si>
    <t>euro / MWe / year</t>
  </si>
  <si>
    <t>euro / full load hour</t>
  </si>
  <si>
    <t>yes=1 / no=0</t>
  </si>
  <si>
    <t>year</t>
  </si>
  <si>
    <t xml:space="preserve">Assumed to be 30, as standard in the ETM </t>
  </si>
  <si>
    <t>Set at 46% as indicated by Broek</t>
  </si>
  <si>
    <t>source</t>
  </si>
  <si>
    <t>Summary</t>
  </si>
  <si>
    <t>All costs are in 2010 EURO excl tax and subsidies</t>
  </si>
  <si>
    <t xml:space="preserve">In calculations when certain values were not found values as set by the ETM on 23-11-2011 were used as an assumption (these values are colored red). </t>
  </si>
  <si>
    <t xml:space="preserve">Calculated average. </t>
  </si>
  <si>
    <r>
      <t>·</t>
    </r>
    <r>
      <rPr>
        <sz val="7"/>
        <color indexed="8"/>
        <rFont val="Times New Roman"/>
        <family val="1"/>
        <charset val="2"/>
      </rPr>
      <t xml:space="preserve">         </t>
    </r>
    <r>
      <rPr>
        <sz val="9"/>
        <color indexed="8"/>
        <rFont val="Arial"/>
        <family val="1"/>
        <charset val="2"/>
      </rPr>
      <t>This research will update the attributes of this technology (see output tab) which will be used for the ETM.</t>
    </r>
  </si>
  <si>
    <r>
      <t>·</t>
    </r>
    <r>
      <rPr>
        <sz val="7"/>
        <color indexed="8"/>
        <rFont val="Times New Roman"/>
        <family val="1"/>
        <charset val="2"/>
      </rPr>
      <t xml:space="preserve">         </t>
    </r>
    <r>
      <rPr>
        <sz val="9"/>
        <color indexed="8"/>
        <rFont val="Arial"/>
        <family val="1"/>
        <charset val="2"/>
      </rPr>
      <t>Made fully available and transparent with the goal to stimulate the debate which will hopefully lead to a</t>
    </r>
  </si>
  <si>
    <t xml:space="preserve"> continuous improvement of the ETM.  </t>
  </si>
  <si>
    <r>
      <t>·</t>
    </r>
    <r>
      <rPr>
        <sz val="7"/>
        <color indexed="8"/>
        <rFont val="Times New Roman"/>
        <family val="1"/>
        <charset val="2"/>
      </rPr>
      <t xml:space="preserve">         </t>
    </r>
    <r>
      <rPr>
        <sz val="9"/>
        <color indexed="8"/>
        <rFont val="Arial"/>
        <family val="1"/>
        <charset val="2"/>
      </rPr>
      <t>This research has made possible with help of the consulted sources, the knowledge within Quintel Intelligence</t>
    </r>
  </si>
  <si>
    <t xml:space="preserve"> and external validation</t>
  </si>
  <si>
    <r>
      <t>·</t>
    </r>
    <r>
      <rPr>
        <sz val="7"/>
        <color indexed="8"/>
        <rFont val="Times New Roman"/>
        <family val="1"/>
        <charset val="2"/>
      </rPr>
      <t xml:space="preserve">         </t>
    </r>
    <r>
      <rPr>
        <sz val="9"/>
        <color indexed="8"/>
        <rFont val="Arial"/>
        <family val="1"/>
        <charset val="2"/>
      </rPr>
      <t>The following excel tabs relay information in the following order:</t>
    </r>
  </si>
  <si>
    <r>
      <t xml:space="preserve">Sources </t>
    </r>
    <r>
      <rPr>
        <i/>
        <sz val="9"/>
        <color indexed="8"/>
        <rFont val="Wingdings"/>
        <family val="2"/>
      </rPr>
      <t>à</t>
    </r>
    <r>
      <rPr>
        <i/>
        <sz val="9"/>
        <color indexed="8"/>
        <rFont val="Arial"/>
        <family val="2"/>
      </rPr>
      <t xml:space="preserve"> Notes </t>
    </r>
    <r>
      <rPr>
        <i/>
        <sz val="9"/>
        <color indexed="8"/>
        <rFont val="Wingdings"/>
        <family val="2"/>
      </rPr>
      <t>à</t>
    </r>
    <r>
      <rPr>
        <i/>
        <sz val="9"/>
        <color indexed="8"/>
        <rFont val="Arial"/>
        <family val="2"/>
      </rPr>
      <t xml:space="preserve"> Calculations </t>
    </r>
    <r>
      <rPr>
        <i/>
        <sz val="9"/>
        <color indexed="8"/>
        <rFont val="Wingdings"/>
        <family val="2"/>
      </rPr>
      <t>à</t>
    </r>
    <r>
      <rPr>
        <i/>
        <sz val="9"/>
        <color indexed="8"/>
        <rFont val="Arial"/>
        <family val="2"/>
      </rPr>
      <t xml:space="preserve"> Output</t>
    </r>
  </si>
  <si>
    <r>
      <t>·</t>
    </r>
    <r>
      <rPr>
        <sz val="7"/>
        <color indexed="8"/>
        <rFont val="Times New Roman"/>
        <family val="1"/>
        <charset val="2"/>
      </rPr>
      <t xml:space="preserve">         </t>
    </r>
    <r>
      <rPr>
        <sz val="9"/>
        <color indexed="8"/>
        <rFont val="Arial"/>
        <family val="1"/>
        <charset val="2"/>
      </rPr>
      <t xml:space="preserve">Supporting information is provided in the tabs: </t>
    </r>
    <r>
      <rPr>
        <i/>
        <sz val="9"/>
        <color indexed="8"/>
        <rFont val="Arial"/>
        <family val="1"/>
        <charset val="2"/>
      </rPr>
      <t>assumptions, supporting variables, reading guide</t>
    </r>
    <r>
      <rPr>
        <sz val="9"/>
        <color indexed="8"/>
        <rFont val="Arial"/>
        <family val="1"/>
        <charset val="2"/>
      </rPr>
      <t xml:space="preserve"> </t>
    </r>
  </si>
  <si>
    <r>
      <t>·</t>
    </r>
    <r>
      <rPr>
        <sz val="7"/>
        <color indexed="8"/>
        <rFont val="Times New Roman"/>
        <family val="1"/>
        <charset val="2"/>
      </rPr>
      <t xml:space="preserve">         </t>
    </r>
    <r>
      <rPr>
        <sz val="10"/>
        <color indexed="8"/>
        <rFont val="Arial"/>
        <family val="1"/>
        <charset val="2"/>
      </rPr>
      <t>For more information about the ETM and its cost calculations visit</t>
    </r>
  </si>
  <si>
    <t>http://wiki.quintel.com/index.php/Documentation</t>
  </si>
  <si>
    <r>
      <t>·</t>
    </r>
    <r>
      <rPr>
        <sz val="7"/>
        <color indexed="8"/>
        <rFont val="Times New Roman"/>
        <family val="1"/>
        <charset val="2"/>
      </rPr>
      <t xml:space="preserve">         </t>
    </r>
    <r>
      <rPr>
        <sz val="9"/>
        <color indexed="8"/>
        <rFont val="Arial"/>
        <family val="1"/>
        <charset val="2"/>
      </rPr>
      <t xml:space="preserve">In this file you can find the research done on the generating costs of </t>
    </r>
    <r>
      <rPr>
        <b/>
        <sz val="9"/>
        <color indexed="8"/>
        <rFont val="Arial"/>
        <family val="1"/>
        <charset val="2"/>
      </rPr>
      <t>coal</t>
    </r>
    <r>
      <rPr>
        <sz val="9"/>
        <color indexed="8"/>
        <rFont val="Arial"/>
        <family val="1"/>
        <charset val="2"/>
      </rPr>
      <t>.</t>
    </r>
  </si>
  <si>
    <t>No, UK data.</t>
  </si>
  <si>
    <t>Reading guide</t>
  </si>
  <si>
    <t xml:space="preserve">The excel file is set up to provide you an insight into the research done on the electricity generation costs that supports parts of the ETM input database.  The excel file is built up by the following tabs: </t>
  </si>
  <si>
    <t xml:space="preserve">The overview tab. Here you can find introducing remarks and coding explanation. Next to this the tab gives the outcomes and the changes of the total generation costs. </t>
  </si>
  <si>
    <t xml:space="preserve">Each of the consulted sources contained information. What was judged as valuable information is noted here. As described above the information varies from definitions and general opinions or trends to more specific costs specifications. </t>
  </si>
  <si>
    <t>New output is compared to the old output. Data is retrieved from the results of the calculations tab. This new output is used in the input database for the ETM.</t>
  </si>
  <si>
    <r>
      <t>1.</t>
    </r>
    <r>
      <rPr>
        <b/>
        <sz val="7"/>
        <color indexed="8"/>
        <rFont val="Times New Roman"/>
        <family val="2"/>
      </rPr>
      <t xml:space="preserve">       </t>
    </r>
    <r>
      <rPr>
        <b/>
        <sz val="10"/>
        <color indexed="8"/>
        <rFont val="Arial"/>
        <family val="2"/>
      </rPr>
      <t>Overview</t>
    </r>
  </si>
  <si>
    <r>
      <t>2.</t>
    </r>
    <r>
      <rPr>
        <b/>
        <sz val="7"/>
        <color indexed="8"/>
        <rFont val="Times New Roman"/>
        <family val="2"/>
      </rPr>
      <t xml:space="preserve">       </t>
    </r>
    <r>
      <rPr>
        <b/>
        <sz val="10"/>
        <color indexed="8"/>
        <rFont val="Arial"/>
        <family val="2"/>
      </rPr>
      <t>Assumptions</t>
    </r>
  </si>
  <si>
    <r>
      <t xml:space="preserve">This tab gives you a list of the most important assumptions. More general assumptions about the ETM can be found on the wiki, her you can also find more information about the cost calculations:  </t>
    </r>
    <r>
      <rPr>
        <i/>
        <sz val="10"/>
        <color indexed="8"/>
        <rFont val="Arial"/>
        <family val="2"/>
      </rPr>
      <t>http://wiki.quintel.com/index.php/Documentation#Modeling_logic</t>
    </r>
  </si>
  <si>
    <r>
      <t>3.</t>
    </r>
    <r>
      <rPr>
        <b/>
        <sz val="7"/>
        <color indexed="8"/>
        <rFont val="Times New Roman"/>
        <family val="2"/>
      </rPr>
      <t xml:space="preserve">       </t>
    </r>
    <r>
      <rPr>
        <b/>
        <sz val="10"/>
        <color indexed="8"/>
        <rFont val="Arial"/>
        <family val="2"/>
      </rPr>
      <t>Sources</t>
    </r>
  </si>
  <si>
    <r>
      <t xml:space="preserve">Here you can find an alphabetically-sorted list of all the sources consulted. Sources can be used for multiple reasons (e.g. for lines of argumentation, definitions, costs data). Some of the consulted sources are used in the </t>
    </r>
    <r>
      <rPr>
        <i/>
        <sz val="10"/>
        <color indexed="8"/>
        <rFont val="Arial"/>
        <family val="2"/>
      </rPr>
      <t>calculations</t>
    </r>
    <r>
      <rPr>
        <sz val="10"/>
        <color indexed="8"/>
        <rFont val="Arial"/>
        <family val="2"/>
      </rPr>
      <t xml:space="preserve"> tab, but most aren’t. A short reason why some sources are included but others aren’t can be found in the column next to the name of the source. The sources can be retrieved using the refmanager of the ETM: </t>
    </r>
    <r>
      <rPr>
        <i/>
        <sz val="10"/>
        <color indexed="8"/>
        <rFont val="Arial"/>
        <family val="2"/>
      </rPr>
      <t>http://refman.et-model.com/</t>
    </r>
  </si>
  <si>
    <r>
      <t>4.</t>
    </r>
    <r>
      <rPr>
        <b/>
        <sz val="7"/>
        <color indexed="8"/>
        <rFont val="Times New Roman"/>
        <family val="2"/>
      </rPr>
      <t xml:space="preserve">       </t>
    </r>
    <r>
      <rPr>
        <b/>
        <sz val="10"/>
        <color indexed="8"/>
        <rFont val="Arial"/>
        <family val="2"/>
      </rPr>
      <t>Notes</t>
    </r>
  </si>
  <si>
    <r>
      <t>5.</t>
    </r>
    <r>
      <rPr>
        <b/>
        <sz val="7"/>
        <color indexed="8"/>
        <rFont val="Times New Roman"/>
        <family val="2"/>
      </rPr>
      <t xml:space="preserve">       </t>
    </r>
    <r>
      <rPr>
        <b/>
        <sz val="10"/>
        <color indexed="8"/>
        <rFont val="Arial"/>
        <family val="2"/>
      </rPr>
      <t>Calculations</t>
    </r>
  </si>
  <si>
    <r>
      <t xml:space="preserve">The so-called “heart” of the analysis. Whenever there were sources which outlined costs specifications these can be found back in the calculations tab. More detailed information about each of these values can be traced back to the </t>
    </r>
    <r>
      <rPr>
        <i/>
        <sz val="10"/>
        <color indexed="8"/>
        <rFont val="Arial"/>
        <family val="2"/>
      </rPr>
      <t>notes</t>
    </r>
    <r>
      <rPr>
        <sz val="10"/>
        <color indexed="8"/>
        <rFont val="Arial"/>
        <family val="2"/>
      </rPr>
      <t xml:space="preserve"> page in which you can see from which report and page number these can be accessed to. Just use </t>
    </r>
    <r>
      <rPr>
        <i/>
        <sz val="10"/>
        <color indexed="8"/>
        <rFont val="Arial"/>
        <family val="2"/>
      </rPr>
      <t>Ctrl+F</t>
    </r>
    <r>
      <rPr>
        <sz val="10"/>
        <color indexed="8"/>
        <rFont val="Arial"/>
        <family val="2"/>
      </rPr>
      <t xml:space="preserve"> in the </t>
    </r>
    <r>
      <rPr>
        <i/>
        <sz val="10"/>
        <color indexed="8"/>
        <rFont val="Arial"/>
        <family val="2"/>
      </rPr>
      <t>notes</t>
    </r>
    <r>
      <rPr>
        <sz val="10"/>
        <color indexed="8"/>
        <rFont val="Arial"/>
        <family val="2"/>
      </rPr>
      <t xml:space="preserve"> tab using the name of your source of interest located in the calculations. The last column of each technology contains valuable comments in which you can find more elaboration. </t>
    </r>
  </si>
  <si>
    <r>
      <t>6.</t>
    </r>
    <r>
      <rPr>
        <b/>
        <sz val="7"/>
        <color indexed="8"/>
        <rFont val="Times New Roman"/>
        <family val="2"/>
      </rPr>
      <t xml:space="preserve">       </t>
    </r>
    <r>
      <rPr>
        <b/>
        <sz val="10"/>
        <color indexed="8"/>
        <rFont val="Arial"/>
        <family val="2"/>
      </rPr>
      <t>Output ‘technology’</t>
    </r>
  </si>
  <si>
    <r>
      <t>7.</t>
    </r>
    <r>
      <rPr>
        <b/>
        <sz val="7"/>
        <color indexed="8"/>
        <rFont val="Times New Roman"/>
        <family val="2"/>
      </rPr>
      <t xml:space="preserve">       </t>
    </r>
    <r>
      <rPr>
        <b/>
        <sz val="10"/>
        <color indexed="8"/>
        <rFont val="Arial"/>
        <family val="2"/>
      </rPr>
      <t>Supporting variables</t>
    </r>
  </si>
  <si>
    <r>
      <t xml:space="preserve">Some of the calculations done are performed using supporting variables like </t>
    </r>
    <r>
      <rPr>
        <i/>
        <sz val="10"/>
        <color indexed="8"/>
        <rFont val="Arial"/>
        <family val="2"/>
      </rPr>
      <t>hours_a_year</t>
    </r>
    <r>
      <rPr>
        <sz val="10"/>
        <color indexed="8"/>
        <rFont val="Arial"/>
        <family val="2"/>
      </rPr>
      <t xml:space="preserve"> , </t>
    </r>
    <r>
      <rPr>
        <i/>
        <sz val="10"/>
        <color indexed="8"/>
        <rFont val="Arial"/>
        <family val="2"/>
      </rPr>
      <t xml:space="preserve">MW_to kW </t>
    </r>
    <r>
      <rPr>
        <sz val="10"/>
        <color indexed="8"/>
        <rFont val="Arial"/>
        <family val="2"/>
      </rPr>
      <t>or value conversions (all data is recalculated to 2010 EURO)</t>
    </r>
    <r>
      <rPr>
        <i/>
        <sz val="10"/>
        <color indexed="8"/>
        <rFont val="Arial"/>
        <family val="2"/>
      </rPr>
      <t xml:space="preserve">. </t>
    </r>
    <r>
      <rPr>
        <sz val="10"/>
        <color indexed="8"/>
        <rFont val="Arial"/>
        <family val="2"/>
      </rPr>
      <t xml:space="preserve">In this way it is easier to understand each of the recalculations done. </t>
    </r>
  </si>
  <si>
    <t>The generating costs of both PWD as IGCC have increased. The main line of reasoning found  is that costs have increased steadily over the last years due to the combination of increased in demand of these technologies and an increase of commodities (steel) and energy (see notes EIA and Energieraad). Unfortunatly the literature study has limited value as reports are very general or do not include the detailed information needed to come to these conclusions (e.g. reasons cost escalations), therefore an external expert has to be consulted.</t>
  </si>
  <si>
    <t>Assumptions</t>
  </si>
  <si>
    <t xml:space="preserve">Calculated average. Deviation too big. Expert is consulted, see comment. </t>
  </si>
  <si>
    <t>ECF_2011_Power Perspectives 2030</t>
  </si>
  <si>
    <t>No, scenario 2020 case</t>
  </si>
  <si>
    <t>Harvard_20100521_Roadmap 2050 - A practical guide to a prosperous, low-carbon Europe</t>
  </si>
  <si>
    <t>EURO / MW</t>
  </si>
  <si>
    <t>Capex</t>
  </si>
  <si>
    <t>OPEX fix</t>
  </si>
  <si>
    <t>EURO / MWh</t>
  </si>
  <si>
    <t>OPEX variable</t>
  </si>
  <si>
    <t>WACC</t>
  </si>
  <si>
    <t>Basic assumptions: WACC (real, after tax): 7%</t>
  </si>
  <si>
    <t>kilo to tonne</t>
  </si>
  <si>
    <t>Harvard</t>
  </si>
  <si>
    <t>n/a</t>
  </si>
  <si>
    <t>Added fuel and co2 calculations</t>
  </si>
  <si>
    <t>Broek_20100723_Modelling approaches to assess and design CO2 capture, transport and storage</t>
  </si>
  <si>
    <t>2010_UU_CS</t>
  </si>
  <si>
    <t>2010_HVD_EaGN</t>
  </si>
  <si>
    <t>2010_IEA_EM.ec</t>
  </si>
  <si>
    <t>2011_CE_BE_3</t>
  </si>
  <si>
    <t>Powerplant is constucted on undeveloped (e.g. greenfield) land.</t>
  </si>
  <si>
    <t>See comment in this cell for more elaborate argumentation.</t>
  </si>
</sst>
</file>

<file path=xl/styles.xml><?xml version="1.0" encoding="utf-8"?>
<styleSheet xmlns="http://schemas.openxmlformats.org/spreadsheetml/2006/main">
  <numFmts count="10">
    <numFmt numFmtId="164" formatCode="_-&quot;€&quot;\ * #,##0.00_-;_-&quot;€&quot;\ * #,##0.00\-;_-&quot;€&quot;\ * &quot;-&quot;??_-;_-@_-"/>
    <numFmt numFmtId="165" formatCode="_-* #,##0.00_-;_-* #,##0.00\-;_-* &quot;-&quot;??_-;_-@_-"/>
    <numFmt numFmtId="166" formatCode="0.0"/>
    <numFmt numFmtId="167" formatCode="[$-413]d\ mmmm\ yyyy;@"/>
    <numFmt numFmtId="168" formatCode="0.0%"/>
    <numFmt numFmtId="169" formatCode="[$-409]mmmm\ d\,\ yyyy;@"/>
    <numFmt numFmtId="170" formatCode="_-* #,##0.00_-;\-* #,##0.00_-;_-* &quot;-&quot;??_-;_-@_-"/>
    <numFmt numFmtId="171" formatCode="#,##0.0"/>
    <numFmt numFmtId="172" formatCode="#,##0_ ;\-#,##0\ "/>
    <numFmt numFmtId="173" formatCode="0.0000000"/>
  </numFmts>
  <fonts count="119">
    <font>
      <sz val="12"/>
      <color theme="1"/>
      <name val="Lettertype hoofdteks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Lettertype hoofdtekst"/>
      <family val="2"/>
    </font>
    <font>
      <sz val="12"/>
      <color theme="1"/>
      <name val="Arial"/>
      <family val="2"/>
    </font>
    <font>
      <sz val="11"/>
      <color indexed="8"/>
      <name val="Calibri"/>
      <family val="2"/>
    </font>
    <font>
      <b/>
      <sz val="11"/>
      <color theme="1"/>
      <name val="Calibri"/>
      <family val="2"/>
      <scheme val="minor"/>
    </font>
    <font>
      <sz val="11"/>
      <name val="Calibri"/>
      <family val="2"/>
      <scheme val="minor"/>
    </font>
    <font>
      <sz val="10"/>
      <name val="Arial"/>
      <family val="2"/>
    </font>
    <font>
      <b/>
      <sz val="10"/>
      <name val="Arial"/>
      <family val="2"/>
    </font>
    <font>
      <sz val="10"/>
      <color theme="1"/>
      <name val="Arial"/>
      <family val="2"/>
    </font>
    <font>
      <u/>
      <sz val="12"/>
      <color theme="10"/>
      <name val="Lettertype hoofdtekst"/>
      <family val="2"/>
    </font>
    <font>
      <u/>
      <sz val="12"/>
      <color theme="11"/>
      <name val="Lettertype hoofdtekst"/>
      <family val="2"/>
    </font>
    <font>
      <b/>
      <sz val="14"/>
      <color theme="0"/>
      <name val="Arial"/>
      <family val="2"/>
    </font>
    <font>
      <sz val="15"/>
      <color theme="1"/>
      <name val="Arial"/>
      <family val="2"/>
    </font>
    <font>
      <b/>
      <sz val="12"/>
      <color theme="1"/>
      <name val="Arial"/>
      <family val="2"/>
    </font>
    <font>
      <b/>
      <sz val="15"/>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0006"/>
      <name val="Calibri"/>
      <family val="2"/>
      <scheme val="minor"/>
    </font>
    <font>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8"/>
      <name val="Arial"/>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8"/>
      <color indexed="12"/>
      <name val="Arial"/>
      <family val="2"/>
    </font>
    <font>
      <sz val="11"/>
      <color indexed="62"/>
      <name val="Calibri"/>
      <family val="2"/>
    </font>
    <font>
      <sz val="11"/>
      <color indexed="52"/>
      <name val="Calibri"/>
      <family val="2"/>
    </font>
    <font>
      <sz val="11"/>
      <color indexed="60"/>
      <name val="Calibri"/>
      <family val="2"/>
    </font>
    <font>
      <sz val="10"/>
      <name val="Verdana"/>
      <family val="2"/>
    </font>
    <font>
      <sz val="8"/>
      <name val="Arial Narrow"/>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theme="10"/>
      <name val="Calibri"/>
      <family val="2"/>
    </font>
    <font>
      <sz val="10"/>
      <color theme="0"/>
      <name val="Arial"/>
      <family val="2"/>
    </font>
    <font>
      <b/>
      <sz val="10"/>
      <color indexed="9"/>
      <name val="Arial"/>
      <family val="2"/>
    </font>
    <font>
      <b/>
      <sz val="10"/>
      <color theme="0"/>
      <name val="Arial"/>
      <family val="2"/>
    </font>
    <font>
      <sz val="9"/>
      <color indexed="81"/>
      <name val="Tahoma"/>
      <family val="2"/>
    </font>
    <font>
      <b/>
      <sz val="9"/>
      <color indexed="81"/>
      <name val="Tahoma"/>
      <family val="2"/>
    </font>
    <font>
      <b/>
      <sz val="10"/>
      <color theme="1"/>
      <name val="Arial"/>
      <family val="2"/>
    </font>
    <font>
      <sz val="8"/>
      <color theme="1"/>
      <name val="Arial"/>
      <family val="2"/>
    </font>
    <font>
      <u/>
      <sz val="10"/>
      <color theme="10"/>
      <name val="Arial"/>
      <family val="2"/>
    </font>
    <font>
      <u/>
      <sz val="10"/>
      <color indexed="12"/>
      <name val="Arial"/>
      <family val="2"/>
    </font>
    <font>
      <sz val="10"/>
      <color theme="1"/>
      <name val="Lettertype hoofdtekst"/>
      <family val="2"/>
    </font>
    <font>
      <sz val="10"/>
      <color rgb="FFFF0000"/>
      <name val="Arial"/>
      <family val="2"/>
    </font>
    <font>
      <i/>
      <sz val="10"/>
      <name val="Arial"/>
      <family val="2"/>
    </font>
    <font>
      <sz val="8"/>
      <color indexed="8"/>
      <name val="Arial"/>
      <family val="2"/>
    </font>
    <font>
      <b/>
      <sz val="8"/>
      <color indexed="8"/>
      <name val="Arial"/>
      <family val="2"/>
    </font>
    <font>
      <b/>
      <sz val="9"/>
      <color indexed="8"/>
      <name val="Tahoma"/>
      <family val="2"/>
    </font>
    <font>
      <sz val="9"/>
      <color indexed="8"/>
      <name val="Tahoma"/>
      <family val="2"/>
    </font>
    <font>
      <sz val="12"/>
      <color indexed="8"/>
      <name val="Lettertype hoofdtekst"/>
      <family val="2"/>
    </font>
    <font>
      <sz val="10"/>
      <color indexed="8"/>
      <name val="Arial"/>
      <family val="2"/>
    </font>
    <font>
      <sz val="10"/>
      <color indexed="8"/>
      <name val="Calibri"/>
      <family val="2"/>
    </font>
    <font>
      <sz val="10"/>
      <name val="Calibri"/>
      <family val="2"/>
    </font>
    <font>
      <sz val="12"/>
      <color indexed="8"/>
      <name val="Arial"/>
      <family val="2"/>
    </font>
    <font>
      <sz val="10"/>
      <color indexed="8"/>
      <name val="Lettertype hoofdtekst"/>
      <family val="2"/>
    </font>
    <font>
      <b/>
      <sz val="9"/>
      <color indexed="8"/>
      <name val="Lettertype hoofdtekst"/>
      <family val="2"/>
    </font>
    <font>
      <b/>
      <sz val="15"/>
      <color indexed="8"/>
      <name val="Arial"/>
      <family val="2"/>
    </font>
    <font>
      <sz val="12"/>
      <color indexed="9"/>
      <name val="Arial"/>
      <family val="2"/>
    </font>
    <font>
      <sz val="8"/>
      <color indexed="9"/>
      <name val="Arial"/>
      <family val="2"/>
    </font>
    <font>
      <b/>
      <sz val="8"/>
      <color indexed="9"/>
      <name val="Arial"/>
      <family val="2"/>
    </font>
    <font>
      <b/>
      <sz val="9"/>
      <color indexed="9"/>
      <name val="Arial"/>
      <family val="2"/>
    </font>
    <font>
      <sz val="9"/>
      <name val="Arial"/>
      <family val="2"/>
    </font>
    <font>
      <sz val="8"/>
      <color indexed="30"/>
      <name val="Arial"/>
      <family val="2"/>
    </font>
    <font>
      <sz val="8"/>
      <color rgb="FF0070C0"/>
      <name val="Arial"/>
      <family val="2"/>
    </font>
    <font>
      <b/>
      <sz val="12"/>
      <color indexed="8"/>
      <name val="Arial"/>
      <family val="2"/>
    </font>
    <font>
      <sz val="9"/>
      <color indexed="8"/>
      <name val="Arial"/>
      <family val="2"/>
    </font>
    <font>
      <b/>
      <sz val="9"/>
      <name val="Arial"/>
      <family val="2"/>
    </font>
    <font>
      <b/>
      <sz val="8"/>
      <color indexed="30"/>
      <name val="Arial"/>
      <family val="2"/>
    </font>
    <font>
      <sz val="9"/>
      <color theme="1"/>
      <name val="Arial"/>
      <family val="2"/>
    </font>
    <font>
      <sz val="9"/>
      <color indexed="30"/>
      <name val="Arial"/>
      <family val="2"/>
    </font>
    <font>
      <sz val="9"/>
      <color indexed="10"/>
      <name val="Arial"/>
      <family val="2"/>
    </font>
    <font>
      <b/>
      <sz val="9"/>
      <color indexed="8"/>
      <name val="Arial"/>
      <family val="2"/>
    </font>
    <font>
      <sz val="9"/>
      <color indexed="8"/>
      <name val="Lettertype hoofdtekst"/>
      <family val="2"/>
    </font>
    <font>
      <b/>
      <sz val="9"/>
      <color indexed="8"/>
      <name val="Calibri"/>
      <family val="2"/>
    </font>
    <font>
      <sz val="8"/>
      <color rgb="FFFF0000"/>
      <name val="Arial"/>
      <family val="2"/>
    </font>
    <font>
      <sz val="10"/>
      <color theme="1"/>
      <name val="Arrial"/>
    </font>
    <font>
      <sz val="12"/>
      <color theme="1"/>
      <name val="Calibri"/>
      <family val="2"/>
      <scheme val="minor"/>
    </font>
    <font>
      <b/>
      <sz val="12"/>
      <color theme="0"/>
      <name val="Arial"/>
      <family val="2"/>
    </font>
    <font>
      <sz val="9"/>
      <color indexed="8"/>
      <name val="Symbol"/>
      <family val="1"/>
      <charset val="2"/>
    </font>
    <font>
      <sz val="7"/>
      <color indexed="8"/>
      <name val="Times New Roman"/>
      <family val="1"/>
      <charset val="2"/>
    </font>
    <font>
      <sz val="9"/>
      <color indexed="8"/>
      <name val="Arial"/>
      <family val="1"/>
      <charset val="2"/>
    </font>
    <font>
      <i/>
      <sz val="9"/>
      <color indexed="8"/>
      <name val="Arial"/>
      <family val="2"/>
    </font>
    <font>
      <b/>
      <sz val="9"/>
      <color indexed="8"/>
      <name val="Arial"/>
      <family val="1"/>
      <charset val="2"/>
    </font>
    <font>
      <i/>
      <sz val="9"/>
      <color indexed="8"/>
      <name val="Wingdings"/>
      <family val="2"/>
    </font>
    <font>
      <i/>
      <sz val="9"/>
      <color indexed="8"/>
      <name val="Arial"/>
      <family val="1"/>
      <charset val="2"/>
    </font>
    <font>
      <sz val="10"/>
      <color indexed="8"/>
      <name val="Arial"/>
      <family val="1"/>
      <charset val="2"/>
    </font>
    <font>
      <b/>
      <sz val="10"/>
      <color indexed="8"/>
      <name val="Calibri"/>
      <family val="2"/>
    </font>
    <font>
      <b/>
      <sz val="10"/>
      <color indexed="8"/>
      <name val="Arial"/>
      <family val="2"/>
    </font>
    <font>
      <b/>
      <sz val="7"/>
      <color indexed="8"/>
      <name val="Times New Roman"/>
      <family val="2"/>
    </font>
    <font>
      <i/>
      <sz val="10"/>
      <color indexed="8"/>
      <name val="Arial"/>
      <family val="2"/>
    </font>
  </fonts>
  <fills count="74">
    <fill>
      <patternFill patternType="none"/>
    </fill>
    <fill>
      <patternFill patternType="gray125"/>
    </fill>
    <fill>
      <patternFill patternType="solid">
        <fgColor rgb="FFFFC7CE"/>
      </patternFill>
    </fill>
    <fill>
      <patternFill patternType="solid">
        <fgColor theme="3" tint="-0.499984740745262"/>
        <bgColor indexed="64"/>
      </patternFill>
    </fill>
    <fill>
      <patternFill patternType="solid">
        <fgColor indexed="44"/>
        <bgColor indexed="64"/>
      </patternFill>
    </fill>
    <fill>
      <patternFill patternType="solid">
        <fgColor indexed="43"/>
        <bgColor indexed="64"/>
      </patternFill>
    </fill>
    <fill>
      <patternFill patternType="solid">
        <fgColor theme="3" tint="0.59999389629810485"/>
        <bgColor indexed="64"/>
      </patternFill>
    </fill>
    <fill>
      <patternFill patternType="solid">
        <fgColor theme="3" tint="-0.249977111117893"/>
        <bgColor indexed="64"/>
      </patternFill>
    </fill>
    <fill>
      <patternFill patternType="solid">
        <fgColor theme="0"/>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theme="0" tint="-4.9989318521683403E-2"/>
        <bgColor indexed="64"/>
      </patternFill>
    </fill>
    <fill>
      <patternFill patternType="solid">
        <fgColor indexed="22"/>
      </patternFill>
    </fill>
    <fill>
      <patternFill patternType="solid">
        <fgColor indexed="55"/>
      </patternFill>
    </fill>
    <fill>
      <patternFill patternType="solid">
        <fgColor indexed="43"/>
      </patternFill>
    </fill>
    <fill>
      <patternFill patternType="solid">
        <fgColor indexed="33"/>
        <bgColor indexed="64"/>
      </patternFill>
    </fill>
    <fill>
      <patternFill patternType="solid">
        <fgColor indexed="26"/>
      </patternFill>
    </fill>
    <fill>
      <patternFill patternType="solid">
        <fgColor theme="4" tint="0.79998168889431442"/>
        <bgColor indexed="64"/>
      </patternFill>
    </fill>
    <fill>
      <patternFill patternType="solid">
        <fgColor rgb="FFFF0000"/>
        <bgColor indexed="64"/>
      </patternFill>
    </fill>
    <fill>
      <patternFill patternType="solid">
        <fgColor theme="0" tint="-0.499984740745262"/>
        <bgColor indexed="64"/>
      </patternFill>
    </fill>
    <fill>
      <patternFill patternType="solid">
        <fgColor rgb="FFFFFFFF"/>
        <bgColor indexed="64"/>
      </patternFill>
    </fill>
    <fill>
      <patternFill patternType="solid">
        <fgColor rgb="FF0F253F"/>
        <bgColor indexed="64"/>
      </patternFill>
    </fill>
    <fill>
      <patternFill patternType="solid">
        <fgColor rgb="FF17375D"/>
        <bgColor indexed="64"/>
      </patternFill>
    </fill>
    <fill>
      <patternFill patternType="solid">
        <fgColor rgb="FF254061"/>
        <bgColor indexed="64"/>
      </patternFill>
    </fill>
    <fill>
      <patternFill patternType="solid">
        <fgColor rgb="FF3F3151"/>
        <bgColor indexed="64"/>
      </patternFill>
    </fill>
    <fill>
      <patternFill patternType="solid">
        <fgColor rgb="FF376091"/>
        <bgColor indexed="64"/>
      </patternFill>
    </fill>
    <fill>
      <patternFill patternType="solid">
        <fgColor rgb="FFDBEEF3"/>
        <bgColor indexed="64"/>
      </patternFill>
    </fill>
    <fill>
      <patternFill patternType="solid">
        <fgColor rgb="FF7F7F7F"/>
        <bgColor indexed="64"/>
      </patternFill>
    </fill>
  </fills>
  <borders count="165">
    <border>
      <left/>
      <right/>
      <top/>
      <bottom/>
      <diagonal/>
    </border>
    <border>
      <left style="medium">
        <color auto="1"/>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bottom/>
      <diagonal/>
    </border>
    <border>
      <left style="medium">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medium">
        <color auto="1"/>
      </bottom>
      <diagonal/>
    </border>
    <border>
      <left style="thin">
        <color auto="1"/>
      </left>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style="thin">
        <color auto="1"/>
      </right>
      <top/>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style="thin">
        <color auto="1"/>
      </right>
      <top/>
      <bottom/>
      <diagonal/>
    </border>
    <border>
      <left/>
      <right style="hair">
        <color auto="1"/>
      </right>
      <top/>
      <bottom/>
      <diagonal/>
    </border>
    <border>
      <left/>
      <right style="thin">
        <color auto="1"/>
      </right>
      <top/>
      <bottom/>
      <diagonal/>
    </border>
    <border>
      <left style="thin">
        <color auto="1"/>
      </left>
      <right style="thin">
        <color auto="1"/>
      </right>
      <top/>
      <bottom style="thin">
        <color auto="1"/>
      </bottom>
      <diagonal/>
    </border>
    <border>
      <left/>
      <right style="hair">
        <color auto="1"/>
      </right>
      <top/>
      <bottom style="thin">
        <color auto="1"/>
      </bottom>
      <diagonal/>
    </border>
    <border>
      <left style="hair">
        <color auto="1"/>
      </left>
      <right/>
      <top/>
      <bottom style="thin">
        <color auto="1"/>
      </bottom>
      <diagonal/>
    </border>
    <border>
      <left/>
      <right style="hair">
        <color auto="1"/>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hair">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right style="thin">
        <color auto="1"/>
      </right>
      <top/>
      <bottom/>
      <diagonal/>
    </border>
    <border>
      <left style="thin">
        <color indexed="64"/>
      </left>
      <right style="thin">
        <color auto="1"/>
      </right>
      <top style="thin">
        <color indexed="64"/>
      </top>
      <bottom/>
      <diagonal/>
    </border>
    <border>
      <left style="thin">
        <color indexed="64"/>
      </left>
      <right style="thin">
        <color auto="1"/>
      </right>
      <top/>
      <bottom style="thin">
        <color auto="1"/>
      </bottom>
      <diagonal/>
    </border>
    <border>
      <left style="thin">
        <color indexed="64"/>
      </left>
      <right style="medium">
        <color auto="1"/>
      </right>
      <top/>
      <bottom/>
      <diagonal/>
    </border>
    <border>
      <left/>
      <right/>
      <top/>
      <bottom style="medium">
        <color indexed="64"/>
      </bottom>
      <diagonal/>
    </border>
    <border>
      <left/>
      <right style="medium">
        <color auto="1"/>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s>
  <cellStyleXfs count="55780">
    <xf numFmtId="0" fontId="0" fillId="0" borderId="0"/>
    <xf numFmtId="0" fontId="13" fillId="4" borderId="1" applyFont="0" applyBorder="0">
      <alignment vertical="center"/>
    </xf>
    <xf numFmtId="166" fontId="15" fillId="5" borderId="2">
      <alignment horizontal="right" vertical="center"/>
    </xf>
    <xf numFmtId="0" fontId="13" fillId="0" borderId="2">
      <alignment vertical="center"/>
    </xf>
    <xf numFmtId="0" fontId="16" fillId="0" borderId="0"/>
    <xf numFmtId="164" fontId="16" fillId="0" borderId="0" applyFont="0" applyFill="0" applyBorder="0" applyAlignment="0" applyProtection="0"/>
    <xf numFmtId="9" fontId="16" fillId="0" borderId="0" applyFon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0" fillId="0" borderId="0"/>
    <xf numFmtId="0" fontId="11" fillId="0" borderId="0"/>
    <xf numFmtId="9" fontId="11" fillId="0" borderId="0" applyFont="0" applyFill="0" applyBorder="0" applyAlignment="0" applyProtection="0"/>
    <xf numFmtId="166" fontId="15" fillId="5" borderId="31">
      <alignment horizontal="right" vertical="center"/>
    </xf>
    <xf numFmtId="0" fontId="13" fillId="0" borderId="31">
      <alignment vertical="center"/>
    </xf>
    <xf numFmtId="166" fontId="15" fillId="5" borderId="31">
      <alignment horizontal="right" vertical="center"/>
    </xf>
    <xf numFmtId="0" fontId="52" fillId="44" borderId="22" applyNumberFormat="0" applyAlignment="0" applyProtection="0"/>
    <xf numFmtId="0" fontId="10" fillId="0" borderId="0"/>
    <xf numFmtId="0" fontId="61" fillId="0" borderId="0" applyNumberFormat="0" applyFill="0" applyBorder="0" applyAlignment="0" applyProtection="0">
      <alignment vertical="top"/>
      <protection locked="0"/>
    </xf>
    <xf numFmtId="164" fontId="10" fillId="0" borderId="0" applyFont="0" applyFill="0" applyBorder="0" applyAlignment="0" applyProtection="0"/>
    <xf numFmtId="9" fontId="10" fillId="0" borderId="0" applyFont="0" applyFill="0" applyBorder="0" applyAlignment="0" applyProtection="0"/>
    <xf numFmtId="0" fontId="28" fillId="9" borderId="0" applyNumberFormat="0" applyBorder="0" applyAlignment="0" applyProtection="0"/>
    <xf numFmtId="0" fontId="10" fillId="16" borderId="0" applyNumberFormat="0" applyBorder="0" applyAlignment="0" applyProtection="0"/>
    <xf numFmtId="0" fontId="13" fillId="39" borderId="0" applyNumberFormat="0" applyBorder="0" applyAlignment="0" applyProtection="0"/>
    <xf numFmtId="0" fontId="10" fillId="20" borderId="0" applyNumberFormat="0" applyBorder="0" applyAlignment="0" applyProtection="0"/>
    <xf numFmtId="0" fontId="13" fillId="40" borderId="0" applyNumberFormat="0" applyBorder="0" applyAlignment="0" applyProtection="0"/>
    <xf numFmtId="0" fontId="10" fillId="24" borderId="0" applyNumberFormat="0" applyBorder="0" applyAlignment="0" applyProtection="0"/>
    <xf numFmtId="0" fontId="13" fillId="41" borderId="0" applyNumberFormat="0" applyBorder="0" applyAlignment="0" applyProtection="0"/>
    <xf numFmtId="0" fontId="10" fillId="28" borderId="0" applyNumberFormat="0" applyBorder="0" applyAlignment="0" applyProtection="0"/>
    <xf numFmtId="0" fontId="13" fillId="42" borderId="0" applyNumberFormat="0" applyBorder="0" applyAlignment="0" applyProtection="0"/>
    <xf numFmtId="0" fontId="10" fillId="32" borderId="0" applyNumberFormat="0" applyBorder="0" applyAlignment="0" applyProtection="0"/>
    <xf numFmtId="0" fontId="13" fillId="43" borderId="0" applyNumberFormat="0" applyBorder="0" applyAlignment="0" applyProtection="0"/>
    <xf numFmtId="0" fontId="10" fillId="36" borderId="0" applyNumberFormat="0" applyBorder="0" applyAlignment="0" applyProtection="0"/>
    <xf numFmtId="0" fontId="13" fillId="44" borderId="0" applyNumberFormat="0" applyBorder="0" applyAlignment="0" applyProtection="0"/>
    <xf numFmtId="0" fontId="10" fillId="17" borderId="0" applyNumberFormat="0" applyBorder="0" applyAlignment="0" applyProtection="0"/>
    <xf numFmtId="0" fontId="13" fillId="45" borderId="0" applyNumberFormat="0" applyBorder="0" applyAlignment="0" applyProtection="0"/>
    <xf numFmtId="0" fontId="10" fillId="21" borderId="0" applyNumberFormat="0" applyBorder="0" applyAlignment="0" applyProtection="0"/>
    <xf numFmtId="0" fontId="13" fillId="46" borderId="0" applyNumberFormat="0" applyBorder="0" applyAlignment="0" applyProtection="0"/>
    <xf numFmtId="0" fontId="10" fillId="25" borderId="0" applyNumberFormat="0" applyBorder="0" applyAlignment="0" applyProtection="0"/>
    <xf numFmtId="0" fontId="13" fillId="47" borderId="0" applyNumberFormat="0" applyBorder="0" applyAlignment="0" applyProtection="0"/>
    <xf numFmtId="0" fontId="10" fillId="29" borderId="0" applyNumberFormat="0" applyBorder="0" applyAlignment="0" applyProtection="0"/>
    <xf numFmtId="0" fontId="13" fillId="42" borderId="0" applyNumberFormat="0" applyBorder="0" applyAlignment="0" applyProtection="0"/>
    <xf numFmtId="0" fontId="10" fillId="33" borderId="0" applyNumberFormat="0" applyBorder="0" applyAlignment="0" applyProtection="0"/>
    <xf numFmtId="0" fontId="13" fillId="45" borderId="0" applyNumberFormat="0" applyBorder="0" applyAlignment="0" applyProtection="0"/>
    <xf numFmtId="0" fontId="10" fillId="37" borderId="0" applyNumberFormat="0" applyBorder="0" applyAlignment="0" applyProtection="0"/>
    <xf numFmtId="0" fontId="13" fillId="48" borderId="0" applyNumberFormat="0" applyBorder="0" applyAlignment="0" applyProtection="0"/>
    <xf numFmtId="0" fontId="37" fillId="18" borderId="0" applyNumberFormat="0" applyBorder="0" applyAlignment="0" applyProtection="0"/>
    <xf numFmtId="0" fontId="40" fillId="49" borderId="0" applyNumberFormat="0" applyBorder="0" applyAlignment="0" applyProtection="0"/>
    <xf numFmtId="0" fontId="37" fillId="22" borderId="0" applyNumberFormat="0" applyBorder="0" applyAlignment="0" applyProtection="0"/>
    <xf numFmtId="0" fontId="40" fillId="46" borderId="0" applyNumberFormat="0" applyBorder="0" applyAlignment="0" applyProtection="0"/>
    <xf numFmtId="0" fontId="37" fillId="26" borderId="0" applyNumberFormat="0" applyBorder="0" applyAlignment="0" applyProtection="0"/>
    <xf numFmtId="0" fontId="40" fillId="47" borderId="0" applyNumberFormat="0" applyBorder="0" applyAlignment="0" applyProtection="0"/>
    <xf numFmtId="0" fontId="37" fillId="30" borderId="0" applyNumberFormat="0" applyBorder="0" applyAlignment="0" applyProtection="0"/>
    <xf numFmtId="0" fontId="40" fillId="50" borderId="0" applyNumberFormat="0" applyBorder="0" applyAlignment="0" applyProtection="0"/>
    <xf numFmtId="0" fontId="37" fillId="34" borderId="0" applyNumberFormat="0" applyBorder="0" applyAlignment="0" applyProtection="0"/>
    <xf numFmtId="0" fontId="40" fillId="51" borderId="0" applyNumberFormat="0" applyBorder="0" applyAlignment="0" applyProtection="0"/>
    <xf numFmtId="0" fontId="37" fillId="38" borderId="0" applyNumberFormat="0" applyBorder="0" applyAlignment="0" applyProtection="0"/>
    <xf numFmtId="0" fontId="40" fillId="52" borderId="0" applyNumberFormat="0" applyBorder="0" applyAlignment="0" applyProtection="0"/>
    <xf numFmtId="0" fontId="37" fillId="15" borderId="0" applyNumberFormat="0" applyBorder="0" applyAlignment="0" applyProtection="0"/>
    <xf numFmtId="0" fontId="40" fillId="53" borderId="0" applyNumberFormat="0" applyBorder="0" applyAlignment="0" applyProtection="0"/>
    <xf numFmtId="0" fontId="37" fillId="19" borderId="0" applyNumberFormat="0" applyBorder="0" applyAlignment="0" applyProtection="0"/>
    <xf numFmtId="0" fontId="40" fillId="54" borderId="0" applyNumberFormat="0" applyBorder="0" applyAlignment="0" applyProtection="0"/>
    <xf numFmtId="0" fontId="37" fillId="23" borderId="0" applyNumberFormat="0" applyBorder="0" applyAlignment="0" applyProtection="0"/>
    <xf numFmtId="0" fontId="40" fillId="55" borderId="0" applyNumberFormat="0" applyBorder="0" applyAlignment="0" applyProtection="0"/>
    <xf numFmtId="0" fontId="37" fillId="27" borderId="0" applyNumberFormat="0" applyBorder="0" applyAlignment="0" applyProtection="0"/>
    <xf numFmtId="0" fontId="40" fillId="50" borderId="0" applyNumberFormat="0" applyBorder="0" applyAlignment="0" applyProtection="0"/>
    <xf numFmtId="0" fontId="37" fillId="31" borderId="0" applyNumberFormat="0" applyBorder="0" applyAlignment="0" applyProtection="0"/>
    <xf numFmtId="0" fontId="40" fillId="51" borderId="0" applyNumberFormat="0" applyBorder="0" applyAlignment="0" applyProtection="0"/>
    <xf numFmtId="0" fontId="37" fillId="35" borderId="0" applyNumberFormat="0" applyBorder="0" applyAlignment="0" applyProtection="0"/>
    <xf numFmtId="0" fontId="40" fillId="56" borderId="0" applyNumberFormat="0" applyBorder="0" applyAlignment="0" applyProtection="0"/>
    <xf numFmtId="0" fontId="10" fillId="57" borderId="0"/>
    <xf numFmtId="0" fontId="13" fillId="4" borderId="1" applyFont="0" applyBorder="0">
      <alignment vertical="center"/>
    </xf>
    <xf numFmtId="0" fontId="38" fillId="2" borderId="0" applyNumberFormat="0" applyBorder="0" applyAlignment="0" applyProtection="0"/>
    <xf numFmtId="0" fontId="41" fillId="40" borderId="0" applyNumberFormat="0" applyBorder="0" applyAlignment="0" applyProtection="0"/>
    <xf numFmtId="0" fontId="13" fillId="0" borderId="2">
      <alignment vertical="center"/>
    </xf>
    <xf numFmtId="171" fontId="13" fillId="0" borderId="2">
      <alignment vertical="center"/>
    </xf>
    <xf numFmtId="0" fontId="32" fillId="12" borderId="16" applyNumberFormat="0" applyAlignment="0" applyProtection="0"/>
    <xf numFmtId="0" fontId="42" fillId="58" borderId="22" applyNumberFormat="0" applyAlignment="0" applyProtection="0"/>
    <xf numFmtId="0" fontId="34" fillId="13" borderId="19" applyNumberFormat="0" applyAlignment="0" applyProtection="0"/>
    <xf numFmtId="0" fontId="43" fillId="59" borderId="23" applyNumberFormat="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5" fontId="16" fillId="0" borderId="0" applyFont="0" applyFill="0" applyBorder="0" applyAlignment="0" applyProtection="0"/>
    <xf numFmtId="170" fontId="16" fillId="0" borderId="0" applyFont="0" applyFill="0" applyBorder="0" applyAlignment="0" applyProtection="0"/>
    <xf numFmtId="0" fontId="36" fillId="0" borderId="0" applyNumberFormat="0" applyFill="0" applyBorder="0" applyAlignment="0" applyProtection="0"/>
    <xf numFmtId="0" fontId="44" fillId="0" borderId="0" applyNumberFormat="0" applyFill="0" applyBorder="0" applyAlignment="0" applyProtection="0"/>
    <xf numFmtId="0" fontId="45" fillId="41" borderId="0" applyNumberFormat="0" applyBorder="0" applyAlignment="0" applyProtection="0"/>
    <xf numFmtId="0" fontId="46" fillId="0" borderId="0"/>
    <xf numFmtId="0" fontId="46" fillId="0" borderId="0" applyNumberFormat="0" applyFill="0" applyBorder="0" applyProtection="0"/>
    <xf numFmtId="0" fontId="46" fillId="0" borderId="0" applyNumberFormat="0" applyFill="0" applyBorder="0" applyProtection="0"/>
    <xf numFmtId="0" fontId="25" fillId="0" borderId="13" applyNumberFormat="0" applyFill="0" applyAlignment="0" applyProtection="0"/>
    <xf numFmtId="0" fontId="47" fillId="0" borderId="24" applyNumberFormat="0" applyFill="0" applyAlignment="0" applyProtection="0"/>
    <xf numFmtId="0" fontId="26" fillId="0" borderId="14" applyNumberFormat="0" applyFill="0" applyAlignment="0" applyProtection="0"/>
    <xf numFmtId="0" fontId="48" fillId="0" borderId="25" applyNumberFormat="0" applyFill="0" applyAlignment="0" applyProtection="0"/>
    <xf numFmtId="0" fontId="27" fillId="0" borderId="15" applyNumberFormat="0" applyFill="0" applyAlignment="0" applyProtection="0"/>
    <xf numFmtId="0" fontId="49" fillId="0" borderId="26" applyNumberFormat="0" applyFill="0" applyAlignment="0" applyProtection="0"/>
    <xf numFmtId="0" fontId="27"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alignment vertical="top"/>
      <protection locked="0"/>
    </xf>
    <xf numFmtId="0" fontId="51" fillId="0" borderId="0" applyNumberFormat="0" applyFill="0" applyBorder="0" applyProtection="0"/>
    <xf numFmtId="0" fontId="30" fillId="11" borderId="16" applyNumberFormat="0" applyAlignment="0" applyProtection="0"/>
    <xf numFmtId="0" fontId="52" fillId="44" borderId="22" applyNumberFormat="0" applyAlignment="0" applyProtection="0"/>
    <xf numFmtId="166" fontId="15" fillId="5" borderId="2">
      <alignment horizontal="right" vertical="center"/>
    </xf>
    <xf numFmtId="171" fontId="15" fillId="5" borderId="2">
      <alignment horizontal="right" vertical="center"/>
    </xf>
    <xf numFmtId="0" fontId="33" fillId="0" borderId="18" applyNumberFormat="0" applyFill="0" applyAlignment="0" applyProtection="0"/>
    <xf numFmtId="0" fontId="53" fillId="0" borderId="27" applyNumberFormat="0" applyFill="0" applyAlignment="0" applyProtection="0"/>
    <xf numFmtId="0" fontId="29" fillId="10" borderId="0" applyNumberFormat="0" applyBorder="0" applyAlignment="0" applyProtection="0"/>
    <xf numFmtId="0" fontId="54" fillId="60" borderId="0" applyNumberFormat="0" applyBorder="0" applyAlignment="0" applyProtection="0"/>
    <xf numFmtId="0" fontId="39" fillId="0" borderId="0"/>
    <xf numFmtId="0" fontId="55" fillId="0" borderId="0"/>
    <xf numFmtId="0" fontId="16" fillId="0" borderId="0"/>
    <xf numFmtId="0" fontId="16" fillId="0" borderId="0"/>
    <xf numFmtId="0" fontId="16" fillId="0" borderId="0" applyNumberFormat="0" applyFont="0" applyFill="0" applyBorder="0" applyAlignment="0" applyProtection="0"/>
    <xf numFmtId="0" fontId="16" fillId="61" borderId="0">
      <alignment vertical="center"/>
    </xf>
    <xf numFmtId="0" fontId="16" fillId="0" borderId="0" applyNumberFormat="0" applyFont="0" applyFill="0" applyBorder="0" applyAlignment="0" applyProtection="0"/>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39" fillId="0" borderId="0" applyNumberFormat="0" applyFill="0" applyBorder="0" applyProtection="0"/>
    <xf numFmtId="0" fontId="16" fillId="0" borderId="0"/>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0" borderId="0"/>
    <xf numFmtId="0" fontId="16" fillId="61" borderId="0">
      <alignment vertical="center"/>
    </xf>
    <xf numFmtId="0" fontId="39" fillId="0" borderId="0" applyNumberFormat="0" applyFill="0" applyBorder="0" applyProtection="0"/>
    <xf numFmtId="0" fontId="56" fillId="0" borderId="0"/>
    <xf numFmtId="0" fontId="13" fillId="0" borderId="0"/>
    <xf numFmtId="0" fontId="56" fillId="0" borderId="0"/>
    <xf numFmtId="0" fontId="56" fillId="0" borderId="0"/>
    <xf numFmtId="0" fontId="56" fillId="0" borderId="0"/>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61" borderId="0">
      <alignment vertical="center"/>
    </xf>
    <xf numFmtId="0" fontId="16" fillId="0" borderId="0"/>
    <xf numFmtId="0" fontId="13" fillId="14" borderId="20" applyNumberFormat="0" applyFont="0" applyAlignment="0" applyProtection="0"/>
    <xf numFmtId="0" fontId="13" fillId="62" borderId="28" applyNumberFormat="0" applyFont="0" applyAlignment="0" applyProtection="0"/>
    <xf numFmtId="0" fontId="31" fillId="12" borderId="17" applyNumberFormat="0" applyAlignment="0" applyProtection="0"/>
    <xf numFmtId="0" fontId="57" fillId="58" borderId="29"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5" fillId="0" borderId="0" applyFont="0" applyFill="0" applyBorder="0" applyAlignment="0" applyProtection="0"/>
    <xf numFmtId="9" fontId="16" fillId="0" borderId="0" applyFont="0" applyFill="0" applyBorder="0" applyAlignment="0" applyProtection="0"/>
    <xf numFmtId="0" fontId="17" fillId="0" borderId="0" applyNumberFormat="0" applyFill="0" applyBorder="0" applyProtection="0"/>
    <xf numFmtId="0" fontId="17" fillId="0" borderId="0" applyNumberFormat="0" applyFill="0" applyBorder="0" applyProtection="0"/>
    <xf numFmtId="0" fontId="58" fillId="0" borderId="0" applyNumberFormat="0" applyFill="0" applyBorder="0" applyAlignment="0" applyProtection="0"/>
    <xf numFmtId="0" fontId="14" fillId="0" borderId="21" applyNumberFormat="0" applyFill="0" applyAlignment="0" applyProtection="0"/>
    <xf numFmtId="0" fontId="59" fillId="0" borderId="30" applyNumberFormat="0" applyFill="0" applyAlignment="0" applyProtection="0"/>
    <xf numFmtId="0" fontId="35" fillId="0" borderId="0" applyNumberFormat="0" applyFill="0" applyBorder="0" applyAlignment="0" applyProtection="0"/>
    <xf numFmtId="0" fontId="60" fillId="0" borderId="0" applyNumberForma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57" borderId="0"/>
    <xf numFmtId="170" fontId="10" fillId="0" borderId="0" applyFont="0" applyFill="0" applyBorder="0" applyAlignment="0" applyProtection="0"/>
    <xf numFmtId="170" fontId="10" fillId="0" borderId="0" applyFont="0" applyFill="0" applyBorder="0" applyAlignment="0" applyProtection="0"/>
    <xf numFmtId="0" fontId="13" fillId="0" borderId="31">
      <alignment vertical="center"/>
    </xf>
    <xf numFmtId="166" fontId="15" fillId="5" borderId="31">
      <alignment horizontal="right" vertical="center"/>
    </xf>
    <xf numFmtId="0" fontId="59" fillId="0" borderId="30" applyNumberFormat="0" applyFill="0" applyAlignment="0" applyProtection="0"/>
    <xf numFmtId="0" fontId="57" fillId="58" borderId="29" applyNumberFormat="0" applyAlignment="0" applyProtection="0"/>
    <xf numFmtId="0" fontId="13" fillId="62" borderId="28" applyNumberFormat="0" applyFont="0" applyAlignment="0" applyProtection="0"/>
    <xf numFmtId="0" fontId="13" fillId="62" borderId="28" applyNumberFormat="0" applyFont="0" applyAlignment="0" applyProtection="0"/>
    <xf numFmtId="0" fontId="13" fillId="0" borderId="31">
      <alignment vertical="center"/>
    </xf>
    <xf numFmtId="171" fontId="13" fillId="0" borderId="31">
      <alignment vertical="center"/>
    </xf>
    <xf numFmtId="0" fontId="13" fillId="0" borderId="31">
      <alignment vertical="center"/>
    </xf>
    <xf numFmtId="171" fontId="13" fillId="0" borderId="31">
      <alignment vertical="center"/>
    </xf>
    <xf numFmtId="166" fontId="15" fillId="5" borderId="31">
      <alignment horizontal="right" vertical="center"/>
    </xf>
    <xf numFmtId="171" fontId="15" fillId="5" borderId="31">
      <alignment horizontal="right" vertical="center"/>
    </xf>
    <xf numFmtId="171" fontId="15" fillId="5" borderId="31">
      <alignment horizontal="right" vertical="center"/>
    </xf>
    <xf numFmtId="171" fontId="15" fillId="5" borderId="31">
      <alignment horizontal="right" vertical="center"/>
    </xf>
    <xf numFmtId="166" fontId="15" fillId="5" borderId="31">
      <alignment horizontal="right" vertical="center"/>
    </xf>
    <xf numFmtId="0" fontId="52" fillId="44" borderId="22" applyNumberFormat="0" applyAlignment="0" applyProtection="0"/>
    <xf numFmtId="0" fontId="52" fillId="44" borderId="22" applyNumberFormat="0" applyAlignment="0" applyProtection="0"/>
    <xf numFmtId="0" fontId="42" fillId="58" borderId="22" applyNumberFormat="0" applyAlignment="0" applyProtection="0"/>
    <xf numFmtId="171" fontId="13" fillId="0" borderId="31">
      <alignment vertical="center"/>
    </xf>
    <xf numFmtId="0" fontId="13" fillId="0" borderId="31">
      <alignment vertical="center"/>
    </xf>
    <xf numFmtId="0" fontId="42" fillId="58" borderId="22" applyNumberFormat="0" applyAlignment="0" applyProtection="0"/>
    <xf numFmtId="0" fontId="13" fillId="62" borderId="28" applyNumberFormat="0" applyFont="0" applyAlignment="0" applyProtection="0"/>
    <xf numFmtId="0" fontId="59" fillId="0" borderId="30" applyNumberFormat="0" applyFill="0" applyAlignment="0" applyProtection="0"/>
    <xf numFmtId="0" fontId="57" fillId="58" borderId="29" applyNumberFormat="0" applyAlignment="0" applyProtection="0"/>
    <xf numFmtId="0" fontId="13" fillId="0" borderId="31">
      <alignment vertical="center"/>
    </xf>
    <xf numFmtId="166" fontId="15" fillId="5" borderId="31">
      <alignment horizontal="right" vertical="center"/>
    </xf>
    <xf numFmtId="0" fontId="59" fillId="0" borderId="30" applyNumberFormat="0" applyFill="0" applyAlignment="0" applyProtection="0"/>
    <xf numFmtId="0" fontId="42" fillId="58" borderId="22" applyNumberFormat="0" applyAlignment="0" applyProtection="0"/>
    <xf numFmtId="0" fontId="57" fillId="58" borderId="29" applyNumberFormat="0" applyAlignment="0" applyProtection="0"/>
    <xf numFmtId="0" fontId="9" fillId="0" borderId="0"/>
    <xf numFmtId="0" fontId="9" fillId="0" borderId="0"/>
    <xf numFmtId="164" fontId="9" fillId="0" borderId="0" applyFont="0" applyFill="0" applyBorder="0" applyAlignment="0" applyProtection="0"/>
    <xf numFmtId="9" fontId="9" fillId="0" borderId="0" applyFont="0" applyFill="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57" borderId="0"/>
    <xf numFmtId="170" fontId="9" fillId="0" borderId="0" applyFont="0" applyFill="0" applyBorder="0" applyAlignment="0" applyProtection="0"/>
    <xf numFmtId="170" fontId="9" fillId="0" borderId="0" applyFont="0" applyFill="0" applyBorder="0" applyAlignment="0" applyProtection="0"/>
    <xf numFmtId="0" fontId="9" fillId="0" borderId="0"/>
    <xf numFmtId="164" fontId="9" fillId="0" borderId="0" applyFont="0" applyFill="0" applyBorder="0" applyAlignment="0" applyProtection="0"/>
    <xf numFmtId="9" fontId="9" fillId="0" borderId="0" applyFont="0" applyFill="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57" borderId="0"/>
    <xf numFmtId="170" fontId="9" fillId="0" borderId="0" applyFont="0" applyFill="0" applyBorder="0" applyAlignment="0" applyProtection="0"/>
    <xf numFmtId="170" fontId="9" fillId="0" borderId="0" applyFont="0" applyFill="0" applyBorder="0" applyAlignment="0" applyProtection="0"/>
    <xf numFmtId="166" fontId="15" fillId="5" borderId="39">
      <alignment horizontal="right" vertical="center"/>
    </xf>
    <xf numFmtId="171" fontId="13" fillId="0" borderId="39">
      <alignment vertical="center"/>
    </xf>
    <xf numFmtId="0" fontId="13" fillId="0" borderId="44">
      <alignment vertical="center"/>
    </xf>
    <xf numFmtId="166" fontId="15" fillId="5" borderId="44">
      <alignment horizontal="right" vertical="center"/>
    </xf>
    <xf numFmtId="0" fontId="8" fillId="0" borderId="0"/>
    <xf numFmtId="164" fontId="8" fillId="0" borderId="0" applyFont="0" applyFill="0" applyBorder="0" applyAlignment="0" applyProtection="0"/>
    <xf numFmtId="9" fontId="8" fillId="0" borderId="0" applyFont="0" applyFill="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57" borderId="0"/>
    <xf numFmtId="0" fontId="13" fillId="0" borderId="39">
      <alignment vertical="center"/>
    </xf>
    <xf numFmtId="0" fontId="42" fillId="58" borderId="40" applyNumberFormat="0" applyAlignment="0" applyProtection="0"/>
    <xf numFmtId="0" fontId="42" fillId="58" borderId="35" applyNumberFormat="0" applyAlignment="0" applyProtection="0"/>
    <xf numFmtId="170" fontId="8" fillId="0" borderId="0" applyFont="0" applyFill="0" applyBorder="0" applyAlignment="0" applyProtection="0"/>
    <xf numFmtId="170" fontId="8" fillId="0" borderId="0" applyFont="0" applyFill="0" applyBorder="0" applyAlignment="0" applyProtection="0"/>
    <xf numFmtId="0" fontId="52" fillId="44" borderId="40" applyNumberFormat="0" applyAlignment="0" applyProtection="0"/>
    <xf numFmtId="0" fontId="52" fillId="44" borderId="35" applyNumberFormat="0" applyAlignment="0" applyProtection="0"/>
    <xf numFmtId="171" fontId="15" fillId="5" borderId="39">
      <alignment horizontal="right" vertical="center"/>
    </xf>
    <xf numFmtId="171" fontId="15" fillId="5" borderId="44">
      <alignment horizontal="right" vertical="center"/>
    </xf>
    <xf numFmtId="166" fontId="15" fillId="5" borderId="44">
      <alignment horizontal="right" vertical="center"/>
    </xf>
    <xf numFmtId="171" fontId="13" fillId="0" borderId="44">
      <alignment vertical="center"/>
    </xf>
    <xf numFmtId="0" fontId="13" fillId="0" borderId="44">
      <alignment vertical="center"/>
    </xf>
    <xf numFmtId="0" fontId="13" fillId="62" borderId="41" applyNumberFormat="0" applyFont="0" applyAlignment="0" applyProtection="0"/>
    <xf numFmtId="0" fontId="57" fillId="58" borderId="42" applyNumberFormat="0" applyAlignment="0" applyProtection="0"/>
    <xf numFmtId="0" fontId="59" fillId="0" borderId="43" applyNumberFormat="0" applyFill="0" applyAlignment="0" applyProtection="0"/>
    <xf numFmtId="0" fontId="13" fillId="62" borderId="36" applyNumberFormat="0" applyFont="0" applyAlignment="0" applyProtection="0"/>
    <xf numFmtId="0" fontId="57" fillId="58" borderId="37" applyNumberFormat="0" applyAlignment="0" applyProtection="0"/>
    <xf numFmtId="0" fontId="13" fillId="0" borderId="39">
      <alignment vertical="center"/>
    </xf>
    <xf numFmtId="166" fontId="15" fillId="5" borderId="39">
      <alignment horizontal="right" vertical="center"/>
    </xf>
    <xf numFmtId="0" fontId="59" fillId="0" borderId="38" applyNumberFormat="0" applyFill="0" applyAlignment="0" applyProtection="0"/>
    <xf numFmtId="0" fontId="8" fillId="0" borderId="0"/>
    <xf numFmtId="164" fontId="8" fillId="0" borderId="0" applyFont="0" applyFill="0" applyBorder="0" applyAlignment="0" applyProtection="0"/>
    <xf numFmtId="9" fontId="8" fillId="0" borderId="0" applyFont="0" applyFill="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57" borderId="0"/>
    <xf numFmtId="170" fontId="8" fillId="0" borderId="0" applyFont="0" applyFill="0" applyBorder="0" applyAlignment="0" applyProtection="0"/>
    <xf numFmtId="170" fontId="8" fillId="0" borderId="0" applyFont="0" applyFill="0" applyBorder="0" applyAlignment="0" applyProtection="0"/>
    <xf numFmtId="0" fontId="7" fillId="0" borderId="0"/>
    <xf numFmtId="164" fontId="7" fillId="0" borderId="0" applyFont="0" applyFill="0" applyBorder="0" applyAlignment="0" applyProtection="0"/>
    <xf numFmtId="9" fontId="7" fillId="0" borderId="0" applyFont="0" applyFill="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57" borderId="0"/>
    <xf numFmtId="0" fontId="42" fillId="58" borderId="45"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52" fillId="44" borderId="45" applyNumberFormat="0" applyAlignment="0" applyProtection="0"/>
    <xf numFmtId="0" fontId="13" fillId="62" borderId="46" applyNumberFormat="0" applyFont="0" applyAlignment="0" applyProtection="0"/>
    <xf numFmtId="0" fontId="57" fillId="58" borderId="47" applyNumberFormat="0" applyAlignment="0" applyProtection="0"/>
    <xf numFmtId="0" fontId="59" fillId="0" borderId="48" applyNumberFormat="0" applyFill="0" applyAlignment="0" applyProtection="0"/>
    <xf numFmtId="0" fontId="7" fillId="0" borderId="0"/>
    <xf numFmtId="164" fontId="7" fillId="0" borderId="0" applyFont="0" applyFill="0" applyBorder="0" applyAlignment="0" applyProtection="0"/>
    <xf numFmtId="9" fontId="7" fillId="0" borderId="0" applyFont="0" applyFill="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57" borderId="0"/>
    <xf numFmtId="170" fontId="7" fillId="0" borderId="0" applyFont="0" applyFill="0" applyBorder="0" applyAlignment="0" applyProtection="0"/>
    <xf numFmtId="170" fontId="7"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57" borderId="0"/>
    <xf numFmtId="0" fontId="59" fillId="0" borderId="52" applyNumberFormat="0" applyFill="0" applyAlignment="0" applyProtection="0"/>
    <xf numFmtId="0" fontId="57" fillId="58" borderId="51" applyNumberFormat="0" applyAlignment="0" applyProtection="0"/>
    <xf numFmtId="0" fontId="13" fillId="62" borderId="50" applyNumberFormat="0" applyFont="0" applyAlignment="0" applyProtection="0"/>
    <xf numFmtId="170" fontId="6" fillId="0" borderId="0" applyFont="0" applyFill="0" applyBorder="0" applyAlignment="0" applyProtection="0"/>
    <xf numFmtId="170" fontId="6" fillId="0" borderId="0" applyFont="0" applyFill="0" applyBorder="0" applyAlignment="0" applyProtection="0"/>
    <xf numFmtId="0" fontId="52" fillId="44" borderId="49" applyNumberFormat="0" applyAlignment="0" applyProtection="0"/>
    <xf numFmtId="0" fontId="42" fillId="58" borderId="49" applyNumberFormat="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57" borderId="0"/>
    <xf numFmtId="170" fontId="6" fillId="0" borderId="0" applyFont="0" applyFill="0" applyBorder="0" applyAlignment="0" applyProtection="0"/>
    <xf numFmtId="170" fontId="6" fillId="0" borderId="0" applyFont="0" applyFill="0" applyBorder="0" applyAlignment="0" applyProtection="0"/>
    <xf numFmtId="0" fontId="16" fillId="0" borderId="0">
      <alignment horizontal="center" vertical="center"/>
    </xf>
    <xf numFmtId="0" fontId="19" fillId="0" borderId="0" applyNumberFormat="0" applyFill="0" applyBorder="0" applyAlignment="0" applyProtection="0">
      <alignment vertical="top"/>
      <protection locked="0"/>
    </xf>
    <xf numFmtId="0" fontId="5" fillId="0" borderId="0"/>
    <xf numFmtId="166" fontId="15" fillId="5" borderId="44">
      <alignment horizontal="right" vertical="center"/>
    </xf>
    <xf numFmtId="0" fontId="13" fillId="0" borderId="44">
      <alignment vertical="center"/>
    </xf>
    <xf numFmtId="166" fontId="15" fillId="5" borderId="44">
      <alignment horizontal="right" vertical="center"/>
    </xf>
    <xf numFmtId="0" fontId="52" fillId="44" borderId="49" applyNumberFormat="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57" fillId="58" borderId="51" applyNumberFormat="0" applyAlignment="0" applyProtection="0"/>
    <xf numFmtId="0" fontId="13" fillId="62" borderId="50" applyNumberFormat="0" applyFont="0" applyAlignment="0" applyProtection="0"/>
    <xf numFmtId="0" fontId="13" fillId="62" borderId="50" applyNumberFormat="0" applyFont="0" applyAlignment="0" applyProtection="0"/>
    <xf numFmtId="0" fontId="13" fillId="0" borderId="44">
      <alignment vertical="center"/>
    </xf>
    <xf numFmtId="171" fontId="13" fillId="0" borderId="44">
      <alignment vertical="center"/>
    </xf>
    <xf numFmtId="0" fontId="13" fillId="0" borderId="44">
      <alignment vertical="center"/>
    </xf>
    <xf numFmtId="171" fontId="13" fillId="0" borderId="44">
      <alignment vertical="center"/>
    </xf>
    <xf numFmtId="166" fontId="15" fillId="5" borderId="44">
      <alignment horizontal="right" vertical="center"/>
    </xf>
    <xf numFmtId="171" fontId="15" fillId="5" borderId="44">
      <alignment horizontal="right" vertical="center"/>
    </xf>
    <xf numFmtId="171" fontId="15" fillId="5" borderId="44">
      <alignment horizontal="right" vertical="center"/>
    </xf>
    <xf numFmtId="171" fontId="15" fillId="5" borderId="44">
      <alignment horizontal="right" vertical="center"/>
    </xf>
    <xf numFmtId="166" fontId="15" fillId="5" borderId="44">
      <alignment horizontal="right" vertical="center"/>
    </xf>
    <xf numFmtId="0" fontId="52" fillId="44" borderId="49" applyNumberFormat="0" applyAlignment="0" applyProtection="0"/>
    <xf numFmtId="0" fontId="52" fillId="44" borderId="49" applyNumberFormat="0" applyAlignment="0" applyProtection="0"/>
    <xf numFmtId="0" fontId="42" fillId="58" borderId="49" applyNumberFormat="0" applyAlignment="0" applyProtection="0"/>
    <xf numFmtId="171" fontId="13" fillId="0" borderId="44">
      <alignment vertical="center"/>
    </xf>
    <xf numFmtId="0" fontId="13" fillId="0" borderId="44">
      <alignment vertical="center"/>
    </xf>
    <xf numFmtId="0" fontId="42" fillId="58" borderId="49" applyNumberFormat="0" applyAlignment="0" applyProtection="0"/>
    <xf numFmtId="0" fontId="13" fillId="62" borderId="50" applyNumberFormat="0" applyFont="0" applyAlignment="0" applyProtection="0"/>
    <xf numFmtId="0" fontId="59" fillId="0" borderId="52" applyNumberFormat="0" applyFill="0" applyAlignment="0" applyProtection="0"/>
    <xf numFmtId="0" fontId="57" fillId="58" borderId="51" applyNumberFormat="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42" fillId="58" borderId="49" applyNumberFormat="0" applyAlignment="0" applyProtection="0"/>
    <xf numFmtId="0" fontId="57" fillId="58" borderId="51" applyNumberFormat="0" applyAlignment="0" applyProtection="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52" fillId="44" borderId="49" applyNumberFormat="0" applyAlignment="0" applyProtection="0"/>
    <xf numFmtId="166" fontId="15" fillId="5" borderId="44">
      <alignment horizontal="right" vertical="center"/>
    </xf>
    <xf numFmtId="0" fontId="13" fillId="0" borderId="44">
      <alignment vertical="center"/>
    </xf>
    <xf numFmtId="166" fontId="15" fillId="5" borderId="44">
      <alignment horizontal="right" vertical="center"/>
    </xf>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166" fontId="15" fillId="5" borderId="44">
      <alignment horizontal="right" vertical="center"/>
    </xf>
    <xf numFmtId="171" fontId="13" fillId="0" borderId="44">
      <alignment vertical="center"/>
    </xf>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0" fontId="13" fillId="0" borderId="44">
      <alignment vertical="center"/>
    </xf>
    <xf numFmtId="0" fontId="42" fillId="58" borderId="49" applyNumberFormat="0" applyAlignment="0" applyProtection="0"/>
    <xf numFmtId="0" fontId="42" fillId="58" borderId="49" applyNumberFormat="0" applyAlignment="0" applyProtection="0"/>
    <xf numFmtId="170" fontId="5" fillId="0" borderId="0" applyFont="0" applyFill="0" applyBorder="0" applyAlignment="0" applyProtection="0"/>
    <xf numFmtId="170" fontId="5" fillId="0" borderId="0" applyFont="0" applyFill="0" applyBorder="0" applyAlignment="0" applyProtection="0"/>
    <xf numFmtId="0" fontId="52" fillId="44" borderId="49" applyNumberFormat="0" applyAlignment="0" applyProtection="0"/>
    <xf numFmtId="0" fontId="52" fillId="44" borderId="49" applyNumberFormat="0" applyAlignment="0" applyProtection="0"/>
    <xf numFmtId="171" fontId="15" fillId="5" borderId="44">
      <alignment horizontal="right" vertical="center"/>
    </xf>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13" fillId="62" borderId="50" applyNumberFormat="0" applyFont="0" applyAlignment="0" applyProtection="0"/>
    <xf numFmtId="0" fontId="57" fillId="58" borderId="51" applyNumberFormat="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0" fontId="42" fillId="58" borderId="49" applyNumberFormat="0" applyAlignment="0" applyProtection="0"/>
    <xf numFmtId="170" fontId="5" fillId="0" borderId="0" applyFont="0" applyFill="0" applyBorder="0" applyAlignment="0" applyProtection="0"/>
    <xf numFmtId="170" fontId="5" fillId="0" borderId="0" applyFont="0" applyFill="0" applyBorder="0" applyAlignment="0" applyProtection="0"/>
    <xf numFmtId="0" fontId="52" fillId="44" borderId="49" applyNumberFormat="0" applyAlignment="0" applyProtection="0"/>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57" fillId="58" borderId="51" applyNumberFormat="0" applyAlignment="0" applyProtection="0"/>
    <xf numFmtId="0" fontId="13" fillId="62" borderId="50" applyNumberFormat="0" applyFont="0" applyAlignment="0" applyProtection="0"/>
    <xf numFmtId="0" fontId="13" fillId="62" borderId="50" applyNumberFormat="0" applyFont="0" applyAlignment="0" applyProtection="0"/>
    <xf numFmtId="0" fontId="13" fillId="0" borderId="44">
      <alignment vertical="center"/>
    </xf>
    <xf numFmtId="171" fontId="13" fillId="0" borderId="44">
      <alignment vertical="center"/>
    </xf>
    <xf numFmtId="0" fontId="13" fillId="0" borderId="44">
      <alignment vertical="center"/>
    </xf>
    <xf numFmtId="171" fontId="13" fillId="0" borderId="44">
      <alignment vertical="center"/>
    </xf>
    <xf numFmtId="166" fontId="15" fillId="5" borderId="44">
      <alignment horizontal="right" vertical="center"/>
    </xf>
    <xf numFmtId="171" fontId="15" fillId="5" borderId="44">
      <alignment horizontal="right" vertical="center"/>
    </xf>
    <xf numFmtId="171" fontId="15" fillId="5" borderId="44">
      <alignment horizontal="right" vertical="center"/>
    </xf>
    <xf numFmtId="171" fontId="15" fillId="5" borderId="44">
      <alignment horizontal="right" vertical="center"/>
    </xf>
    <xf numFmtId="166" fontId="15" fillId="5" borderId="44">
      <alignment horizontal="right" vertical="center"/>
    </xf>
    <xf numFmtId="0" fontId="52" fillId="44" borderId="49" applyNumberFormat="0" applyAlignment="0" applyProtection="0"/>
    <xf numFmtId="0" fontId="52" fillId="44" borderId="49" applyNumberFormat="0" applyAlignment="0" applyProtection="0"/>
    <xf numFmtId="0" fontId="42" fillId="58" borderId="49" applyNumberFormat="0" applyAlignment="0" applyProtection="0"/>
    <xf numFmtId="171" fontId="13" fillId="0" borderId="44">
      <alignment vertical="center"/>
    </xf>
    <xf numFmtId="0" fontId="13" fillId="0" borderId="44">
      <alignment vertical="center"/>
    </xf>
    <xf numFmtId="0" fontId="42" fillId="58" borderId="49" applyNumberFormat="0" applyAlignment="0" applyProtection="0"/>
    <xf numFmtId="0" fontId="13" fillId="62" borderId="50" applyNumberFormat="0" applyFont="0" applyAlignment="0" applyProtection="0"/>
    <xf numFmtId="0" fontId="59" fillId="0" borderId="52" applyNumberFormat="0" applyFill="0" applyAlignment="0" applyProtection="0"/>
    <xf numFmtId="0" fontId="57" fillId="58" borderId="51" applyNumberFormat="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42" fillId="58" borderId="49" applyNumberFormat="0" applyAlignment="0" applyProtection="0"/>
    <xf numFmtId="0" fontId="57" fillId="58" borderId="51" applyNumberFormat="0" applyAlignment="0" applyProtection="0"/>
    <xf numFmtId="166" fontId="15" fillId="5" borderId="44">
      <alignment horizontal="right" vertical="center"/>
    </xf>
    <xf numFmtId="171" fontId="13" fillId="0" borderId="44">
      <alignment vertical="center"/>
    </xf>
    <xf numFmtId="0" fontId="13" fillId="0" borderId="44">
      <alignment vertical="center"/>
    </xf>
    <xf numFmtId="166" fontId="15" fillId="5" borderId="44">
      <alignment horizontal="right" vertical="center"/>
    </xf>
    <xf numFmtId="0" fontId="13" fillId="0" borderId="44">
      <alignment vertical="center"/>
    </xf>
    <xf numFmtId="0" fontId="42" fillId="58" borderId="49" applyNumberFormat="0" applyAlignment="0" applyProtection="0"/>
    <xf numFmtId="0" fontId="42" fillId="58" borderId="49" applyNumberFormat="0" applyAlignment="0" applyProtection="0"/>
    <xf numFmtId="0" fontId="52" fillId="44" borderId="49" applyNumberFormat="0" applyAlignment="0" applyProtection="0"/>
    <xf numFmtId="0" fontId="52" fillId="44" borderId="49" applyNumberFormat="0" applyAlignment="0" applyProtection="0"/>
    <xf numFmtId="171" fontId="15" fillId="5" borderId="44">
      <alignment horizontal="right" vertical="center"/>
    </xf>
    <xf numFmtId="171" fontId="15" fillId="5" borderId="44">
      <alignment horizontal="right" vertical="center"/>
    </xf>
    <xf numFmtId="166" fontId="15" fillId="5" borderId="44">
      <alignment horizontal="right" vertical="center"/>
    </xf>
    <xf numFmtId="171" fontId="13" fillId="0" borderId="44">
      <alignment vertical="center"/>
    </xf>
    <xf numFmtId="0" fontId="13" fillId="0" borderId="44">
      <alignment vertical="center"/>
    </xf>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13" fillId="62" borderId="50" applyNumberFormat="0" applyFont="0" applyAlignment="0" applyProtection="0"/>
    <xf numFmtId="0" fontId="57" fillId="58" borderId="51" applyNumberFormat="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42" fillId="58" borderId="49" applyNumberFormat="0" applyAlignment="0" applyProtection="0"/>
    <xf numFmtId="0" fontId="52" fillId="44" borderId="49" applyNumberFormat="0" applyAlignment="0" applyProtection="0"/>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5" fillId="0" borderId="0"/>
    <xf numFmtId="166" fontId="15" fillId="5" borderId="44">
      <alignment horizontal="right" vertical="center"/>
    </xf>
    <xf numFmtId="0" fontId="13" fillId="0" borderId="44">
      <alignment vertical="center"/>
    </xf>
    <xf numFmtId="166" fontId="15" fillId="5" borderId="44">
      <alignment horizontal="right" vertical="center"/>
    </xf>
    <xf numFmtId="0" fontId="52" fillId="44" borderId="49" applyNumberFormat="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0" fontId="42" fillId="58" borderId="49" applyNumberFormat="0" applyAlignment="0" applyProtection="0"/>
    <xf numFmtId="170" fontId="5" fillId="0" borderId="0" applyFont="0" applyFill="0" applyBorder="0" applyAlignment="0" applyProtection="0"/>
    <xf numFmtId="170" fontId="5" fillId="0" borderId="0" applyFont="0" applyFill="0" applyBorder="0" applyAlignment="0" applyProtection="0"/>
    <xf numFmtId="0" fontId="52" fillId="44" borderId="49" applyNumberFormat="0" applyAlignment="0" applyProtection="0"/>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57" fillId="58" borderId="51" applyNumberFormat="0" applyAlignment="0" applyProtection="0"/>
    <xf numFmtId="0" fontId="13" fillId="62" borderId="50" applyNumberFormat="0" applyFont="0" applyAlignment="0" applyProtection="0"/>
    <xf numFmtId="0" fontId="13" fillId="62" borderId="50" applyNumberFormat="0" applyFont="0" applyAlignment="0" applyProtection="0"/>
    <xf numFmtId="0" fontId="13" fillId="0" borderId="44">
      <alignment vertical="center"/>
    </xf>
    <xf numFmtId="171" fontId="13" fillId="0" borderId="44">
      <alignment vertical="center"/>
    </xf>
    <xf numFmtId="0" fontId="13" fillId="0" borderId="44">
      <alignment vertical="center"/>
    </xf>
    <xf numFmtId="171" fontId="13" fillId="0" borderId="44">
      <alignment vertical="center"/>
    </xf>
    <xf numFmtId="166" fontId="15" fillId="5" borderId="44">
      <alignment horizontal="right" vertical="center"/>
    </xf>
    <xf numFmtId="171" fontId="15" fillId="5" borderId="44">
      <alignment horizontal="right" vertical="center"/>
    </xf>
    <xf numFmtId="171" fontId="15" fillId="5" borderId="44">
      <alignment horizontal="right" vertical="center"/>
    </xf>
    <xf numFmtId="171" fontId="15" fillId="5" borderId="44">
      <alignment horizontal="right" vertical="center"/>
    </xf>
    <xf numFmtId="166" fontId="15" fillId="5" borderId="44">
      <alignment horizontal="right" vertical="center"/>
    </xf>
    <xf numFmtId="0" fontId="52" fillId="44" borderId="49" applyNumberFormat="0" applyAlignment="0" applyProtection="0"/>
    <xf numFmtId="0" fontId="52" fillId="44" borderId="49" applyNumberFormat="0" applyAlignment="0" applyProtection="0"/>
    <xf numFmtId="0" fontId="42" fillId="58" borderId="49" applyNumberFormat="0" applyAlignment="0" applyProtection="0"/>
    <xf numFmtId="171" fontId="13" fillId="0" borderId="44">
      <alignment vertical="center"/>
    </xf>
    <xf numFmtId="0" fontId="13" fillId="0" borderId="44">
      <alignment vertical="center"/>
    </xf>
    <xf numFmtId="0" fontId="42" fillId="58" borderId="49" applyNumberFormat="0" applyAlignment="0" applyProtection="0"/>
    <xf numFmtId="0" fontId="13" fillId="62" borderId="50" applyNumberFormat="0" applyFont="0" applyAlignment="0" applyProtection="0"/>
    <xf numFmtId="0" fontId="59" fillId="0" borderId="52" applyNumberFormat="0" applyFill="0" applyAlignment="0" applyProtection="0"/>
    <xf numFmtId="0" fontId="57" fillId="58" borderId="51" applyNumberFormat="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42" fillId="58" borderId="49" applyNumberFormat="0" applyAlignment="0" applyProtection="0"/>
    <xf numFmtId="0" fontId="57" fillId="58" borderId="51" applyNumberFormat="0" applyAlignment="0" applyProtection="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166" fontId="15" fillId="5" borderId="44">
      <alignment horizontal="right" vertical="center"/>
    </xf>
    <xf numFmtId="171" fontId="13" fillId="0" borderId="44">
      <alignment vertical="center"/>
    </xf>
    <xf numFmtId="0" fontId="13" fillId="0" borderId="44">
      <alignment vertical="center"/>
    </xf>
    <xf numFmtId="166" fontId="15" fillId="5" borderId="44">
      <alignment horizontal="right" vertical="center"/>
    </xf>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0" fontId="13" fillId="0" borderId="44">
      <alignment vertical="center"/>
    </xf>
    <xf numFmtId="0" fontId="42" fillId="58" borderId="49" applyNumberFormat="0" applyAlignment="0" applyProtection="0"/>
    <xf numFmtId="0" fontId="42" fillId="58" borderId="49" applyNumberFormat="0" applyAlignment="0" applyProtection="0"/>
    <xf numFmtId="170" fontId="5" fillId="0" borderId="0" applyFont="0" applyFill="0" applyBorder="0" applyAlignment="0" applyProtection="0"/>
    <xf numFmtId="170" fontId="5" fillId="0" borderId="0" applyFont="0" applyFill="0" applyBorder="0" applyAlignment="0" applyProtection="0"/>
    <xf numFmtId="0" fontId="52" fillId="44" borderId="49" applyNumberFormat="0" applyAlignment="0" applyProtection="0"/>
    <xf numFmtId="0" fontId="52" fillId="44" borderId="49" applyNumberFormat="0" applyAlignment="0" applyProtection="0"/>
    <xf numFmtId="171" fontId="15" fillId="5" borderId="44">
      <alignment horizontal="right" vertical="center"/>
    </xf>
    <xf numFmtId="171" fontId="15" fillId="5" borderId="44">
      <alignment horizontal="right" vertical="center"/>
    </xf>
    <xf numFmtId="166" fontId="15" fillId="5" borderId="44">
      <alignment horizontal="right" vertical="center"/>
    </xf>
    <xf numFmtId="171" fontId="13" fillId="0" borderId="44">
      <alignment vertical="center"/>
    </xf>
    <xf numFmtId="0" fontId="13" fillId="0" borderId="44">
      <alignment vertical="center"/>
    </xf>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13" fillId="62" borderId="50" applyNumberFormat="0" applyFont="0" applyAlignment="0" applyProtection="0"/>
    <xf numFmtId="0" fontId="57" fillId="58" borderId="51" applyNumberFormat="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0" fontId="42" fillId="58" borderId="49" applyNumberFormat="0" applyAlignment="0" applyProtection="0"/>
    <xf numFmtId="170" fontId="5" fillId="0" borderId="0" applyFont="0" applyFill="0" applyBorder="0" applyAlignment="0" applyProtection="0"/>
    <xf numFmtId="170" fontId="5" fillId="0" borderId="0" applyFont="0" applyFill="0" applyBorder="0" applyAlignment="0" applyProtection="0"/>
    <xf numFmtId="0" fontId="52" fillId="44" borderId="49" applyNumberFormat="0" applyAlignment="0" applyProtection="0"/>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0" fontId="59" fillId="0" borderId="52" applyNumberFormat="0" applyFill="0" applyAlignment="0" applyProtection="0"/>
    <xf numFmtId="0" fontId="57" fillId="58" borderId="51" applyNumberFormat="0" applyAlignment="0" applyProtection="0"/>
    <xf numFmtId="0" fontId="13" fillId="62" borderId="50" applyNumberFormat="0" applyFont="0" applyAlignment="0" applyProtection="0"/>
    <xf numFmtId="170" fontId="5" fillId="0" borderId="0" applyFont="0" applyFill="0" applyBorder="0" applyAlignment="0" applyProtection="0"/>
    <xf numFmtId="170" fontId="5" fillId="0" borderId="0" applyFont="0" applyFill="0" applyBorder="0" applyAlignment="0" applyProtection="0"/>
    <xf numFmtId="0" fontId="52" fillId="44" borderId="49" applyNumberFormat="0" applyAlignment="0" applyProtection="0"/>
    <xf numFmtId="0" fontId="42" fillId="58" borderId="49" applyNumberFormat="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57" borderId="0"/>
    <xf numFmtId="170" fontId="5" fillId="0" borderId="0" applyFont="0" applyFill="0" applyBorder="0" applyAlignment="0" applyProtection="0"/>
    <xf numFmtId="170" fontId="5" fillId="0" borderId="0" applyFont="0" applyFill="0" applyBorder="0" applyAlignment="0" applyProtection="0"/>
    <xf numFmtId="0" fontId="4" fillId="0" borderId="0"/>
    <xf numFmtId="0" fontId="13" fillId="0" borderId="67">
      <alignment vertical="center"/>
    </xf>
    <xf numFmtId="166" fontId="15" fillId="5" borderId="62">
      <alignment horizontal="righ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13" fillId="62" borderId="64" applyNumberFormat="0" applyFont="0" applyAlignment="0" applyProtection="0"/>
    <xf numFmtId="0" fontId="4" fillId="20" borderId="0" applyNumberFormat="0" applyBorder="0" applyAlignment="0" applyProtection="0"/>
    <xf numFmtId="0" fontId="42" fillId="58" borderId="63" applyNumberFormat="0" applyAlignment="0" applyProtection="0"/>
    <xf numFmtId="0" fontId="4" fillId="24" borderId="0" applyNumberFormat="0" applyBorder="0" applyAlignment="0" applyProtection="0"/>
    <xf numFmtId="0" fontId="13" fillId="0" borderId="67">
      <alignment vertical="center"/>
    </xf>
    <xf numFmtId="0" fontId="4" fillId="28" borderId="0" applyNumberFormat="0" applyBorder="0" applyAlignment="0" applyProtection="0"/>
    <xf numFmtId="171" fontId="13" fillId="0" borderId="67">
      <alignment vertical="center"/>
    </xf>
    <xf numFmtId="0" fontId="4" fillId="32" borderId="0" applyNumberFormat="0" applyBorder="0" applyAlignment="0" applyProtection="0"/>
    <xf numFmtId="0" fontId="52" fillId="44" borderId="63" applyNumberFormat="0" applyAlignment="0" applyProtection="0"/>
    <xf numFmtId="0" fontId="4" fillId="36" borderId="0" applyNumberFormat="0" applyBorder="0" applyAlignment="0" applyProtection="0"/>
    <xf numFmtId="166" fontId="15" fillId="5" borderId="67">
      <alignment horizontal="right" vertical="center"/>
    </xf>
    <xf numFmtId="0" fontId="4" fillId="17" borderId="0" applyNumberFormat="0" applyBorder="0" applyAlignment="0" applyProtection="0"/>
    <xf numFmtId="171" fontId="15" fillId="5" borderId="67">
      <alignment horizontal="right" vertical="center"/>
    </xf>
    <xf numFmtId="0" fontId="4" fillId="21" borderId="0" applyNumberFormat="0" applyBorder="0" applyAlignment="0" applyProtection="0"/>
    <xf numFmtId="171" fontId="15" fillId="5" borderId="67">
      <alignment horizontal="right" vertical="center"/>
    </xf>
    <xf numFmtId="0" fontId="4" fillId="25" borderId="0" applyNumberFormat="0" applyBorder="0" applyAlignment="0" applyProtection="0"/>
    <xf numFmtId="171" fontId="15" fillId="5" borderId="67">
      <alignment horizontal="right" vertical="center"/>
    </xf>
    <xf numFmtId="0" fontId="4" fillId="29" borderId="0" applyNumberFormat="0" applyBorder="0" applyAlignment="0" applyProtection="0"/>
    <xf numFmtId="166" fontId="15" fillId="5" borderId="67">
      <alignment horizontal="right" vertical="center"/>
    </xf>
    <xf numFmtId="0" fontId="4" fillId="33" borderId="0" applyNumberFormat="0" applyBorder="0" applyAlignment="0" applyProtection="0"/>
    <xf numFmtId="171" fontId="13" fillId="0" borderId="67">
      <alignment vertical="center"/>
    </xf>
    <xf numFmtId="0" fontId="4" fillId="37" borderId="0" applyNumberFormat="0" applyBorder="0" applyAlignment="0" applyProtection="0"/>
    <xf numFmtId="0" fontId="52" fillId="44" borderId="68" applyNumberFormat="0" applyAlignment="0" applyProtection="0"/>
    <xf numFmtId="0" fontId="4" fillId="57" borderId="0"/>
    <xf numFmtId="166" fontId="15" fillId="5" borderId="72">
      <alignment horizontal="right" vertical="center"/>
    </xf>
    <xf numFmtId="0" fontId="52" fillId="44" borderId="68" applyNumberFormat="0" applyAlignment="0" applyProtection="0"/>
    <xf numFmtId="0" fontId="57" fillId="58" borderId="60" applyNumberFormat="0" applyAlignment="0" applyProtection="0"/>
    <xf numFmtId="166" fontId="15" fillId="5" borderId="62">
      <alignment horizontal="right" vertical="center"/>
    </xf>
    <xf numFmtId="0" fontId="13" fillId="0" borderId="62">
      <alignment vertical="center"/>
    </xf>
    <xf numFmtId="166" fontId="15" fillId="5" borderId="62">
      <alignment horizontal="right" vertical="center"/>
    </xf>
    <xf numFmtId="0" fontId="52" fillId="44" borderId="58" applyNumberFormat="0" applyAlignment="0" applyProtection="0"/>
    <xf numFmtId="171" fontId="15" fillId="5" borderId="67">
      <alignment horizontal="right" vertical="center"/>
    </xf>
    <xf numFmtId="0" fontId="52" fillId="44" borderId="63" applyNumberFormat="0" applyAlignment="0" applyProtection="0"/>
    <xf numFmtId="170" fontId="4" fillId="0" borderId="0" applyFont="0" applyFill="0" applyBorder="0" applyAlignment="0" applyProtection="0"/>
    <xf numFmtId="170" fontId="4" fillId="0" borderId="0" applyFont="0" applyFill="0" applyBorder="0" applyAlignment="0" applyProtection="0"/>
    <xf numFmtId="0" fontId="42" fillId="58" borderId="68" applyNumberFormat="0" applyAlignment="0" applyProtection="0"/>
    <xf numFmtId="0" fontId="13" fillId="62" borderId="64" applyNumberFormat="0" applyFont="0" applyAlignment="0" applyProtection="0"/>
    <xf numFmtId="166" fontId="15" fillId="5" borderId="62">
      <alignment horizontal="right" vertical="center"/>
    </xf>
    <xf numFmtId="0" fontId="42" fillId="58" borderId="58" applyNumberFormat="0" applyAlignment="0" applyProtection="0"/>
    <xf numFmtId="166" fontId="15" fillId="5" borderId="62">
      <alignment horizontal="right" vertical="center"/>
    </xf>
    <xf numFmtId="166" fontId="15" fillId="5" borderId="62">
      <alignment horizontal="right" vertical="center"/>
    </xf>
    <xf numFmtId="0" fontId="42" fillId="58" borderId="58" applyNumberFormat="0" applyAlignment="0" applyProtection="0"/>
    <xf numFmtId="0" fontId="13" fillId="0" borderId="62">
      <alignment vertical="center"/>
    </xf>
    <xf numFmtId="0" fontId="42" fillId="58" borderId="53" applyNumberFormat="0" applyAlignment="0" applyProtection="0"/>
    <xf numFmtId="166" fontId="15" fillId="5" borderId="62">
      <alignment horizontal="right" vertical="center"/>
    </xf>
    <xf numFmtId="166" fontId="15" fillId="5" borderId="72">
      <alignment horizontal="right" vertical="center"/>
    </xf>
    <xf numFmtId="0" fontId="13" fillId="0" borderId="72">
      <alignment vertical="center"/>
    </xf>
    <xf numFmtId="0" fontId="13" fillId="62" borderId="59" applyNumberFormat="0" applyFont="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13" fillId="62" borderId="64" applyNumberFormat="0" applyFont="0" applyAlignment="0" applyProtection="0"/>
    <xf numFmtId="0" fontId="13" fillId="62" borderId="59" applyNumberFormat="0" applyFont="0" applyAlignment="0" applyProtection="0"/>
    <xf numFmtId="166" fontId="15" fillId="5" borderId="57">
      <alignment horizontal="right" vertical="center"/>
    </xf>
    <xf numFmtId="171" fontId="15" fillId="5" borderId="62">
      <alignment horizontal="right" vertical="center"/>
    </xf>
    <xf numFmtId="0" fontId="42" fillId="58" borderId="58" applyNumberFormat="0" applyAlignment="0" applyProtection="0"/>
    <xf numFmtId="0" fontId="13" fillId="0" borderId="72">
      <alignment vertical="center"/>
    </xf>
    <xf numFmtId="0" fontId="57" fillId="58" borderId="65" applyNumberFormat="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57" fillId="58" borderId="65" applyNumberFormat="0" applyAlignment="0" applyProtection="0"/>
    <xf numFmtId="0" fontId="52" fillId="44" borderId="53" applyNumberFormat="0" applyAlignment="0" applyProtection="0"/>
    <xf numFmtId="0" fontId="42" fillId="58" borderId="58" applyNumberFormat="0" applyAlignment="0" applyProtection="0"/>
    <xf numFmtId="0" fontId="52" fillId="44" borderId="58" applyNumberFormat="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0" fontId="57" fillId="58" borderId="70" applyNumberFormat="0" applyAlignment="0" applyProtection="0"/>
    <xf numFmtId="166" fontId="15" fillId="5" borderId="62">
      <alignment horizontal="right" vertical="center"/>
    </xf>
    <xf numFmtId="166" fontId="15" fillId="5" borderId="62">
      <alignment horizontal="right" vertical="center"/>
    </xf>
    <xf numFmtId="170" fontId="4" fillId="0" borderId="0" applyFont="0" applyFill="0" applyBorder="0" applyAlignment="0" applyProtection="0"/>
    <xf numFmtId="170" fontId="4" fillId="0" borderId="0" applyFont="0" applyFill="0" applyBorder="0" applyAlignment="0" applyProtection="0"/>
    <xf numFmtId="0" fontId="52" fillId="44" borderId="58" applyNumberFormat="0" applyAlignment="0" applyProtection="0"/>
    <xf numFmtId="0" fontId="57" fillId="58" borderId="70" applyNumberFormat="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0" fontId="42" fillId="58" borderId="58" applyNumberFormat="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52" fillId="44" borderId="58" applyNumberFormat="0" applyAlignment="0" applyProtection="0"/>
    <xf numFmtId="0" fontId="59" fillId="0" borderId="66" applyNumberFormat="0" applyFill="0" applyAlignment="0" applyProtection="0"/>
    <xf numFmtId="0" fontId="59" fillId="0" borderId="61" applyNumberFormat="0" applyFill="0" applyAlignment="0" applyProtection="0"/>
    <xf numFmtId="0" fontId="13" fillId="0" borderId="57">
      <alignment vertical="center"/>
    </xf>
    <xf numFmtId="0" fontId="13" fillId="0" borderId="62">
      <alignment vertical="center"/>
    </xf>
    <xf numFmtId="0" fontId="13" fillId="62" borderId="59" applyNumberFormat="0" applyFont="0" applyAlignment="0" applyProtection="0"/>
    <xf numFmtId="0" fontId="42" fillId="58" borderId="68" applyNumberFormat="0" applyAlignment="0" applyProtection="0"/>
    <xf numFmtId="0" fontId="42" fillId="58" borderId="58" applyNumberFormat="0" applyAlignment="0" applyProtection="0"/>
    <xf numFmtId="0" fontId="52" fillId="44" borderId="63" applyNumberFormat="0" applyAlignment="0" applyProtection="0"/>
    <xf numFmtId="0" fontId="52" fillId="44" borderId="58" applyNumberFormat="0" applyAlignment="0" applyProtection="0"/>
    <xf numFmtId="171" fontId="15" fillId="5" borderId="62">
      <alignment horizontal="right" vertical="center"/>
    </xf>
    <xf numFmtId="166" fontId="15" fillId="5" borderId="72">
      <alignment horizontal="right" vertical="center"/>
    </xf>
    <xf numFmtId="0" fontId="13" fillId="62" borderId="59" applyNumberFormat="0" applyFont="0" applyAlignment="0" applyProtection="0"/>
    <xf numFmtId="0" fontId="42" fillId="58" borderId="63" applyNumberFormat="0" applyAlignment="0" applyProtection="0"/>
    <xf numFmtId="0" fontId="13" fillId="0" borderId="44">
      <alignment vertical="center"/>
    </xf>
    <xf numFmtId="0" fontId="13" fillId="62" borderId="50" applyNumberFormat="0" applyFont="0" applyAlignment="0" applyProtection="0"/>
    <xf numFmtId="0" fontId="13" fillId="62" borderId="50" applyNumberFormat="0" applyFont="0" applyAlignment="0" applyProtection="0"/>
    <xf numFmtId="0" fontId="59" fillId="0" borderId="52" applyNumberFormat="0" applyFill="0" applyAlignment="0" applyProtection="0"/>
    <xf numFmtId="171" fontId="15" fillId="5" borderId="44">
      <alignment horizontal="right" vertical="center"/>
    </xf>
    <xf numFmtId="171" fontId="15" fillId="5" borderId="44">
      <alignment horizontal="right" vertical="center"/>
    </xf>
    <xf numFmtId="171" fontId="15" fillId="5" borderId="44">
      <alignment horizontal="right" vertical="center"/>
    </xf>
    <xf numFmtId="166" fontId="15" fillId="5" borderId="44">
      <alignment horizontal="right" vertical="center"/>
    </xf>
    <xf numFmtId="166" fontId="15" fillId="5" borderId="44">
      <alignment horizontal="right" vertical="center"/>
    </xf>
    <xf numFmtId="0" fontId="42" fillId="58" borderId="49" applyNumberFormat="0" applyAlignment="0" applyProtection="0"/>
    <xf numFmtId="0" fontId="42" fillId="58" borderId="49" applyNumberFormat="0" applyAlignment="0" applyProtection="0"/>
    <xf numFmtId="0" fontId="42" fillId="58" borderId="49" applyNumberFormat="0" applyAlignment="0" applyProtection="0"/>
    <xf numFmtId="171" fontId="13" fillId="0" borderId="44">
      <alignment vertical="center"/>
    </xf>
    <xf numFmtId="0" fontId="4" fillId="0" borderId="0"/>
    <xf numFmtId="171" fontId="15" fillId="5" borderId="44">
      <alignment horizontal="right" vertical="center"/>
    </xf>
    <xf numFmtId="0" fontId="59" fillId="0" borderId="52" applyNumberFormat="0" applyFill="0" applyAlignment="0" applyProtection="0"/>
    <xf numFmtId="171" fontId="13" fillId="0" borderId="44">
      <alignment vertical="center"/>
    </xf>
    <xf numFmtId="0" fontId="57" fillId="58" borderId="51" applyNumberFormat="0" applyAlignment="0" applyProtection="0"/>
    <xf numFmtId="0" fontId="13" fillId="0" borderId="44">
      <alignment vertical="center"/>
    </xf>
    <xf numFmtId="0" fontId="4" fillId="0" borderId="0"/>
    <xf numFmtId="166" fontId="15" fillId="5" borderId="44">
      <alignment horizontal="right" vertical="center"/>
    </xf>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52" fillId="44" borderId="49" applyNumberFormat="0" applyAlignment="0" applyProtection="0"/>
    <xf numFmtId="0" fontId="4" fillId="32" borderId="0" applyNumberFormat="0" applyBorder="0" applyAlignment="0" applyProtection="0"/>
    <xf numFmtId="0" fontId="57" fillId="58" borderId="51" applyNumberFormat="0" applyAlignment="0" applyProtection="0"/>
    <xf numFmtId="0" fontId="4" fillId="36" borderId="0" applyNumberFormat="0" applyBorder="0" applyAlignment="0" applyProtection="0"/>
    <xf numFmtId="0" fontId="4" fillId="17" borderId="0" applyNumberFormat="0" applyBorder="0" applyAlignment="0" applyProtection="0"/>
    <xf numFmtId="0" fontId="13" fillId="62" borderId="50" applyNumberFormat="0" applyFont="0" applyAlignment="0" applyProtection="0"/>
    <xf numFmtId="0" fontId="4" fillId="21" borderId="0" applyNumberFormat="0" applyBorder="0" applyAlignment="0" applyProtection="0"/>
    <xf numFmtId="0" fontId="4" fillId="25" borderId="0" applyNumberFormat="0" applyBorder="0" applyAlignment="0" applyProtection="0"/>
    <xf numFmtId="0" fontId="52" fillId="44" borderId="49" applyNumberFormat="0" applyAlignment="0" applyProtection="0"/>
    <xf numFmtId="0" fontId="4" fillId="29" borderId="0" applyNumberFormat="0" applyBorder="0" applyAlignment="0" applyProtection="0"/>
    <xf numFmtId="171" fontId="13" fillId="0" borderId="44">
      <alignment vertical="center"/>
    </xf>
    <xf numFmtId="0" fontId="4" fillId="33" borderId="0" applyNumberFormat="0" applyBorder="0" applyAlignment="0" applyProtection="0"/>
    <xf numFmtId="0" fontId="13" fillId="0" borderId="44">
      <alignment vertical="center"/>
    </xf>
    <xf numFmtId="0" fontId="4" fillId="37" borderId="0" applyNumberFormat="0" applyBorder="0" applyAlignment="0" applyProtection="0"/>
    <xf numFmtId="0" fontId="52" fillId="44" borderId="49" applyNumberFormat="0" applyAlignment="0" applyProtection="0"/>
    <xf numFmtId="0" fontId="59" fillId="0" borderId="52" applyNumberFormat="0" applyFill="0" applyAlignment="0" applyProtection="0"/>
    <xf numFmtId="0" fontId="13" fillId="0" borderId="44">
      <alignment vertical="center"/>
    </xf>
    <xf numFmtId="0" fontId="13" fillId="62" borderId="50" applyNumberFormat="0" applyFont="0" applyAlignment="0" applyProtection="0"/>
    <xf numFmtId="0" fontId="13" fillId="62" borderId="50" applyNumberFormat="0" applyFont="0" applyAlignment="0" applyProtection="0"/>
    <xf numFmtId="171" fontId="13" fillId="0" borderId="44">
      <alignment vertical="center"/>
    </xf>
    <xf numFmtId="0" fontId="13" fillId="0" borderId="44">
      <alignment vertical="center"/>
    </xf>
    <xf numFmtId="171" fontId="15" fillId="5" borderId="44">
      <alignment horizontal="right" vertical="center"/>
    </xf>
    <xf numFmtId="0" fontId="13" fillId="62" borderId="50" applyNumberFormat="0" applyFont="0" applyAlignment="0" applyProtection="0"/>
    <xf numFmtId="166" fontId="15" fillId="5" borderId="44">
      <alignment horizontal="right" vertical="center"/>
    </xf>
    <xf numFmtId="0" fontId="13" fillId="0" borderId="44">
      <alignment vertical="center"/>
    </xf>
    <xf numFmtId="0" fontId="13" fillId="0" borderId="44">
      <alignment vertical="center"/>
    </xf>
    <xf numFmtId="166" fontId="15" fillId="5" borderId="44">
      <alignment horizontal="right" vertical="center"/>
    </xf>
    <xf numFmtId="171" fontId="15" fillId="5" borderId="44">
      <alignment horizontal="right" vertical="center"/>
    </xf>
    <xf numFmtId="0" fontId="59" fillId="0" borderId="52" applyNumberFormat="0" applyFill="0" applyAlignment="0" applyProtection="0"/>
    <xf numFmtId="0" fontId="13" fillId="0" borderId="44">
      <alignment vertical="center"/>
    </xf>
    <xf numFmtId="0" fontId="42" fillId="58" borderId="49" applyNumberFormat="0" applyAlignment="0" applyProtection="0"/>
    <xf numFmtId="0" fontId="42" fillId="58" borderId="49" applyNumberFormat="0" applyAlignment="0" applyProtection="0"/>
    <xf numFmtId="0" fontId="4" fillId="57" borderId="0"/>
    <xf numFmtId="166" fontId="15" fillId="5" borderId="44">
      <alignment horizontal="right" vertical="center"/>
    </xf>
    <xf numFmtId="166" fontId="15" fillId="5" borderId="44">
      <alignment horizontal="right" vertical="center"/>
    </xf>
    <xf numFmtId="0" fontId="42" fillId="58" borderId="49" applyNumberFormat="0" applyAlignment="0" applyProtection="0"/>
    <xf numFmtId="171" fontId="13" fillId="0" borderId="44">
      <alignment vertical="center"/>
    </xf>
    <xf numFmtId="0" fontId="59" fillId="0" borderId="52" applyNumberFormat="0" applyFill="0" applyAlignment="0" applyProtection="0"/>
    <xf numFmtId="0" fontId="59" fillId="0" borderId="52" applyNumberFormat="0" applyFill="0" applyAlignment="0" applyProtection="0"/>
    <xf numFmtId="171" fontId="13" fillId="0" borderId="44">
      <alignment vertical="center"/>
    </xf>
    <xf numFmtId="0" fontId="13" fillId="0" borderId="44">
      <alignment vertical="center"/>
    </xf>
    <xf numFmtId="0" fontId="57" fillId="58" borderId="51" applyNumberFormat="0" applyAlignment="0" applyProtection="0"/>
    <xf numFmtId="166" fontId="15" fillId="5" borderId="44">
      <alignment horizontal="right" vertical="center"/>
    </xf>
    <xf numFmtId="0" fontId="42" fillId="58" borderId="49" applyNumberFormat="0" applyAlignment="0" applyProtection="0"/>
    <xf numFmtId="0" fontId="13" fillId="62" borderId="50" applyNumberFormat="0" applyFont="0" applyAlignment="0" applyProtection="0"/>
    <xf numFmtId="0" fontId="59" fillId="0" borderId="52" applyNumberFormat="0" applyFill="0" applyAlignment="0" applyProtection="0"/>
    <xf numFmtId="170" fontId="4" fillId="0" borderId="0" applyFont="0" applyFill="0" applyBorder="0" applyAlignment="0" applyProtection="0"/>
    <xf numFmtId="170" fontId="4" fillId="0" borderId="0" applyFont="0" applyFill="0" applyBorder="0" applyAlignment="0" applyProtection="0"/>
    <xf numFmtId="0" fontId="42" fillId="58" borderId="49" applyNumberFormat="0" applyAlignment="0" applyProtection="0"/>
    <xf numFmtId="0" fontId="13" fillId="62" borderId="50" applyNumberFormat="0" applyFont="0" applyAlignment="0" applyProtection="0"/>
    <xf numFmtId="0" fontId="13" fillId="62" borderId="50" applyNumberFormat="0" applyFont="0" applyAlignment="0" applyProtection="0"/>
    <xf numFmtId="0" fontId="13" fillId="0" borderId="44">
      <alignment vertical="center"/>
    </xf>
    <xf numFmtId="0" fontId="42" fillId="58" borderId="49" applyNumberFormat="0" applyAlignment="0" applyProtection="0"/>
    <xf numFmtId="0" fontId="57" fillId="58" borderId="51" applyNumberFormat="0" applyAlignment="0" applyProtection="0"/>
    <xf numFmtId="0" fontId="59" fillId="0" borderId="52" applyNumberFormat="0" applyFill="0" applyAlignment="0" applyProtection="0"/>
    <xf numFmtId="0" fontId="13" fillId="0" borderId="44">
      <alignment vertical="center"/>
    </xf>
    <xf numFmtId="166" fontId="15" fillId="5" borderId="44">
      <alignment horizontal="right" vertical="center"/>
    </xf>
    <xf numFmtId="0" fontId="13" fillId="0" borderId="44">
      <alignment vertical="center"/>
    </xf>
    <xf numFmtId="0" fontId="13" fillId="62" borderId="50" applyNumberFormat="0" applyFont="0" applyAlignment="0" applyProtection="0"/>
    <xf numFmtId="0" fontId="52" fillId="44" borderId="49" applyNumberFormat="0" applyAlignment="0" applyProtection="0"/>
    <xf numFmtId="0" fontId="59" fillId="0" borderId="52" applyNumberFormat="0" applyFill="0" applyAlignment="0" applyProtection="0"/>
    <xf numFmtId="0" fontId="13" fillId="0" borderId="44">
      <alignment vertical="center"/>
    </xf>
    <xf numFmtId="171" fontId="13" fillId="0" borderId="44">
      <alignment vertical="center"/>
    </xf>
    <xf numFmtId="0" fontId="59" fillId="0" borderId="52" applyNumberFormat="0" applyFill="0" applyAlignment="0" applyProtection="0"/>
    <xf numFmtId="166" fontId="15" fillId="5" borderId="44">
      <alignment horizontal="right" vertical="center"/>
    </xf>
    <xf numFmtId="0" fontId="52" fillId="44" borderId="49" applyNumberFormat="0" applyAlignment="0" applyProtection="0"/>
    <xf numFmtId="0" fontId="13" fillId="62" borderId="50" applyNumberFormat="0" applyFont="0" applyAlignment="0" applyProtection="0"/>
    <xf numFmtId="0" fontId="42" fillId="58" borderId="49" applyNumberFormat="0" applyAlignment="0" applyProtection="0"/>
    <xf numFmtId="166" fontId="15" fillId="5" borderId="44">
      <alignment horizontal="right" vertical="center"/>
    </xf>
    <xf numFmtId="171" fontId="13" fillId="0" borderId="44">
      <alignment vertical="center"/>
    </xf>
    <xf numFmtId="0" fontId="13" fillId="0" borderId="44">
      <alignment vertical="center"/>
    </xf>
    <xf numFmtId="166" fontId="15" fillId="5" borderId="44">
      <alignment horizontal="right" vertical="center"/>
    </xf>
    <xf numFmtId="166" fontId="15" fillId="5" borderId="44">
      <alignment horizontal="right" vertical="center"/>
    </xf>
    <xf numFmtId="0" fontId="57" fillId="58" borderId="51" applyNumberFormat="0" applyAlignment="0" applyProtection="0"/>
    <xf numFmtId="166" fontId="15" fillId="5" borderId="44">
      <alignment horizontal="right" vertical="center"/>
    </xf>
    <xf numFmtId="166" fontId="15" fillId="5" borderId="44">
      <alignment horizontal="right" vertical="center"/>
    </xf>
    <xf numFmtId="171" fontId="13" fillId="0" borderId="44">
      <alignment vertical="center"/>
    </xf>
    <xf numFmtId="0" fontId="52" fillId="44" borderId="49" applyNumberFormat="0" applyAlignment="0" applyProtection="0"/>
    <xf numFmtId="0" fontId="42" fillId="58" borderId="49" applyNumberFormat="0" applyAlignment="0" applyProtection="0"/>
    <xf numFmtId="0" fontId="42" fillId="58" borderId="49" applyNumberFormat="0" applyAlignment="0" applyProtection="0"/>
    <xf numFmtId="0" fontId="13" fillId="0" borderId="44">
      <alignment vertical="center"/>
    </xf>
    <xf numFmtId="0" fontId="42" fillId="58" borderId="49" applyNumberFormat="0" applyAlignment="0" applyProtection="0"/>
    <xf numFmtId="0" fontId="42" fillId="58" borderId="49" applyNumberFormat="0" applyAlignment="0" applyProtection="0"/>
    <xf numFmtId="171" fontId="13" fillId="0" borderId="44">
      <alignment vertical="center"/>
    </xf>
    <xf numFmtId="0" fontId="52" fillId="44" borderId="49" applyNumberFormat="0" applyAlignment="0" applyProtection="0"/>
    <xf numFmtId="0" fontId="52" fillId="44" borderId="49" applyNumberFormat="0" applyAlignment="0" applyProtection="0"/>
    <xf numFmtId="171" fontId="15" fillId="5" borderId="44">
      <alignment horizontal="right" vertical="center"/>
    </xf>
    <xf numFmtId="171" fontId="15" fillId="5" borderId="44">
      <alignment horizontal="right" vertical="center"/>
    </xf>
    <xf numFmtId="166" fontId="15" fillId="5" borderId="44">
      <alignment horizontal="right" vertical="center"/>
    </xf>
    <xf numFmtId="171" fontId="13" fillId="0" borderId="44">
      <alignment vertical="center"/>
    </xf>
    <xf numFmtId="0" fontId="13" fillId="0" borderId="44">
      <alignment vertical="center"/>
    </xf>
    <xf numFmtId="0" fontId="13" fillId="62" borderId="50" applyNumberFormat="0" applyFont="0" applyAlignment="0" applyProtection="0"/>
    <xf numFmtId="0" fontId="57" fillId="58" borderId="51" applyNumberFormat="0" applyAlignment="0" applyProtection="0"/>
    <xf numFmtId="0" fontId="13" fillId="62" borderId="50" applyNumberFormat="0" applyFont="0" applyAlignment="0" applyProtection="0"/>
    <xf numFmtId="171" fontId="15" fillId="5" borderId="44">
      <alignment horizontal="right" vertical="center"/>
    </xf>
    <xf numFmtId="0" fontId="42" fillId="58" borderId="49" applyNumberFormat="0" applyAlignment="0" applyProtection="0"/>
    <xf numFmtId="0" fontId="57" fillId="58" borderId="51" applyNumberFormat="0" applyAlignment="0" applyProtection="0"/>
    <xf numFmtId="0" fontId="52" fillId="44" borderId="49" applyNumberFormat="0" applyAlignment="0" applyProtection="0"/>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57" fillId="58" borderId="51" applyNumberFormat="0" applyAlignment="0" applyProtection="0"/>
    <xf numFmtId="0" fontId="52" fillId="44" borderId="49" applyNumberFormat="0" applyAlignment="0" applyProtection="0"/>
    <xf numFmtId="0" fontId="57" fillId="58" borderId="51" applyNumberFormat="0" applyAlignment="0" applyProtection="0"/>
    <xf numFmtId="171" fontId="13" fillId="0" borderId="44">
      <alignment vertical="center"/>
    </xf>
    <xf numFmtId="0" fontId="13" fillId="62" borderId="50" applyNumberFormat="0" applyFont="0" applyAlignment="0" applyProtection="0"/>
    <xf numFmtId="0" fontId="42" fillId="58" borderId="49" applyNumberFormat="0" applyAlignment="0" applyProtection="0"/>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13" fillId="62" borderId="50" applyNumberFormat="0" applyFont="0" applyAlignment="0" applyProtection="0"/>
    <xf numFmtId="0" fontId="13" fillId="62" borderId="50" applyNumberFormat="0" applyFont="0" applyAlignment="0" applyProtection="0"/>
    <xf numFmtId="0" fontId="52" fillId="44" borderId="49" applyNumberFormat="0" applyAlignment="0" applyProtection="0"/>
    <xf numFmtId="0" fontId="13" fillId="0" borderId="44">
      <alignment vertical="center"/>
    </xf>
    <xf numFmtId="0" fontId="42" fillId="58" borderId="49" applyNumberFormat="0" applyAlignment="0" applyProtection="0"/>
    <xf numFmtId="0" fontId="13" fillId="62" borderId="50" applyNumberFormat="0" applyFont="0" applyAlignment="0" applyProtection="0"/>
    <xf numFmtId="0" fontId="59" fillId="0" borderId="52" applyNumberFormat="0" applyFill="0" applyAlignment="0" applyProtection="0"/>
    <xf numFmtId="171" fontId="15" fillId="5" borderId="44">
      <alignment horizontal="right" vertical="center"/>
    </xf>
    <xf numFmtId="0" fontId="13" fillId="0" borderId="44">
      <alignment vertical="center"/>
    </xf>
    <xf numFmtId="0" fontId="13" fillId="0" borderId="44">
      <alignment vertical="center"/>
    </xf>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57" fillId="58" borderId="51" applyNumberFormat="0" applyAlignment="0" applyProtection="0"/>
    <xf numFmtId="0" fontId="13" fillId="62" borderId="50" applyNumberFormat="0" applyFont="0" applyAlignment="0" applyProtection="0"/>
    <xf numFmtId="0" fontId="13" fillId="62" borderId="50" applyNumberFormat="0" applyFont="0" applyAlignment="0" applyProtection="0"/>
    <xf numFmtId="0" fontId="13" fillId="0" borderId="44">
      <alignment vertical="center"/>
    </xf>
    <xf numFmtId="171" fontId="13" fillId="0" borderId="44">
      <alignment vertical="center"/>
    </xf>
    <xf numFmtId="171" fontId="13" fillId="0" borderId="44">
      <alignment vertical="center"/>
    </xf>
    <xf numFmtId="166" fontId="15" fillId="5" borderId="44">
      <alignment horizontal="right" vertical="center"/>
    </xf>
    <xf numFmtId="0" fontId="57" fillId="58" borderId="51" applyNumberFormat="0" applyAlignment="0" applyProtection="0"/>
    <xf numFmtId="0" fontId="59" fillId="0" borderId="52" applyNumberFormat="0" applyFill="0" applyAlignment="0" applyProtection="0"/>
    <xf numFmtId="0" fontId="13" fillId="0" borderId="44">
      <alignment vertical="center"/>
    </xf>
    <xf numFmtId="0" fontId="13" fillId="62" borderId="50" applyNumberFormat="0" applyFont="0" applyAlignment="0" applyProtection="0"/>
    <xf numFmtId="171" fontId="13" fillId="0" borderId="44">
      <alignment vertical="center"/>
    </xf>
    <xf numFmtId="171" fontId="13" fillId="0" borderId="44">
      <alignment vertical="center"/>
    </xf>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42" fillId="58" borderId="49" applyNumberFormat="0" applyAlignment="0" applyProtection="0"/>
    <xf numFmtId="0" fontId="57" fillId="58" borderId="51" applyNumberFormat="0" applyAlignment="0" applyProtection="0"/>
    <xf numFmtId="0" fontId="42" fillId="58" borderId="49" applyNumberFormat="0" applyAlignment="0" applyProtection="0"/>
    <xf numFmtId="0" fontId="13" fillId="0" borderId="44">
      <alignment vertical="center"/>
    </xf>
    <xf numFmtId="0" fontId="13" fillId="0" borderId="44">
      <alignment vertical="center"/>
    </xf>
    <xf numFmtId="171" fontId="15" fillId="5" borderId="44">
      <alignment horizontal="right" vertical="center"/>
    </xf>
    <xf numFmtId="0" fontId="42" fillId="58" borderId="49" applyNumberFormat="0" applyAlignment="0" applyProtection="0"/>
    <xf numFmtId="166" fontId="15" fillId="5" borderId="44">
      <alignment horizontal="right" vertical="center"/>
    </xf>
    <xf numFmtId="0" fontId="59" fillId="0" borderId="52" applyNumberFormat="0" applyFill="0" applyAlignment="0" applyProtection="0"/>
    <xf numFmtId="171" fontId="15" fillId="5" borderId="44">
      <alignment horizontal="right" vertical="center"/>
    </xf>
    <xf numFmtId="0" fontId="57" fillId="58" borderId="51" applyNumberFormat="0" applyAlignment="0" applyProtection="0"/>
    <xf numFmtId="0" fontId="13" fillId="0" borderId="44">
      <alignment vertical="center"/>
    </xf>
    <xf numFmtId="0" fontId="57" fillId="58" borderId="51" applyNumberFormat="0" applyAlignment="0" applyProtection="0"/>
    <xf numFmtId="0" fontId="52" fillId="44" borderId="49" applyNumberFormat="0" applyAlignment="0" applyProtection="0"/>
    <xf numFmtId="0" fontId="13" fillId="0" borderId="44">
      <alignment vertical="center"/>
    </xf>
    <xf numFmtId="166" fontId="15" fillId="5" borderId="44">
      <alignment horizontal="righ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57" fillId="58" borderId="51" applyNumberFormat="0" applyAlignment="0" applyProtection="0"/>
    <xf numFmtId="166" fontId="15" fillId="5" borderId="44">
      <alignment horizontal="right" vertical="center"/>
    </xf>
    <xf numFmtId="0" fontId="57" fillId="58" borderId="51" applyNumberFormat="0" applyAlignment="0" applyProtection="0"/>
    <xf numFmtId="0" fontId="42" fillId="58" borderId="49" applyNumberFormat="0" applyAlignment="0" applyProtection="0"/>
    <xf numFmtId="171" fontId="13" fillId="0" borderId="44">
      <alignment vertical="center"/>
    </xf>
    <xf numFmtId="171" fontId="13" fillId="0" borderId="44">
      <alignment vertical="center"/>
    </xf>
    <xf numFmtId="0" fontId="42" fillId="58" borderId="49" applyNumberFormat="0" applyAlignment="0" applyProtection="0"/>
    <xf numFmtId="0" fontId="59" fillId="0" borderId="52" applyNumberFormat="0" applyFill="0" applyAlignment="0" applyProtection="0"/>
    <xf numFmtId="171" fontId="15" fillId="5" borderId="44">
      <alignment horizontal="right" vertical="center"/>
    </xf>
    <xf numFmtId="171" fontId="13" fillId="0" borderId="44">
      <alignment vertical="center"/>
    </xf>
    <xf numFmtId="0" fontId="13" fillId="0" borderId="44">
      <alignment vertical="center"/>
    </xf>
    <xf numFmtId="0" fontId="52" fillId="44" borderId="49" applyNumberFormat="0" applyAlignment="0" applyProtection="0"/>
    <xf numFmtId="0" fontId="4" fillId="0" borderId="0"/>
    <xf numFmtId="166" fontId="15" fillId="5" borderId="44">
      <alignment horizontal="right" vertical="center"/>
    </xf>
    <xf numFmtId="0" fontId="52" fillId="44" borderId="49" applyNumberFormat="0" applyAlignment="0" applyProtection="0"/>
    <xf numFmtId="166" fontId="15" fillId="5" borderId="44">
      <alignment horizontal="righ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0" fontId="57" fillId="58" borderId="51" applyNumberFormat="0" applyAlignment="0" applyProtection="0"/>
    <xf numFmtId="170" fontId="4" fillId="0" borderId="0" applyFont="0" applyFill="0" applyBorder="0" applyAlignment="0" applyProtection="0"/>
    <xf numFmtId="170" fontId="4" fillId="0" borderId="0" applyFont="0" applyFill="0" applyBorder="0" applyAlignment="0" applyProtection="0"/>
    <xf numFmtId="0" fontId="13" fillId="62" borderId="50" applyNumberFormat="0" applyFont="0" applyAlignment="0" applyProtection="0"/>
    <xf numFmtId="0" fontId="57" fillId="58" borderId="51" applyNumberFormat="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171" fontId="15" fillId="5" borderId="44">
      <alignment horizontal="right" vertical="center"/>
    </xf>
    <xf numFmtId="0" fontId="13" fillId="62" borderId="50" applyNumberFormat="0" applyFont="0" applyAlignment="0" applyProtection="0"/>
    <xf numFmtId="0" fontId="42" fillId="58" borderId="49" applyNumberFormat="0" applyAlignment="0" applyProtection="0"/>
    <xf numFmtId="0" fontId="59" fillId="0" borderId="52" applyNumberFormat="0" applyFill="0" applyAlignment="0" applyProtection="0"/>
    <xf numFmtId="171" fontId="13" fillId="0" borderId="44">
      <alignment vertical="center"/>
    </xf>
    <xf numFmtId="0" fontId="13" fillId="0" borderId="44">
      <alignment vertical="center"/>
    </xf>
    <xf numFmtId="0" fontId="13" fillId="0" borderId="44">
      <alignment vertical="center"/>
    </xf>
    <xf numFmtId="0" fontId="13" fillId="62" borderId="50" applyNumberFormat="0" applyFont="0" applyAlignment="0" applyProtection="0"/>
    <xf numFmtId="0" fontId="57" fillId="58" borderId="51" applyNumberFormat="0" applyAlignment="0" applyProtection="0"/>
    <xf numFmtId="171" fontId="15" fillId="5" borderId="44">
      <alignment horizontal="right" vertical="center"/>
    </xf>
    <xf numFmtId="0" fontId="13" fillId="0" borderId="44">
      <alignment vertical="center"/>
    </xf>
    <xf numFmtId="0" fontId="13" fillId="0" borderId="44">
      <alignment vertical="center"/>
    </xf>
    <xf numFmtId="0" fontId="13" fillId="62" borderId="50" applyNumberFormat="0" applyFont="0" applyAlignment="0" applyProtection="0"/>
    <xf numFmtId="0" fontId="59" fillId="0" borderId="52" applyNumberFormat="0" applyFill="0" applyAlignment="0" applyProtection="0"/>
    <xf numFmtId="0" fontId="42" fillId="58" borderId="49" applyNumberFormat="0" applyAlignment="0" applyProtection="0"/>
    <xf numFmtId="171" fontId="13" fillId="0" borderId="44">
      <alignment vertical="center"/>
    </xf>
    <xf numFmtId="166" fontId="15" fillId="5" borderId="44">
      <alignment horizontal="right" vertical="center"/>
    </xf>
    <xf numFmtId="166" fontId="15" fillId="5" borderId="44">
      <alignment horizontal="right" vertical="center"/>
    </xf>
    <xf numFmtId="0" fontId="57" fillId="58" borderId="51" applyNumberFormat="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171" fontId="15" fillId="5" borderId="44">
      <alignment horizontal="right" vertical="center"/>
    </xf>
    <xf numFmtId="0" fontId="59" fillId="0" borderId="52" applyNumberFormat="0" applyFill="0" applyAlignment="0" applyProtection="0"/>
    <xf numFmtId="0" fontId="13" fillId="0" borderId="44">
      <alignmen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66" fontId="15" fillId="5" borderId="44">
      <alignment horizontal="right" vertical="center"/>
    </xf>
    <xf numFmtId="170" fontId="4" fillId="0" borderId="0" applyFont="0" applyFill="0" applyBorder="0" applyAlignment="0" applyProtection="0"/>
    <xf numFmtId="170" fontId="4" fillId="0" borderId="0" applyFont="0" applyFill="0" applyBorder="0" applyAlignment="0" applyProtection="0"/>
    <xf numFmtId="0" fontId="13" fillId="0" borderId="44">
      <alignment vertical="center"/>
    </xf>
    <xf numFmtId="0" fontId="13" fillId="0" borderId="44">
      <alignment vertical="center"/>
    </xf>
    <xf numFmtId="0" fontId="59" fillId="0" borderId="52" applyNumberFormat="0" applyFill="0" applyAlignment="0" applyProtection="0"/>
    <xf numFmtId="0" fontId="52" fillId="44" borderId="49" applyNumberFormat="0" applyAlignment="0" applyProtection="0"/>
    <xf numFmtId="166" fontId="15" fillId="5" borderId="44">
      <alignment horizontal="right" vertical="center"/>
    </xf>
    <xf numFmtId="0" fontId="13" fillId="0" borderId="44">
      <alignment vertical="center"/>
    </xf>
    <xf numFmtId="0" fontId="42" fillId="58" borderId="49" applyNumberFormat="0" applyAlignment="0" applyProtection="0"/>
    <xf numFmtId="0" fontId="42" fillId="58" borderId="49" applyNumberFormat="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0" fontId="57" fillId="58" borderId="51" applyNumberFormat="0" applyAlignment="0" applyProtection="0"/>
    <xf numFmtId="170" fontId="4" fillId="0" borderId="0" applyFont="0" applyFill="0" applyBorder="0" applyAlignment="0" applyProtection="0"/>
    <xf numFmtId="170" fontId="4" fillId="0" borderId="0" applyFont="0" applyFill="0" applyBorder="0" applyAlignment="0" applyProtection="0"/>
    <xf numFmtId="0" fontId="59" fillId="0" borderId="52" applyNumberFormat="0" applyFill="0" applyAlignment="0" applyProtection="0"/>
    <xf numFmtId="0" fontId="52" fillId="44" borderId="49" applyNumberFormat="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166" fontId="15" fillId="5" borderId="44">
      <alignment horizontal="right" vertical="center"/>
    </xf>
    <xf numFmtId="0" fontId="42" fillId="58" borderId="49" applyNumberFormat="0" applyAlignment="0" applyProtection="0"/>
    <xf numFmtId="166" fontId="15" fillId="5" borderId="44">
      <alignment horizontal="right" vertical="center"/>
    </xf>
    <xf numFmtId="166" fontId="15" fillId="5" borderId="44">
      <alignment horizontal="right" vertical="center"/>
    </xf>
    <xf numFmtId="0" fontId="42" fillId="58" borderId="49" applyNumberFormat="0" applyAlignment="0" applyProtection="0"/>
    <xf numFmtId="0" fontId="13" fillId="0" borderId="44">
      <alignment vertical="center"/>
    </xf>
    <xf numFmtId="0" fontId="4" fillId="0" borderId="0"/>
    <xf numFmtId="166" fontId="15" fillId="5" borderId="44">
      <alignment horizontal="righ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2" fillId="58" borderId="49" applyNumberFormat="0" applyAlignment="0" applyProtection="0"/>
    <xf numFmtId="0" fontId="4" fillId="20" borderId="0" applyNumberFormat="0" applyBorder="0" applyAlignment="0" applyProtection="0"/>
    <xf numFmtId="0" fontId="13" fillId="62" borderId="50" applyNumberFormat="0" applyFont="0" applyAlignment="0" applyProtection="0"/>
    <xf numFmtId="0" fontId="4" fillId="24" borderId="0" applyNumberFormat="0" applyBorder="0" applyAlignment="0" applyProtection="0"/>
    <xf numFmtId="0" fontId="4" fillId="28" borderId="0" applyNumberFormat="0" applyBorder="0" applyAlignment="0" applyProtection="0"/>
    <xf numFmtId="0" fontId="13" fillId="0" borderId="44">
      <alignment vertical="center"/>
    </xf>
    <xf numFmtId="0" fontId="4" fillId="32" borderId="0" applyNumberFormat="0" applyBorder="0" applyAlignment="0" applyProtection="0"/>
    <xf numFmtId="166" fontId="15" fillId="5" borderId="44">
      <alignment horizontal="right" vertical="center"/>
    </xf>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57" fillId="58" borderId="51" applyNumberFormat="0" applyAlignment="0" applyProtection="0"/>
    <xf numFmtId="0" fontId="4" fillId="37" borderId="0" applyNumberFormat="0" applyBorder="0" applyAlignment="0" applyProtection="0"/>
    <xf numFmtId="0" fontId="59" fillId="0" borderId="52" applyNumberFormat="0" applyFill="0" applyAlignment="0" applyProtection="0"/>
    <xf numFmtId="171" fontId="13" fillId="0" borderId="44">
      <alignment vertical="center"/>
    </xf>
    <xf numFmtId="0" fontId="52" fillId="44" borderId="49" applyNumberFormat="0" applyAlignment="0" applyProtection="0"/>
    <xf numFmtId="0" fontId="13" fillId="0" borderId="44">
      <alignment vertical="center"/>
    </xf>
    <xf numFmtId="166" fontId="15" fillId="5" borderId="44">
      <alignment horizontal="right" vertical="center"/>
    </xf>
    <xf numFmtId="171" fontId="15" fillId="5" borderId="44">
      <alignment horizontal="right" vertical="center"/>
    </xf>
    <xf numFmtId="171" fontId="15" fillId="5" borderId="44">
      <alignment horizontal="right" vertical="center"/>
    </xf>
    <xf numFmtId="171" fontId="13" fillId="0" borderId="44">
      <alignment vertical="center"/>
    </xf>
    <xf numFmtId="166" fontId="15" fillId="5" borderId="44">
      <alignment horizontal="right" vertical="center"/>
    </xf>
    <xf numFmtId="0" fontId="4" fillId="57" borderId="0"/>
    <xf numFmtId="166" fontId="15" fillId="5" borderId="44">
      <alignment horizontal="right" vertical="center"/>
    </xf>
    <xf numFmtId="170" fontId="4" fillId="0" borderId="0" applyFont="0" applyFill="0" applyBorder="0" applyAlignment="0" applyProtection="0"/>
    <xf numFmtId="170" fontId="4" fillId="0" borderId="0" applyFont="0" applyFill="0" applyBorder="0" applyAlignment="0" applyProtection="0"/>
    <xf numFmtId="0" fontId="42" fillId="58" borderId="49" applyNumberFormat="0" applyAlignment="0" applyProtection="0"/>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13" fillId="62" borderId="50" applyNumberFormat="0" applyFont="0" applyAlignment="0" applyProtection="0"/>
    <xf numFmtId="0" fontId="13" fillId="62" borderId="50" applyNumberFormat="0" applyFont="0" applyAlignment="0" applyProtection="0"/>
    <xf numFmtId="0" fontId="52" fillId="44" borderId="49" applyNumberFormat="0" applyAlignment="0" applyProtection="0"/>
    <xf numFmtId="0" fontId="42" fillId="58" borderId="49" applyNumberFormat="0" applyAlignment="0" applyProtection="0"/>
    <xf numFmtId="171" fontId="13" fillId="0" borderId="44">
      <alignment vertical="center"/>
    </xf>
    <xf numFmtId="0" fontId="13" fillId="0" borderId="44">
      <alignment vertical="center"/>
    </xf>
    <xf numFmtId="0" fontId="42" fillId="58" borderId="49" applyNumberFormat="0" applyAlignment="0" applyProtection="0"/>
    <xf numFmtId="0" fontId="13" fillId="62" borderId="50" applyNumberFormat="0" applyFont="0" applyAlignment="0" applyProtection="0"/>
    <xf numFmtId="0" fontId="59" fillId="0" borderId="52" applyNumberFormat="0" applyFill="0" applyAlignment="0" applyProtection="0"/>
    <xf numFmtId="0" fontId="57" fillId="58" borderId="51" applyNumberFormat="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42" fillId="58" borderId="49" applyNumberFormat="0" applyAlignment="0" applyProtection="0"/>
    <xf numFmtId="0" fontId="57" fillId="58" borderId="51" applyNumberFormat="0" applyAlignment="0" applyProtection="0"/>
    <xf numFmtId="0" fontId="52" fillId="44" borderId="49" applyNumberFormat="0" applyAlignment="0" applyProtection="0"/>
    <xf numFmtId="0" fontId="13" fillId="62" borderId="50" applyNumberFormat="0" applyFont="0" applyAlignment="0" applyProtection="0"/>
    <xf numFmtId="0" fontId="57" fillId="58" borderId="51" applyNumberFormat="0" applyAlignment="0" applyProtection="0"/>
    <xf numFmtId="0" fontId="52" fillId="44" borderId="49" applyNumberFormat="0" applyAlignment="0" applyProtection="0"/>
    <xf numFmtId="0" fontId="42" fillId="58" borderId="49" applyNumberFormat="0" applyAlignment="0" applyProtection="0"/>
    <xf numFmtId="0" fontId="52" fillId="44" borderId="49" applyNumberFormat="0" applyAlignment="0" applyProtection="0"/>
    <xf numFmtId="166" fontId="15" fillId="5" borderId="44">
      <alignment horizontal="right" vertical="center"/>
    </xf>
    <xf numFmtId="0" fontId="57" fillId="58" borderId="51" applyNumberFormat="0" applyAlignment="0" applyProtection="0"/>
    <xf numFmtId="0" fontId="42" fillId="58" borderId="49" applyNumberFormat="0" applyAlignment="0" applyProtection="0"/>
    <xf numFmtId="0" fontId="59" fillId="0" borderId="52" applyNumberFormat="0" applyFill="0" applyAlignment="0" applyProtection="0"/>
    <xf numFmtId="0" fontId="13" fillId="62" borderId="50" applyNumberFormat="0" applyFont="0" applyAlignment="0" applyProtection="0"/>
    <xf numFmtId="0" fontId="13" fillId="0" borderId="44">
      <alignment vertical="center"/>
    </xf>
    <xf numFmtId="0" fontId="42" fillId="58" borderId="49" applyNumberFormat="0" applyAlignment="0" applyProtection="0"/>
    <xf numFmtId="0" fontId="57" fillId="58" borderId="51" applyNumberFormat="0" applyAlignment="0" applyProtection="0"/>
    <xf numFmtId="0" fontId="57" fillId="58" borderId="51" applyNumberFormat="0" applyAlignment="0" applyProtection="0"/>
    <xf numFmtId="171" fontId="13" fillId="0" borderId="44">
      <alignment vertical="center"/>
    </xf>
    <xf numFmtId="0" fontId="42" fillId="58" borderId="49" applyNumberFormat="0" applyAlignment="0" applyProtection="0"/>
    <xf numFmtId="166" fontId="15" fillId="5" borderId="44">
      <alignment horizontal="right" vertical="center"/>
    </xf>
    <xf numFmtId="166" fontId="15" fillId="5" borderId="44">
      <alignment horizontal="right" vertical="center"/>
    </xf>
    <xf numFmtId="171" fontId="13" fillId="0" borderId="44">
      <alignment vertical="center"/>
    </xf>
    <xf numFmtId="166" fontId="15" fillId="5" borderId="44">
      <alignment horizontal="right" vertical="center"/>
    </xf>
    <xf numFmtId="0" fontId="42" fillId="58" borderId="49" applyNumberFormat="0" applyAlignment="0" applyProtection="0"/>
    <xf numFmtId="166" fontId="15" fillId="5" borderId="44">
      <alignment horizontal="right" vertical="center"/>
    </xf>
    <xf numFmtId="171" fontId="15" fillId="5" borderId="44">
      <alignment horizontal="right" vertical="center"/>
    </xf>
    <xf numFmtId="171" fontId="15" fillId="5" borderId="44">
      <alignment horizontal="right" vertical="center"/>
    </xf>
    <xf numFmtId="0" fontId="13" fillId="0" borderId="44">
      <alignment vertical="center"/>
    </xf>
    <xf numFmtId="0" fontId="42" fillId="58" borderId="49" applyNumberFormat="0" applyAlignment="0" applyProtection="0"/>
    <xf numFmtId="0" fontId="13" fillId="0" borderId="44">
      <alignment vertical="center"/>
    </xf>
    <xf numFmtId="0" fontId="52" fillId="44" borderId="49" applyNumberFormat="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57" fillId="58" borderId="51" applyNumberFormat="0" applyAlignment="0" applyProtection="0"/>
    <xf numFmtId="0" fontId="13" fillId="62" borderId="50" applyNumberFormat="0" applyFont="0" applyAlignment="0" applyProtection="0"/>
    <xf numFmtId="0" fontId="59" fillId="0" borderId="52" applyNumberFormat="0" applyFill="0" applyAlignment="0" applyProtection="0"/>
    <xf numFmtId="0" fontId="59" fillId="0" borderId="52" applyNumberFormat="0" applyFill="0" applyAlignment="0" applyProtection="0"/>
    <xf numFmtId="0" fontId="59" fillId="0" borderId="52" applyNumberFormat="0" applyFill="0" applyAlignment="0" applyProtection="0"/>
    <xf numFmtId="0" fontId="52" fillId="44" borderId="49" applyNumberFormat="0" applyAlignment="0" applyProtection="0"/>
    <xf numFmtId="0" fontId="57" fillId="58" borderId="51" applyNumberFormat="0" applyAlignment="0" applyProtection="0"/>
    <xf numFmtId="0" fontId="13" fillId="0" borderId="44">
      <alignment vertical="center"/>
    </xf>
    <xf numFmtId="171" fontId="15" fillId="5" borderId="44">
      <alignment horizontal="right" vertical="center"/>
    </xf>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171" fontId="13" fillId="0" borderId="44">
      <alignment vertical="center"/>
    </xf>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13" fillId="0" borderId="44">
      <alignmen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0" fontId="13" fillId="62" borderId="50" applyNumberFormat="0" applyFont="0" applyAlignment="0" applyProtection="0"/>
    <xf numFmtId="170" fontId="4" fillId="0" borderId="0" applyFont="0" applyFill="0" applyBorder="0" applyAlignment="0" applyProtection="0"/>
    <xf numFmtId="170" fontId="4" fillId="0" borderId="0" applyFont="0" applyFill="0" applyBorder="0" applyAlignment="0" applyProtection="0"/>
    <xf numFmtId="0" fontId="57" fillId="58" borderId="51" applyNumberFormat="0" applyAlignment="0" applyProtection="0"/>
    <xf numFmtId="166" fontId="15" fillId="5" borderId="44">
      <alignment horizontal="right" vertical="center"/>
    </xf>
    <xf numFmtId="0" fontId="13" fillId="0" borderId="44">
      <alignmen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0" fontId="57" fillId="58" borderId="51" applyNumberFormat="0" applyAlignment="0" applyProtection="0"/>
    <xf numFmtId="170" fontId="4" fillId="0" borderId="0" applyFont="0" applyFill="0" applyBorder="0" applyAlignment="0" applyProtection="0"/>
    <xf numFmtId="170" fontId="4" fillId="0" borderId="0" applyFont="0" applyFill="0" applyBorder="0" applyAlignment="0" applyProtection="0"/>
    <xf numFmtId="0" fontId="52" fillId="44" borderId="49" applyNumberFormat="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57" fillId="58" borderId="51" applyNumberFormat="0" applyAlignment="0" applyProtection="0"/>
    <xf numFmtId="0" fontId="59" fillId="0" borderId="52" applyNumberFormat="0" applyFill="0" applyAlignment="0" applyProtection="0"/>
    <xf numFmtId="171" fontId="15" fillId="5" borderId="44">
      <alignment horizontal="right" vertical="center"/>
    </xf>
    <xf numFmtId="0" fontId="13" fillId="0" borderId="44">
      <alignment vertical="center"/>
    </xf>
    <xf numFmtId="166" fontId="15" fillId="5" borderId="44">
      <alignment horizontal="right" vertical="center"/>
    </xf>
    <xf numFmtId="0" fontId="13" fillId="0" borderId="44">
      <alignment vertical="center"/>
    </xf>
    <xf numFmtId="0" fontId="52" fillId="44" borderId="49" applyNumberFormat="0" applyAlignment="0" applyProtection="0"/>
    <xf numFmtId="0" fontId="57" fillId="58" borderId="51" applyNumberFormat="0" applyAlignment="0" applyProtection="0"/>
    <xf numFmtId="0" fontId="52" fillId="44" borderId="49" applyNumberFormat="0" applyAlignment="0" applyProtection="0"/>
    <xf numFmtId="166" fontId="15" fillId="5" borderId="44">
      <alignment horizontal="right" vertical="center"/>
    </xf>
    <xf numFmtId="166" fontId="15" fillId="5" borderId="44">
      <alignment horizontal="right" vertical="center"/>
    </xf>
    <xf numFmtId="0" fontId="42" fillId="58" borderId="49" applyNumberFormat="0" applyAlignment="0" applyProtection="0"/>
    <xf numFmtId="0" fontId="52" fillId="44" borderId="49" applyNumberFormat="0" applyAlignment="0" applyProtection="0"/>
    <xf numFmtId="166" fontId="15" fillId="5" borderId="44">
      <alignment horizontal="right" vertical="center"/>
    </xf>
    <xf numFmtId="166" fontId="15" fillId="5" borderId="44">
      <alignment horizontal="right" vertical="center"/>
    </xf>
    <xf numFmtId="0" fontId="42" fillId="58" borderId="49" applyNumberFormat="0" applyAlignment="0" applyProtection="0"/>
    <xf numFmtId="166" fontId="15" fillId="5" borderId="44">
      <alignment horizontal="right" vertical="center"/>
    </xf>
    <xf numFmtId="0" fontId="52" fillId="44" borderId="49" applyNumberFormat="0" applyAlignment="0" applyProtection="0"/>
    <xf numFmtId="171" fontId="15" fillId="5" borderId="44">
      <alignment horizontal="right" vertical="center"/>
    </xf>
    <xf numFmtId="0" fontId="59" fillId="0" borderId="52" applyNumberFormat="0" applyFill="0" applyAlignment="0" applyProtection="0"/>
    <xf numFmtId="0" fontId="57" fillId="58" borderId="51" applyNumberFormat="0" applyAlignment="0" applyProtection="0"/>
    <xf numFmtId="171" fontId="13" fillId="0" borderId="44">
      <alignment vertical="center"/>
    </xf>
    <xf numFmtId="0" fontId="4" fillId="0" borderId="0"/>
    <xf numFmtId="0" fontId="13" fillId="62" borderId="59" applyNumberFormat="0" applyFont="0" applyAlignment="0" applyProtection="0"/>
    <xf numFmtId="166" fontId="15" fillId="5" borderId="62">
      <alignment horizontal="righ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0" fontId="42" fillId="58" borderId="58" applyNumberFormat="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59" fillId="0" borderId="66" applyNumberFormat="0" applyFill="0" applyAlignment="0" applyProtection="0"/>
    <xf numFmtId="166" fontId="15" fillId="5" borderId="57">
      <alignment horizontal="right" vertical="center"/>
    </xf>
    <xf numFmtId="0" fontId="57" fillId="58" borderId="70" applyNumberFormat="0" applyAlignment="0" applyProtection="0"/>
    <xf numFmtId="0" fontId="42" fillId="58" borderId="58" applyNumberFormat="0" applyAlignment="0" applyProtection="0"/>
    <xf numFmtId="166" fontId="15" fillId="5" borderId="62">
      <alignment horizontal="right" vertical="center"/>
    </xf>
    <xf numFmtId="0" fontId="52" fillId="44" borderId="68" applyNumberFormat="0" applyAlignment="0" applyProtection="0"/>
    <xf numFmtId="0" fontId="13" fillId="62" borderId="69" applyNumberFormat="0" applyFont="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66" fontId="15" fillId="5" borderId="72">
      <alignment horizontal="right" vertical="center"/>
    </xf>
    <xf numFmtId="171" fontId="13" fillId="0" borderId="62">
      <alignment vertical="center"/>
    </xf>
    <xf numFmtId="171" fontId="15" fillId="5" borderId="62">
      <alignment horizontal="right" vertical="center"/>
    </xf>
    <xf numFmtId="170" fontId="4" fillId="0" borderId="0" applyFont="0" applyFill="0" applyBorder="0" applyAlignment="0" applyProtection="0"/>
    <xf numFmtId="170" fontId="4" fillId="0" borderId="0" applyFont="0" applyFill="0" applyBorder="0" applyAlignment="0" applyProtection="0"/>
    <xf numFmtId="0" fontId="59" fillId="0" borderId="71" applyNumberFormat="0" applyFill="0" applyAlignment="0" applyProtection="0"/>
    <xf numFmtId="166" fontId="15" fillId="5" borderId="67">
      <alignment horizontal="right" vertical="center"/>
    </xf>
    <xf numFmtId="0" fontId="13" fillId="0" borderId="72">
      <alignmen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0" fontId="59" fillId="0" borderId="61" applyNumberFormat="0" applyFill="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166" fontId="15" fillId="5" borderId="62">
      <alignment horizontal="righ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52" fillId="44" borderId="63" applyNumberFormat="0" applyAlignment="0" applyProtection="0"/>
    <xf numFmtId="171" fontId="15" fillId="5" borderId="62">
      <alignment horizontal="righ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59" fillId="0" borderId="71" applyNumberFormat="0" applyFill="0" applyAlignment="0" applyProtection="0"/>
    <xf numFmtId="0" fontId="13" fillId="0" borderId="62">
      <alignment vertical="center"/>
    </xf>
    <xf numFmtId="171" fontId="13" fillId="0" borderId="72">
      <alignment vertical="center"/>
    </xf>
    <xf numFmtId="0" fontId="42" fillId="58" borderId="58" applyNumberFormat="0" applyAlignment="0" applyProtection="0"/>
    <xf numFmtId="0" fontId="52" fillId="44" borderId="53" applyNumberFormat="0" applyAlignment="0" applyProtection="0"/>
    <xf numFmtId="0" fontId="57" fillId="58" borderId="70" applyNumberFormat="0" applyAlignment="0" applyProtection="0"/>
    <xf numFmtId="0" fontId="13" fillId="0" borderId="62">
      <alignment vertical="center"/>
    </xf>
    <xf numFmtId="171" fontId="13" fillId="0" borderId="62">
      <alignment vertical="center"/>
    </xf>
    <xf numFmtId="171" fontId="13" fillId="0" borderId="62">
      <alignment vertical="center"/>
    </xf>
    <xf numFmtId="0" fontId="59" fillId="0" borderId="71" applyNumberFormat="0" applyFill="0" applyAlignment="0" applyProtection="0"/>
    <xf numFmtId="0" fontId="13" fillId="0" borderId="67">
      <alignment vertical="center"/>
    </xf>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52" fillId="44" borderId="49" applyNumberFormat="0" applyAlignment="0" applyProtection="0"/>
    <xf numFmtId="166" fontId="15" fillId="5" borderId="44">
      <alignment horizontal="right" vertical="center"/>
    </xf>
    <xf numFmtId="0" fontId="13" fillId="0" borderId="44">
      <alignment vertical="center"/>
    </xf>
    <xf numFmtId="166" fontId="15" fillId="5" borderId="44">
      <alignment horizontal="righ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0" fontId="42" fillId="58" borderId="68" applyNumberFormat="0" applyAlignment="0" applyProtection="0"/>
    <xf numFmtId="0" fontId="13" fillId="0" borderId="62">
      <alignment vertical="center"/>
    </xf>
    <xf numFmtId="171" fontId="15" fillId="5" borderId="62">
      <alignment horizontal="right" vertical="center"/>
    </xf>
    <xf numFmtId="170" fontId="4" fillId="0" borderId="0" applyFont="0" applyFill="0" applyBorder="0" applyAlignment="0" applyProtection="0"/>
    <xf numFmtId="170" fontId="4" fillId="0" borderId="0" applyFont="0" applyFill="0" applyBorder="0" applyAlignment="0" applyProtection="0"/>
    <xf numFmtId="0" fontId="57" fillId="58" borderId="70" applyNumberFormat="0" applyAlignment="0" applyProtection="0"/>
    <xf numFmtId="0" fontId="42" fillId="58" borderId="63" applyNumberFormat="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0" fontId="57" fillId="58" borderId="60" applyNumberFormat="0" applyAlignment="0" applyProtection="0"/>
    <xf numFmtId="170" fontId="4" fillId="0" borderId="0" applyFont="0" applyFill="0" applyBorder="0" applyAlignment="0" applyProtection="0"/>
    <xf numFmtId="170" fontId="4" fillId="0" borderId="0" applyFont="0" applyFill="0" applyBorder="0" applyAlignment="0" applyProtection="0"/>
    <xf numFmtId="166" fontId="15" fillId="5" borderId="67">
      <alignment horizontal="righ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57" fillId="58" borderId="51" applyNumberFormat="0" applyAlignment="0" applyProtection="0"/>
    <xf numFmtId="0" fontId="13" fillId="62" borderId="50" applyNumberFormat="0" applyFont="0" applyAlignment="0" applyProtection="0"/>
    <xf numFmtId="0" fontId="13" fillId="62" borderId="50" applyNumberFormat="0" applyFont="0" applyAlignment="0" applyProtection="0"/>
    <xf numFmtId="0" fontId="13" fillId="0" borderId="44">
      <alignment vertical="center"/>
    </xf>
    <xf numFmtId="171" fontId="13" fillId="0" borderId="44">
      <alignment vertical="center"/>
    </xf>
    <xf numFmtId="0" fontId="13" fillId="0" borderId="44">
      <alignment vertical="center"/>
    </xf>
    <xf numFmtId="171" fontId="13" fillId="0" borderId="44">
      <alignment vertical="center"/>
    </xf>
    <xf numFmtId="166" fontId="15" fillId="5" borderId="44">
      <alignment horizontal="right" vertical="center"/>
    </xf>
    <xf numFmtId="171" fontId="15" fillId="5" borderId="44">
      <alignment horizontal="right" vertical="center"/>
    </xf>
    <xf numFmtId="171" fontId="15" fillId="5" borderId="44">
      <alignment horizontal="right" vertical="center"/>
    </xf>
    <xf numFmtId="171" fontId="15" fillId="5" borderId="44">
      <alignment horizontal="right" vertical="center"/>
    </xf>
    <xf numFmtId="166" fontId="15" fillId="5" borderId="44">
      <alignment horizontal="right" vertical="center"/>
    </xf>
    <xf numFmtId="0" fontId="52" fillId="44" borderId="49" applyNumberFormat="0" applyAlignment="0" applyProtection="0"/>
    <xf numFmtId="0" fontId="52" fillId="44" borderId="49" applyNumberFormat="0" applyAlignment="0" applyProtection="0"/>
    <xf numFmtId="0" fontId="42" fillId="58" borderId="49" applyNumberFormat="0" applyAlignment="0" applyProtection="0"/>
    <xf numFmtId="171" fontId="13" fillId="0" borderId="44">
      <alignment vertical="center"/>
    </xf>
    <xf numFmtId="0" fontId="13" fillId="0" borderId="44">
      <alignment vertical="center"/>
    </xf>
    <xf numFmtId="0" fontId="42" fillId="58" borderId="49" applyNumberFormat="0" applyAlignment="0" applyProtection="0"/>
    <xf numFmtId="0" fontId="13" fillId="62" borderId="50" applyNumberFormat="0" applyFont="0" applyAlignment="0" applyProtection="0"/>
    <xf numFmtId="0" fontId="59" fillId="0" borderId="52" applyNumberFormat="0" applyFill="0" applyAlignment="0" applyProtection="0"/>
    <xf numFmtId="0" fontId="57" fillId="58" borderId="51" applyNumberFormat="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42" fillId="58" borderId="49" applyNumberFormat="0" applyAlignment="0" applyProtection="0"/>
    <xf numFmtId="0" fontId="57" fillId="58" borderId="51" applyNumberFormat="0" applyAlignment="0" applyProtection="0"/>
    <xf numFmtId="166" fontId="15" fillId="5" borderId="44">
      <alignment horizontal="right" vertical="center"/>
    </xf>
    <xf numFmtId="171" fontId="13" fillId="0" borderId="44">
      <alignment vertical="center"/>
    </xf>
    <xf numFmtId="0" fontId="13" fillId="0" borderId="44">
      <alignment vertical="center"/>
    </xf>
    <xf numFmtId="166" fontId="15" fillId="5" borderId="44">
      <alignment horizontal="right" vertical="center"/>
    </xf>
    <xf numFmtId="0" fontId="13" fillId="0" borderId="44">
      <alignment vertical="center"/>
    </xf>
    <xf numFmtId="0" fontId="42" fillId="58" borderId="49" applyNumberFormat="0" applyAlignment="0" applyProtection="0"/>
    <xf numFmtId="0" fontId="42" fillId="58" borderId="49" applyNumberFormat="0" applyAlignment="0" applyProtection="0"/>
    <xf numFmtId="0" fontId="52" fillId="44" borderId="49" applyNumberFormat="0" applyAlignment="0" applyProtection="0"/>
    <xf numFmtId="0" fontId="52" fillId="44" borderId="49" applyNumberFormat="0" applyAlignment="0" applyProtection="0"/>
    <xf numFmtId="171" fontId="15" fillId="5" borderId="44">
      <alignment horizontal="right" vertical="center"/>
    </xf>
    <xf numFmtId="171" fontId="15" fillId="5" borderId="44">
      <alignment horizontal="right" vertical="center"/>
    </xf>
    <xf numFmtId="166" fontId="15" fillId="5" borderId="44">
      <alignment horizontal="right" vertical="center"/>
    </xf>
    <xf numFmtId="171" fontId="13" fillId="0" borderId="44">
      <alignment vertical="center"/>
    </xf>
    <xf numFmtId="0" fontId="13" fillId="0" borderId="44">
      <alignment vertical="center"/>
    </xf>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13" fillId="62" borderId="50" applyNumberFormat="0" applyFont="0" applyAlignment="0" applyProtection="0"/>
    <xf numFmtId="0" fontId="57" fillId="58" borderId="51" applyNumberFormat="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42" fillId="58" borderId="49" applyNumberFormat="0" applyAlignment="0" applyProtection="0"/>
    <xf numFmtId="0" fontId="52" fillId="44" borderId="49" applyNumberFormat="0" applyAlignment="0" applyProtection="0"/>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57" borderId="0"/>
    <xf numFmtId="170" fontId="4" fillId="0" borderId="0" applyFont="0" applyFill="0" applyBorder="0" applyAlignment="0" applyProtection="0"/>
    <xf numFmtId="170" fontId="4" fillId="0" borderId="0" applyFont="0" applyFill="0" applyBorder="0" applyAlignment="0" applyProtection="0"/>
    <xf numFmtId="0" fontId="57" fillId="58" borderId="51" applyNumberFormat="0" applyAlignment="0" applyProtection="0"/>
    <xf numFmtId="0" fontId="59" fillId="0" borderId="52" applyNumberFormat="0" applyFill="0" applyAlignment="0" applyProtection="0"/>
    <xf numFmtId="171" fontId="15" fillId="5" borderId="44">
      <alignment horizontal="right" vertical="center"/>
    </xf>
    <xf numFmtId="0" fontId="42" fillId="58" borderId="49" applyNumberFormat="0" applyAlignment="0" applyProtection="0"/>
    <xf numFmtId="0" fontId="59" fillId="0" borderId="52" applyNumberFormat="0" applyFill="0" applyAlignment="0" applyProtection="0"/>
    <xf numFmtId="166" fontId="15" fillId="5" borderId="44">
      <alignment horizontal="right" vertical="center"/>
    </xf>
    <xf numFmtId="0" fontId="52" fillId="44" borderId="49" applyNumberFormat="0" applyAlignment="0" applyProtection="0"/>
    <xf numFmtId="0" fontId="13" fillId="0" borderId="44">
      <alignment vertical="center"/>
    </xf>
    <xf numFmtId="0" fontId="52" fillId="44" borderId="49" applyNumberFormat="0" applyAlignment="0" applyProtection="0"/>
    <xf numFmtId="0" fontId="42" fillId="58" borderId="49" applyNumberFormat="0" applyAlignment="0" applyProtection="0"/>
    <xf numFmtId="0" fontId="13" fillId="62" borderId="50" applyNumberFormat="0" applyFont="0" applyAlignment="0" applyProtection="0"/>
    <xf numFmtId="0" fontId="13" fillId="0" borderId="44">
      <alignment vertical="center"/>
    </xf>
    <xf numFmtId="0" fontId="13" fillId="0" borderId="44">
      <alignment vertical="center"/>
    </xf>
    <xf numFmtId="0" fontId="13" fillId="0" borderId="44">
      <alignment vertical="center"/>
    </xf>
    <xf numFmtId="166" fontId="15" fillId="5" borderId="44">
      <alignment horizontal="right" vertical="center"/>
    </xf>
    <xf numFmtId="166" fontId="15" fillId="5" borderId="44">
      <alignment horizontal="right" vertical="center"/>
    </xf>
    <xf numFmtId="171" fontId="15" fillId="5" borderId="44">
      <alignment horizontal="right" vertical="center"/>
    </xf>
    <xf numFmtId="0" fontId="42" fillId="58" borderId="49" applyNumberFormat="0" applyAlignment="0" applyProtection="0"/>
    <xf numFmtId="0" fontId="52" fillId="44" borderId="49" applyNumberFormat="0" applyAlignment="0" applyProtection="0"/>
    <xf numFmtId="171" fontId="15" fillId="5" borderId="44">
      <alignment horizontal="right" vertical="center"/>
    </xf>
    <xf numFmtId="166" fontId="15" fillId="5" borderId="44">
      <alignment horizontal="right" vertical="center"/>
    </xf>
    <xf numFmtId="0" fontId="57" fillId="58" borderId="51" applyNumberFormat="0" applyAlignment="0" applyProtection="0"/>
    <xf numFmtId="171" fontId="15" fillId="5" borderId="44">
      <alignment horizontal="right" vertical="center"/>
    </xf>
    <xf numFmtId="0" fontId="13" fillId="62" borderId="50" applyNumberFormat="0" applyFont="0" applyAlignment="0" applyProtection="0"/>
    <xf numFmtId="0" fontId="13" fillId="0" borderId="44">
      <alignment vertical="center"/>
    </xf>
    <xf numFmtId="0" fontId="59" fillId="0" borderId="52" applyNumberFormat="0" applyFill="0" applyAlignment="0" applyProtection="0"/>
    <xf numFmtId="0" fontId="13" fillId="0" borderId="44">
      <alignment vertical="center"/>
    </xf>
    <xf numFmtId="0" fontId="52" fillId="44" borderId="49" applyNumberFormat="0" applyAlignment="0" applyProtection="0"/>
    <xf numFmtId="0" fontId="59" fillId="0" borderId="52" applyNumberFormat="0" applyFill="0" applyAlignment="0" applyProtection="0"/>
    <xf numFmtId="171" fontId="13" fillId="0" borderId="44">
      <alignment vertical="center"/>
    </xf>
    <xf numFmtId="171" fontId="15" fillId="5" borderId="44">
      <alignment horizontal="right" vertical="center"/>
    </xf>
    <xf numFmtId="0" fontId="59" fillId="0" borderId="52" applyNumberFormat="0" applyFill="0" applyAlignment="0" applyProtection="0"/>
    <xf numFmtId="166" fontId="15" fillId="5" borderId="44">
      <alignment horizontal="right" vertical="center"/>
    </xf>
    <xf numFmtId="166" fontId="15" fillId="5" borderId="44">
      <alignment horizontal="right" vertical="center"/>
    </xf>
    <xf numFmtId="0" fontId="13" fillId="62" borderId="50" applyNumberFormat="0" applyFont="0" applyAlignment="0" applyProtection="0"/>
    <xf numFmtId="171" fontId="13" fillId="0" borderId="44">
      <alignment vertical="center"/>
    </xf>
    <xf numFmtId="0" fontId="57" fillId="58" borderId="51" applyNumberFormat="0" applyAlignment="0" applyProtection="0"/>
    <xf numFmtId="166" fontId="15" fillId="5" borderId="44">
      <alignment horizontal="right" vertical="center"/>
    </xf>
    <xf numFmtId="166" fontId="15" fillId="5" borderId="44">
      <alignment horizontal="right" vertical="center"/>
    </xf>
    <xf numFmtId="0" fontId="57" fillId="58" borderId="51" applyNumberFormat="0" applyAlignment="0" applyProtection="0"/>
    <xf numFmtId="0" fontId="52" fillId="44" borderId="49" applyNumberFormat="0" applyAlignment="0" applyProtection="0"/>
    <xf numFmtId="0" fontId="52" fillId="44" borderId="49" applyNumberFormat="0" applyAlignment="0" applyProtection="0"/>
    <xf numFmtId="0" fontId="13" fillId="0" borderId="44">
      <alignment vertical="center"/>
    </xf>
    <xf numFmtId="0" fontId="13" fillId="62" borderId="50" applyNumberFormat="0" applyFont="0" applyAlignment="0" applyProtection="0"/>
    <xf numFmtId="0" fontId="52" fillId="44" borderId="49" applyNumberFormat="0" applyAlignment="0" applyProtection="0"/>
    <xf numFmtId="166" fontId="15" fillId="5" borderId="44">
      <alignment horizontal="right" vertical="center"/>
    </xf>
    <xf numFmtId="0" fontId="57" fillId="58" borderId="51" applyNumberFormat="0" applyAlignment="0" applyProtection="0"/>
    <xf numFmtId="0" fontId="57" fillId="58" borderId="51" applyNumberFormat="0" applyAlignment="0" applyProtection="0"/>
    <xf numFmtId="0" fontId="57" fillId="58" borderId="51" applyNumberFormat="0" applyAlignment="0" applyProtection="0"/>
    <xf numFmtId="0" fontId="52" fillId="44" borderId="49" applyNumberFormat="0" applyAlignment="0" applyProtection="0"/>
    <xf numFmtId="0" fontId="13" fillId="0" borderId="44">
      <alignment vertical="center"/>
    </xf>
    <xf numFmtId="0" fontId="57" fillId="58" borderId="51" applyNumberFormat="0" applyAlignment="0" applyProtection="0"/>
    <xf numFmtId="0" fontId="42" fillId="58" borderId="49" applyNumberFormat="0" applyAlignment="0" applyProtection="0"/>
    <xf numFmtId="0" fontId="59" fillId="0" borderId="52" applyNumberFormat="0" applyFill="0" applyAlignment="0" applyProtection="0"/>
    <xf numFmtId="0" fontId="13" fillId="62" borderId="50" applyNumberFormat="0" applyFont="0" applyAlignment="0" applyProtection="0"/>
    <xf numFmtId="171" fontId="15" fillId="5" borderId="44">
      <alignment horizontal="right" vertical="center"/>
    </xf>
    <xf numFmtId="0" fontId="59" fillId="0" borderId="52" applyNumberFormat="0" applyFill="0" applyAlignment="0" applyProtection="0"/>
    <xf numFmtId="0" fontId="59" fillId="0" borderId="52" applyNumberFormat="0" applyFill="0" applyAlignment="0" applyProtection="0"/>
    <xf numFmtId="171" fontId="13" fillId="0" borderId="44">
      <alignment vertical="center"/>
    </xf>
    <xf numFmtId="0" fontId="42" fillId="58" borderId="49" applyNumberFormat="0" applyAlignment="0" applyProtection="0"/>
    <xf numFmtId="0" fontId="42" fillId="58" borderId="49" applyNumberFormat="0" applyAlignment="0" applyProtection="0"/>
    <xf numFmtId="166" fontId="15" fillId="5" borderId="44">
      <alignment horizontal="right" vertical="center"/>
    </xf>
    <xf numFmtId="0" fontId="57" fillId="58" borderId="51" applyNumberFormat="0" applyAlignment="0" applyProtection="0"/>
    <xf numFmtId="171" fontId="13" fillId="0" borderId="44">
      <alignment vertical="center"/>
    </xf>
    <xf numFmtId="0" fontId="13" fillId="0" borderId="44">
      <alignment vertical="center"/>
    </xf>
    <xf numFmtId="0" fontId="13" fillId="0" borderId="44">
      <alignment vertical="center"/>
    </xf>
    <xf numFmtId="166" fontId="15" fillId="5" borderId="44">
      <alignment horizontal="right" vertical="center"/>
    </xf>
    <xf numFmtId="0" fontId="13" fillId="62" borderId="50" applyNumberFormat="0" applyFont="0" applyAlignment="0" applyProtection="0"/>
    <xf numFmtId="0" fontId="52" fillId="44" borderId="49" applyNumberFormat="0" applyAlignment="0" applyProtection="0"/>
    <xf numFmtId="166" fontId="15" fillId="5" borderId="44">
      <alignment horizontal="right" vertical="center"/>
    </xf>
    <xf numFmtId="171" fontId="13" fillId="0" borderId="44">
      <alignment vertical="center"/>
    </xf>
    <xf numFmtId="0" fontId="59" fillId="0" borderId="52" applyNumberFormat="0" applyFill="0" applyAlignment="0" applyProtection="0"/>
    <xf numFmtId="0" fontId="13" fillId="62" borderId="50" applyNumberFormat="0" applyFont="0" applyAlignment="0" applyProtection="0"/>
    <xf numFmtId="0" fontId="52" fillId="44" borderId="49" applyNumberFormat="0" applyAlignment="0" applyProtection="0"/>
    <xf numFmtId="166" fontId="15" fillId="5" borderId="44">
      <alignment horizontal="right" vertical="center"/>
    </xf>
    <xf numFmtId="0" fontId="57" fillId="58" borderId="51" applyNumberFormat="0" applyAlignment="0" applyProtection="0"/>
    <xf numFmtId="0" fontId="52" fillId="44" borderId="49" applyNumberFormat="0" applyAlignment="0" applyProtection="0"/>
    <xf numFmtId="0" fontId="13" fillId="0" borderId="44">
      <alignment vertical="center"/>
    </xf>
    <xf numFmtId="171" fontId="15" fillId="5" borderId="44">
      <alignment horizontal="right" vertical="center"/>
    </xf>
    <xf numFmtId="0" fontId="59" fillId="0" borderId="52" applyNumberFormat="0" applyFill="0" applyAlignment="0" applyProtection="0"/>
    <xf numFmtId="171" fontId="13" fillId="0" borderId="44">
      <alignment vertical="center"/>
    </xf>
    <xf numFmtId="0" fontId="57" fillId="58" borderId="51" applyNumberFormat="0" applyAlignment="0" applyProtection="0"/>
    <xf numFmtId="0" fontId="59" fillId="0" borderId="52" applyNumberFormat="0" applyFill="0" applyAlignment="0" applyProtection="0"/>
    <xf numFmtId="0" fontId="59" fillId="0" borderId="52" applyNumberFormat="0" applyFill="0" applyAlignment="0" applyProtection="0"/>
    <xf numFmtId="166" fontId="15" fillId="5" borderId="44">
      <alignment horizontal="right" vertical="center"/>
    </xf>
    <xf numFmtId="0" fontId="42" fillId="58" borderId="49" applyNumberFormat="0" applyAlignment="0" applyProtection="0"/>
    <xf numFmtId="0" fontId="52" fillId="44" borderId="49" applyNumberFormat="0" applyAlignment="0" applyProtection="0"/>
    <xf numFmtId="0" fontId="42" fillId="58" borderId="49" applyNumberFormat="0" applyAlignment="0" applyProtection="0"/>
    <xf numFmtId="166" fontId="15" fillId="5" borderId="44">
      <alignment horizontal="right" vertical="center"/>
    </xf>
    <xf numFmtId="171" fontId="15" fillId="5" borderId="44">
      <alignment horizontal="right" vertical="center"/>
    </xf>
    <xf numFmtId="0" fontId="13" fillId="0" borderId="44">
      <alignment vertical="center"/>
    </xf>
    <xf numFmtId="0" fontId="52" fillId="44" borderId="49" applyNumberFormat="0" applyAlignment="0" applyProtection="0"/>
    <xf numFmtId="171" fontId="13" fillId="0" borderId="44">
      <alignment vertical="center"/>
    </xf>
    <xf numFmtId="0" fontId="42" fillId="58" borderId="49" applyNumberFormat="0" applyAlignment="0" applyProtection="0"/>
    <xf numFmtId="166" fontId="15" fillId="5" borderId="44">
      <alignment horizontal="right" vertical="center"/>
    </xf>
    <xf numFmtId="166" fontId="15" fillId="5" borderId="44">
      <alignment horizontal="right" vertical="center"/>
    </xf>
    <xf numFmtId="171" fontId="15" fillId="5" borderId="44">
      <alignment horizontal="right" vertical="center"/>
    </xf>
    <xf numFmtId="0" fontId="42" fillId="58" borderId="49" applyNumberFormat="0" applyAlignment="0" applyProtection="0"/>
    <xf numFmtId="0" fontId="52" fillId="44" borderId="49" applyNumberFormat="0" applyAlignment="0" applyProtection="0"/>
    <xf numFmtId="0" fontId="59" fillId="0" borderId="52" applyNumberFormat="0" applyFill="0" applyAlignment="0" applyProtection="0"/>
    <xf numFmtId="171" fontId="15" fillId="5" borderId="44">
      <alignment horizontal="right" vertical="center"/>
    </xf>
    <xf numFmtId="171" fontId="15" fillId="5" borderId="44">
      <alignment horizontal="right" vertical="center"/>
    </xf>
    <xf numFmtId="0" fontId="13" fillId="62" borderId="50" applyNumberFormat="0" applyFont="0" applyAlignment="0" applyProtection="0"/>
    <xf numFmtId="0" fontId="13" fillId="62" borderId="50" applyNumberFormat="0" applyFont="0" applyAlignment="0" applyProtection="0"/>
    <xf numFmtId="0" fontId="13" fillId="62" borderId="50" applyNumberFormat="0" applyFont="0" applyAlignment="0" applyProtection="0"/>
    <xf numFmtId="0" fontId="52" fillId="44" borderId="49" applyNumberFormat="0" applyAlignment="0" applyProtection="0"/>
    <xf numFmtId="171" fontId="15" fillId="5" borderId="44">
      <alignment horizontal="right" vertical="center"/>
    </xf>
    <xf numFmtId="0" fontId="57" fillId="58" borderId="51" applyNumberFormat="0" applyAlignment="0" applyProtection="0"/>
    <xf numFmtId="0" fontId="13" fillId="0" borderId="44">
      <alignment vertical="center"/>
    </xf>
    <xf numFmtId="0" fontId="13" fillId="0" borderId="44">
      <alignment vertical="center"/>
    </xf>
    <xf numFmtId="166" fontId="15" fillId="5" borderId="44">
      <alignment horizontal="right" vertical="center"/>
    </xf>
    <xf numFmtId="0" fontId="52" fillId="44" borderId="49" applyNumberFormat="0" applyAlignment="0" applyProtection="0"/>
    <xf numFmtId="0" fontId="59" fillId="0" borderId="52" applyNumberFormat="0" applyFill="0" applyAlignment="0" applyProtection="0"/>
    <xf numFmtId="171" fontId="15" fillId="5" borderId="44">
      <alignment horizontal="right" vertical="center"/>
    </xf>
    <xf numFmtId="0" fontId="42" fillId="58" borderId="49" applyNumberFormat="0" applyAlignment="0" applyProtection="0"/>
    <xf numFmtId="0" fontId="52" fillId="44" borderId="49" applyNumberFormat="0" applyAlignment="0" applyProtection="0"/>
    <xf numFmtId="0" fontId="59" fillId="0" borderId="52" applyNumberFormat="0" applyFill="0" applyAlignment="0" applyProtection="0"/>
    <xf numFmtId="0" fontId="42" fillId="58" borderId="49" applyNumberFormat="0" applyAlignment="0" applyProtection="0"/>
    <xf numFmtId="166" fontId="15" fillId="5" borderId="44">
      <alignment horizontal="right" vertical="center"/>
    </xf>
    <xf numFmtId="0" fontId="13" fillId="62" borderId="50" applyNumberFormat="0" applyFont="0" applyAlignment="0" applyProtection="0"/>
    <xf numFmtId="0" fontId="13" fillId="62" borderId="50" applyNumberFormat="0" applyFont="0" applyAlignment="0" applyProtection="0"/>
    <xf numFmtId="0" fontId="13" fillId="62" borderId="50" applyNumberFormat="0" applyFont="0" applyAlignment="0" applyProtection="0"/>
    <xf numFmtId="0" fontId="13" fillId="0" borderId="44">
      <alignment vertical="center"/>
    </xf>
    <xf numFmtId="0" fontId="52" fillId="44" borderId="49" applyNumberFormat="0" applyAlignment="0" applyProtection="0"/>
    <xf numFmtId="171" fontId="13" fillId="0" borderId="44">
      <alignment vertical="center"/>
    </xf>
    <xf numFmtId="0" fontId="42" fillId="58" borderId="49" applyNumberFormat="0" applyAlignment="0" applyProtection="0"/>
    <xf numFmtId="0" fontId="13" fillId="0" borderId="44">
      <alignment vertical="center"/>
    </xf>
    <xf numFmtId="166" fontId="15" fillId="5" borderId="44">
      <alignment horizontal="right" vertical="center"/>
    </xf>
    <xf numFmtId="0" fontId="13" fillId="0" borderId="44">
      <alignment vertical="center"/>
    </xf>
    <xf numFmtId="171" fontId="15" fillId="5" borderId="44">
      <alignment horizontal="right" vertical="center"/>
    </xf>
    <xf numFmtId="0" fontId="13" fillId="0" borderId="44">
      <alignment vertical="center"/>
    </xf>
    <xf numFmtId="0" fontId="59" fillId="0" borderId="52" applyNumberFormat="0" applyFill="0" applyAlignment="0" applyProtection="0"/>
    <xf numFmtId="171" fontId="13" fillId="0" borderId="44">
      <alignment vertical="center"/>
    </xf>
    <xf numFmtId="0" fontId="13" fillId="0" borderId="44">
      <alignment vertical="center"/>
    </xf>
    <xf numFmtId="0" fontId="42" fillId="58" borderId="49" applyNumberFormat="0" applyAlignment="0" applyProtection="0"/>
    <xf numFmtId="171" fontId="15" fillId="5" borderId="44">
      <alignment horizontal="right" vertical="center"/>
    </xf>
    <xf numFmtId="171" fontId="15" fillId="5" borderId="44">
      <alignment horizontal="right" vertical="center"/>
    </xf>
    <xf numFmtId="0" fontId="57" fillId="58" borderId="51" applyNumberFormat="0" applyAlignment="0" applyProtection="0"/>
    <xf numFmtId="166" fontId="15" fillId="5" borderId="44">
      <alignment horizontal="right" vertical="center"/>
    </xf>
    <xf numFmtId="0" fontId="52" fillId="44" borderId="49" applyNumberFormat="0" applyAlignment="0" applyProtection="0"/>
    <xf numFmtId="0" fontId="42" fillId="58" borderId="49" applyNumberFormat="0" applyAlignment="0" applyProtection="0"/>
    <xf numFmtId="0" fontId="13" fillId="0" borderId="44">
      <alignment vertical="center"/>
    </xf>
    <xf numFmtId="0" fontId="42" fillId="58" borderId="49" applyNumberFormat="0" applyAlignment="0" applyProtection="0"/>
    <xf numFmtId="0" fontId="13" fillId="62" borderId="50" applyNumberFormat="0" applyFont="0" applyAlignment="0" applyProtection="0"/>
    <xf numFmtId="0" fontId="13" fillId="0" borderId="44">
      <alignment vertical="center"/>
    </xf>
    <xf numFmtId="0" fontId="13" fillId="62" borderId="50" applyNumberFormat="0" applyFont="0" applyAlignment="0" applyProtection="0"/>
    <xf numFmtId="0" fontId="13" fillId="62" borderId="50" applyNumberFormat="0" applyFont="0" applyAlignment="0" applyProtection="0"/>
    <xf numFmtId="166" fontId="15" fillId="5" borderId="44">
      <alignment horizontal="right" vertical="center"/>
    </xf>
    <xf numFmtId="0" fontId="13" fillId="0" borderId="44">
      <alignment vertical="center"/>
    </xf>
    <xf numFmtId="0" fontId="59" fillId="0" borderId="52" applyNumberFormat="0" applyFill="0" applyAlignment="0" applyProtection="0"/>
    <xf numFmtId="0" fontId="13" fillId="0" borderId="44">
      <alignment vertical="center"/>
    </xf>
    <xf numFmtId="0" fontId="13" fillId="62" borderId="50" applyNumberFormat="0" applyFont="0" applyAlignment="0" applyProtection="0"/>
    <xf numFmtId="166" fontId="15" fillId="5" borderId="44">
      <alignment horizontal="right" vertical="center"/>
    </xf>
    <xf numFmtId="166" fontId="15" fillId="5" borderId="44">
      <alignment horizontal="right" vertical="center"/>
    </xf>
    <xf numFmtId="0" fontId="42" fillId="58" borderId="49"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13" fillId="62" borderId="50" applyNumberFormat="0" applyFont="0" applyAlignment="0" applyProtection="0"/>
    <xf numFmtId="171" fontId="15" fillId="5" borderId="44">
      <alignment horizontal="right" vertical="center"/>
    </xf>
    <xf numFmtId="166" fontId="15" fillId="5" borderId="44">
      <alignment horizontal="right" vertical="center"/>
    </xf>
    <xf numFmtId="0" fontId="59" fillId="0" borderId="52" applyNumberFormat="0" applyFill="0" applyAlignment="0" applyProtection="0"/>
    <xf numFmtId="0" fontId="59" fillId="0" borderId="52" applyNumberFormat="0" applyFill="0" applyAlignment="0" applyProtection="0"/>
    <xf numFmtId="0" fontId="13" fillId="62" borderId="50" applyNumberFormat="0" applyFont="0" applyAlignment="0" applyProtection="0"/>
    <xf numFmtId="0" fontId="52" fillId="44" borderId="49" applyNumberFormat="0" applyAlignment="0" applyProtection="0"/>
    <xf numFmtId="171" fontId="13" fillId="0" borderId="44">
      <alignment vertical="center"/>
    </xf>
    <xf numFmtId="0" fontId="52" fillId="44" borderId="49" applyNumberFormat="0" applyAlignment="0" applyProtection="0"/>
    <xf numFmtId="166" fontId="15" fillId="5" borderId="44">
      <alignment horizontal="right" vertical="center"/>
    </xf>
    <xf numFmtId="0" fontId="13" fillId="62" borderId="50" applyNumberFormat="0" applyFont="0" applyAlignment="0" applyProtection="0"/>
    <xf numFmtId="0" fontId="42" fillId="58" borderId="49" applyNumberFormat="0" applyAlignment="0" applyProtection="0"/>
    <xf numFmtId="166" fontId="15" fillId="5" borderId="44">
      <alignment horizontal="right" vertical="center"/>
    </xf>
    <xf numFmtId="171" fontId="15" fillId="5" borderId="44">
      <alignment horizontal="right" vertical="center"/>
    </xf>
    <xf numFmtId="0" fontId="13" fillId="0" borderId="44">
      <alignment vertical="center"/>
    </xf>
    <xf numFmtId="0" fontId="13" fillId="62" borderId="50" applyNumberFormat="0" applyFont="0" applyAlignment="0" applyProtection="0"/>
    <xf numFmtId="166" fontId="15" fillId="5" borderId="44">
      <alignment horizontal="right" vertical="center"/>
    </xf>
    <xf numFmtId="171" fontId="13" fillId="0" borderId="44">
      <alignment vertical="center"/>
    </xf>
    <xf numFmtId="0" fontId="13" fillId="0" borderId="44">
      <alignment vertical="center"/>
    </xf>
    <xf numFmtId="0" fontId="57" fillId="58" borderId="51" applyNumberFormat="0" applyAlignment="0" applyProtection="0"/>
    <xf numFmtId="0" fontId="57" fillId="58" borderId="51" applyNumberFormat="0" applyAlignment="0" applyProtection="0"/>
    <xf numFmtId="0" fontId="52" fillId="44" borderId="49" applyNumberFormat="0" applyAlignment="0" applyProtection="0"/>
    <xf numFmtId="171" fontId="13" fillId="0" borderId="44">
      <alignment vertical="center"/>
    </xf>
    <xf numFmtId="0" fontId="57" fillId="58" borderId="51" applyNumberFormat="0" applyAlignment="0" applyProtection="0"/>
    <xf numFmtId="0" fontId="52" fillId="44" borderId="49" applyNumberFormat="0" applyAlignment="0" applyProtection="0"/>
    <xf numFmtId="0" fontId="13" fillId="0" borderId="44">
      <alignment vertical="center"/>
    </xf>
    <xf numFmtId="0" fontId="13" fillId="0" borderId="44">
      <alignment vertical="center"/>
    </xf>
    <xf numFmtId="0" fontId="13" fillId="62" borderId="50" applyNumberFormat="0" applyFont="0" applyAlignment="0" applyProtection="0"/>
    <xf numFmtId="0" fontId="52" fillId="44" borderId="49" applyNumberFormat="0" applyAlignment="0" applyProtection="0"/>
    <xf numFmtId="0" fontId="13" fillId="0" borderId="44">
      <alignment vertical="center"/>
    </xf>
    <xf numFmtId="0" fontId="52" fillId="44" borderId="49" applyNumberFormat="0" applyAlignment="0" applyProtection="0"/>
    <xf numFmtId="0" fontId="42" fillId="58" borderId="49" applyNumberFormat="0" applyAlignment="0" applyProtection="0"/>
    <xf numFmtId="0" fontId="13" fillId="62" borderId="50" applyNumberFormat="0" applyFont="0" applyAlignment="0" applyProtection="0"/>
    <xf numFmtId="166" fontId="15" fillId="5" borderId="44">
      <alignment horizontal="right" vertical="center"/>
    </xf>
    <xf numFmtId="171" fontId="13" fillId="0" borderId="44">
      <alignment vertical="center"/>
    </xf>
    <xf numFmtId="0" fontId="52" fillId="44" borderId="49" applyNumberFormat="0" applyAlignment="0" applyProtection="0"/>
    <xf numFmtId="0" fontId="57" fillId="58" borderId="51" applyNumberFormat="0" applyAlignment="0" applyProtection="0"/>
    <xf numFmtId="0" fontId="52" fillId="44" borderId="49" applyNumberFormat="0" applyAlignment="0" applyProtection="0"/>
    <xf numFmtId="0" fontId="13" fillId="0" borderId="44">
      <alignment vertical="center"/>
    </xf>
    <xf numFmtId="171" fontId="13" fillId="0" borderId="44">
      <alignment vertical="center"/>
    </xf>
    <xf numFmtId="171" fontId="13" fillId="0" borderId="44">
      <alignment vertical="center"/>
    </xf>
    <xf numFmtId="166" fontId="15" fillId="5" borderId="44">
      <alignment horizontal="right" vertical="center"/>
    </xf>
    <xf numFmtId="0" fontId="13" fillId="0" borderId="44">
      <alignment vertical="center"/>
    </xf>
    <xf numFmtId="0" fontId="52" fillId="44" borderId="49" applyNumberFormat="0" applyAlignment="0" applyProtection="0"/>
    <xf numFmtId="0" fontId="42" fillId="58" borderId="49" applyNumberFormat="0" applyAlignment="0" applyProtection="0"/>
    <xf numFmtId="0" fontId="13" fillId="62" borderId="50" applyNumberFormat="0" applyFont="0" applyAlignment="0" applyProtection="0"/>
    <xf numFmtId="0" fontId="42" fillId="58" borderId="49" applyNumberFormat="0" applyAlignment="0" applyProtection="0"/>
    <xf numFmtId="0" fontId="59" fillId="0" borderId="52" applyNumberFormat="0" applyFill="0" applyAlignment="0" applyProtection="0"/>
    <xf numFmtId="0" fontId="57" fillId="58" borderId="51" applyNumberFormat="0" applyAlignment="0" applyProtection="0"/>
    <xf numFmtId="0" fontId="59" fillId="0" borderId="52" applyNumberFormat="0" applyFill="0" applyAlignment="0" applyProtection="0"/>
    <xf numFmtId="0" fontId="52" fillId="44" borderId="49" applyNumberFormat="0" applyAlignment="0" applyProtection="0"/>
    <xf numFmtId="166" fontId="15" fillId="5" borderId="44">
      <alignment horizontal="right" vertical="center"/>
    </xf>
    <xf numFmtId="0" fontId="13" fillId="62" borderId="50" applyNumberFormat="0" applyFont="0" applyAlignment="0" applyProtection="0"/>
    <xf numFmtId="0" fontId="52" fillId="44" borderId="49" applyNumberFormat="0" applyAlignment="0" applyProtection="0"/>
    <xf numFmtId="0" fontId="59" fillId="0" borderId="52" applyNumberFormat="0" applyFill="0" applyAlignment="0" applyProtection="0"/>
    <xf numFmtId="0" fontId="42" fillId="58" borderId="49" applyNumberFormat="0" applyAlignment="0" applyProtection="0"/>
    <xf numFmtId="0" fontId="57" fillId="58" borderId="51" applyNumberFormat="0" applyAlignment="0" applyProtection="0"/>
    <xf numFmtId="0" fontId="13" fillId="62" borderId="50" applyNumberFormat="0" applyFont="0" applyAlignment="0" applyProtection="0"/>
    <xf numFmtId="0" fontId="42" fillId="58" borderId="49" applyNumberFormat="0" applyAlignment="0" applyProtection="0"/>
    <xf numFmtId="166" fontId="15" fillId="5" borderId="44">
      <alignment horizontal="right" vertical="center"/>
    </xf>
    <xf numFmtId="0" fontId="13" fillId="0" borderId="44">
      <alignment vertical="center"/>
    </xf>
    <xf numFmtId="0" fontId="42" fillId="58" borderId="49" applyNumberFormat="0" applyAlignment="0" applyProtection="0"/>
    <xf numFmtId="166" fontId="15" fillId="5" borderId="44">
      <alignment horizontal="right" vertical="center"/>
    </xf>
    <xf numFmtId="0" fontId="59" fillId="0" borderId="52" applyNumberFormat="0" applyFill="0" applyAlignment="0" applyProtection="0"/>
    <xf numFmtId="0" fontId="13" fillId="0" borderId="44">
      <alignment vertical="center"/>
    </xf>
    <xf numFmtId="171" fontId="13" fillId="0" borderId="44">
      <alignment vertical="center"/>
    </xf>
    <xf numFmtId="0" fontId="42" fillId="58" borderId="49" applyNumberFormat="0" applyAlignment="0" applyProtection="0"/>
    <xf numFmtId="166" fontId="15" fillId="5" borderId="44">
      <alignment horizontal="right" vertical="center"/>
    </xf>
    <xf numFmtId="171" fontId="13" fillId="0" borderId="44">
      <alignment vertical="center"/>
    </xf>
    <xf numFmtId="0" fontId="57" fillId="58" borderId="51" applyNumberFormat="0" applyAlignment="0" applyProtection="0"/>
    <xf numFmtId="0" fontId="52" fillId="44" borderId="49" applyNumberFormat="0" applyAlignment="0" applyProtection="0"/>
    <xf numFmtId="0" fontId="13" fillId="0" borderId="44">
      <alignment vertical="center"/>
    </xf>
    <xf numFmtId="0" fontId="13" fillId="0" borderId="44">
      <alignment vertical="center"/>
    </xf>
    <xf numFmtId="0" fontId="42" fillId="58" borderId="49" applyNumberFormat="0" applyAlignment="0" applyProtection="0"/>
    <xf numFmtId="0" fontId="57" fillId="58" borderId="51" applyNumberFormat="0" applyAlignment="0" applyProtection="0"/>
    <xf numFmtId="0" fontId="57" fillId="58" borderId="51"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13" fillId="0" borderId="44">
      <alignment vertical="center"/>
    </xf>
    <xf numFmtId="171" fontId="15" fillId="5" borderId="44">
      <alignment horizontal="right" vertical="center"/>
    </xf>
    <xf numFmtId="0" fontId="59" fillId="0" borderId="52" applyNumberFormat="0" applyFill="0" applyAlignment="0" applyProtection="0"/>
    <xf numFmtId="166" fontId="15" fillId="5" borderId="44">
      <alignment horizontal="right" vertical="center"/>
    </xf>
    <xf numFmtId="0" fontId="57" fillId="58" borderId="51" applyNumberFormat="0" applyAlignment="0" applyProtection="0"/>
    <xf numFmtId="171" fontId="13" fillId="0" borderId="44">
      <alignment vertical="center"/>
    </xf>
    <xf numFmtId="166" fontId="15" fillId="5" borderId="44">
      <alignment horizontal="right" vertical="center"/>
    </xf>
    <xf numFmtId="0" fontId="13" fillId="0" borderId="44">
      <alignment vertical="center"/>
    </xf>
    <xf numFmtId="0" fontId="13" fillId="0" borderId="44">
      <alignment vertical="center"/>
    </xf>
    <xf numFmtId="171" fontId="15" fillId="5" borderId="44">
      <alignment horizontal="right" vertical="center"/>
    </xf>
    <xf numFmtId="0" fontId="13" fillId="0" borderId="44">
      <alignment vertical="center"/>
    </xf>
    <xf numFmtId="0" fontId="13" fillId="0" borderId="44">
      <alignment vertical="center"/>
    </xf>
    <xf numFmtId="0" fontId="59" fillId="0" borderId="52" applyNumberFormat="0" applyFill="0" applyAlignment="0" applyProtection="0"/>
    <xf numFmtId="0" fontId="59" fillId="0" borderId="52" applyNumberFormat="0" applyFill="0" applyAlignment="0" applyProtection="0"/>
    <xf numFmtId="0" fontId="13" fillId="62" borderId="50" applyNumberFormat="0" applyFont="0" applyAlignment="0" applyProtection="0"/>
    <xf numFmtId="171" fontId="13" fillId="0" borderId="44">
      <alignment vertical="center"/>
    </xf>
    <xf numFmtId="0" fontId="57" fillId="58" borderId="51" applyNumberFormat="0" applyAlignment="0" applyProtection="0"/>
    <xf numFmtId="166" fontId="15" fillId="5" borderId="44">
      <alignment horizontal="right" vertical="center"/>
    </xf>
    <xf numFmtId="171" fontId="15" fillId="5" borderId="44">
      <alignment horizontal="right" vertical="center"/>
    </xf>
    <xf numFmtId="0" fontId="42" fillId="58" borderId="49" applyNumberFormat="0" applyAlignment="0" applyProtection="0"/>
    <xf numFmtId="0" fontId="13" fillId="62" borderId="50" applyNumberFormat="0" applyFont="0" applyAlignment="0" applyProtection="0"/>
    <xf numFmtId="0" fontId="52" fillId="44" borderId="49" applyNumberFormat="0" applyAlignment="0" applyProtection="0"/>
    <xf numFmtId="166" fontId="15" fillId="5" borderId="44">
      <alignment horizontal="right" vertical="center"/>
    </xf>
    <xf numFmtId="0" fontId="52" fillId="44" borderId="49" applyNumberFormat="0" applyAlignment="0" applyProtection="0"/>
    <xf numFmtId="166" fontId="15" fillId="5" borderId="44">
      <alignment horizontal="right" vertical="center"/>
    </xf>
    <xf numFmtId="171" fontId="15" fillId="5" borderId="44">
      <alignment horizontal="right" vertical="center"/>
    </xf>
    <xf numFmtId="0" fontId="13" fillId="62" borderId="50" applyNumberFormat="0" applyFont="0" applyAlignment="0" applyProtection="0"/>
    <xf numFmtId="0" fontId="52" fillId="44" borderId="49" applyNumberFormat="0" applyAlignment="0" applyProtection="0"/>
    <xf numFmtId="171" fontId="13" fillId="0" borderId="44">
      <alignment vertical="center"/>
    </xf>
    <xf numFmtId="0" fontId="52" fillId="44" borderId="49" applyNumberFormat="0" applyAlignment="0" applyProtection="0"/>
    <xf numFmtId="166" fontId="15" fillId="5" borderId="44">
      <alignment horizontal="right" vertical="center"/>
    </xf>
    <xf numFmtId="0" fontId="52" fillId="44" borderId="49" applyNumberFormat="0" applyAlignment="0" applyProtection="0"/>
    <xf numFmtId="0" fontId="59" fillId="0" borderId="52" applyNumberFormat="0" applyFill="0" applyAlignment="0" applyProtection="0"/>
    <xf numFmtId="0" fontId="42" fillId="58" borderId="49" applyNumberFormat="0" applyAlignment="0" applyProtection="0"/>
    <xf numFmtId="166" fontId="15" fillId="5" borderId="44">
      <alignment horizontal="right" vertical="center"/>
    </xf>
    <xf numFmtId="0" fontId="13" fillId="0" borderId="44">
      <alignment vertical="center"/>
    </xf>
    <xf numFmtId="0" fontId="42" fillId="58" borderId="49" applyNumberFormat="0" applyAlignment="0" applyProtection="0"/>
    <xf numFmtId="0" fontId="13" fillId="62" borderId="50" applyNumberFormat="0" applyFont="0" applyAlignment="0" applyProtection="0"/>
    <xf numFmtId="171" fontId="13" fillId="0" borderId="44">
      <alignment vertical="center"/>
    </xf>
    <xf numFmtId="0" fontId="42" fillId="58" borderId="49" applyNumberFormat="0" applyAlignment="0" applyProtection="0"/>
    <xf numFmtId="171" fontId="15" fillId="5" borderId="44">
      <alignment horizontal="right" vertical="center"/>
    </xf>
    <xf numFmtId="166" fontId="15" fillId="5" borderId="44">
      <alignment horizontal="right" vertical="center"/>
    </xf>
    <xf numFmtId="0" fontId="52" fillId="44" borderId="49" applyNumberFormat="0" applyAlignment="0" applyProtection="0"/>
    <xf numFmtId="0" fontId="57" fillId="58" borderId="51" applyNumberFormat="0" applyAlignment="0" applyProtection="0"/>
    <xf numFmtId="0" fontId="13" fillId="0" borderId="44">
      <alignment vertical="center"/>
    </xf>
    <xf numFmtId="0" fontId="13" fillId="0" borderId="44">
      <alignment vertical="center"/>
    </xf>
    <xf numFmtId="0" fontId="59" fillId="0" borderId="52" applyNumberFormat="0" applyFill="0" applyAlignment="0" applyProtection="0"/>
    <xf numFmtId="0" fontId="13" fillId="0" borderId="44">
      <alignment vertical="center"/>
    </xf>
    <xf numFmtId="0" fontId="52" fillId="44" borderId="49" applyNumberFormat="0" applyAlignment="0" applyProtection="0"/>
    <xf numFmtId="0" fontId="59" fillId="0" borderId="52" applyNumberFormat="0" applyFill="0" applyAlignment="0" applyProtection="0"/>
    <xf numFmtId="0" fontId="13" fillId="0" borderId="44">
      <alignment vertical="center"/>
    </xf>
    <xf numFmtId="0" fontId="13" fillId="62" borderId="50" applyNumberFormat="0" applyFont="0" applyAlignment="0" applyProtection="0"/>
    <xf numFmtId="0" fontId="13" fillId="62" borderId="50" applyNumberFormat="0" applyFont="0" applyAlignment="0" applyProtection="0"/>
    <xf numFmtId="166" fontId="15" fillId="5" borderId="44">
      <alignment horizontal="right" vertical="center"/>
    </xf>
    <xf numFmtId="0" fontId="52" fillId="44" borderId="49" applyNumberFormat="0" applyAlignment="0" applyProtection="0"/>
    <xf numFmtId="0" fontId="13" fillId="0" borderId="44">
      <alignment vertical="center"/>
    </xf>
    <xf numFmtId="0" fontId="13" fillId="62" borderId="50" applyNumberFormat="0" applyFont="0" applyAlignment="0" applyProtection="0"/>
    <xf numFmtId="171" fontId="13" fillId="0" borderId="44">
      <alignment vertical="center"/>
    </xf>
    <xf numFmtId="0" fontId="57" fillId="58" borderId="51" applyNumberFormat="0" applyAlignment="0" applyProtection="0"/>
    <xf numFmtId="0" fontId="13" fillId="62" borderId="50" applyNumberFormat="0" applyFont="0" applyAlignment="0" applyProtection="0"/>
    <xf numFmtId="0" fontId="13" fillId="0" borderId="44">
      <alignment vertical="center"/>
    </xf>
    <xf numFmtId="0" fontId="42" fillId="58" borderId="49" applyNumberFormat="0" applyAlignment="0" applyProtection="0"/>
    <xf numFmtId="0" fontId="42" fillId="58" borderId="49" applyNumberFormat="0" applyAlignment="0" applyProtection="0"/>
    <xf numFmtId="171" fontId="13" fillId="0" borderId="44">
      <alignment vertical="center"/>
    </xf>
    <xf numFmtId="171" fontId="13" fillId="0" borderId="44">
      <alignment vertical="center"/>
    </xf>
    <xf numFmtId="171" fontId="13" fillId="0" borderId="44">
      <alignment vertical="center"/>
    </xf>
    <xf numFmtId="166" fontId="15" fillId="5" borderId="44">
      <alignment horizontal="right" vertical="center"/>
    </xf>
    <xf numFmtId="171" fontId="15" fillId="5" borderId="44">
      <alignment horizontal="right" vertical="center"/>
    </xf>
    <xf numFmtId="171" fontId="13" fillId="0" borderId="44">
      <alignment vertical="center"/>
    </xf>
    <xf numFmtId="171" fontId="13" fillId="0" borderId="44">
      <alignment vertical="center"/>
    </xf>
    <xf numFmtId="166" fontId="15" fillId="5" borderId="44">
      <alignment horizontal="right" vertical="center"/>
    </xf>
    <xf numFmtId="0" fontId="57" fillId="58" borderId="51" applyNumberFormat="0" applyAlignment="0" applyProtection="0"/>
    <xf numFmtId="0" fontId="57" fillId="58" borderId="51" applyNumberFormat="0" applyAlignment="0" applyProtection="0"/>
    <xf numFmtId="0" fontId="57" fillId="58" borderId="51" applyNumberFormat="0" applyAlignment="0" applyProtection="0"/>
    <xf numFmtId="0" fontId="13" fillId="0" borderId="44">
      <alignment vertical="center"/>
    </xf>
    <xf numFmtId="171" fontId="15" fillId="5" borderId="44">
      <alignment horizontal="right" vertical="center"/>
    </xf>
    <xf numFmtId="171" fontId="15" fillId="5" borderId="44">
      <alignment horizontal="right" vertical="center"/>
    </xf>
    <xf numFmtId="0" fontId="57" fillId="58" borderId="51" applyNumberFormat="0" applyAlignment="0" applyProtection="0"/>
    <xf numFmtId="0" fontId="52" fillId="44" borderId="49" applyNumberFormat="0" applyAlignment="0" applyProtection="0"/>
    <xf numFmtId="0" fontId="42" fillId="58" borderId="49" applyNumberFormat="0" applyAlignment="0" applyProtection="0"/>
    <xf numFmtId="0" fontId="52" fillId="44" borderId="49" applyNumberFormat="0" applyAlignment="0" applyProtection="0"/>
    <xf numFmtId="0" fontId="13" fillId="62" borderId="50" applyNumberFormat="0" applyFont="0" applyAlignment="0" applyProtection="0"/>
    <xf numFmtId="166" fontId="15" fillId="5" borderId="44">
      <alignment horizontal="right" vertical="center"/>
    </xf>
    <xf numFmtId="0" fontId="13" fillId="0" borderId="44">
      <alignment vertical="center"/>
    </xf>
    <xf numFmtId="0" fontId="13" fillId="0" borderId="44">
      <alignment vertical="center"/>
    </xf>
    <xf numFmtId="166" fontId="15" fillId="5" borderId="44">
      <alignment horizontal="right" vertical="center"/>
    </xf>
    <xf numFmtId="0" fontId="52" fillId="44" borderId="49" applyNumberFormat="0" applyAlignment="0" applyProtection="0"/>
    <xf numFmtId="171" fontId="13" fillId="0" borderId="44">
      <alignment vertical="center"/>
    </xf>
    <xf numFmtId="0" fontId="57" fillId="58" borderId="51" applyNumberFormat="0" applyAlignment="0" applyProtection="0"/>
    <xf numFmtId="0" fontId="13" fillId="0" borderId="44">
      <alignment vertical="center"/>
    </xf>
    <xf numFmtId="0" fontId="57" fillId="58" borderId="51" applyNumberFormat="0" applyAlignment="0" applyProtection="0"/>
    <xf numFmtId="0" fontId="42" fillId="58" borderId="49" applyNumberFormat="0" applyAlignment="0" applyProtection="0"/>
    <xf numFmtId="0" fontId="13" fillId="62" borderId="50" applyNumberFormat="0" applyFont="0" applyAlignment="0" applyProtection="0"/>
    <xf numFmtId="171" fontId="13" fillId="0" borderId="44">
      <alignment vertical="center"/>
    </xf>
    <xf numFmtId="0" fontId="52" fillId="44" borderId="49" applyNumberFormat="0" applyAlignment="0" applyProtection="0"/>
    <xf numFmtId="0" fontId="13" fillId="0" borderId="44">
      <alignment vertical="center"/>
    </xf>
    <xf numFmtId="0" fontId="13" fillId="0" borderId="44">
      <alignment vertical="center"/>
    </xf>
    <xf numFmtId="0" fontId="52" fillId="44" borderId="49" applyNumberFormat="0" applyAlignment="0" applyProtection="0"/>
    <xf numFmtId="0" fontId="13" fillId="0" borderId="44">
      <alignment vertical="center"/>
    </xf>
    <xf numFmtId="0" fontId="57" fillId="58" borderId="51" applyNumberFormat="0" applyAlignment="0" applyProtection="0"/>
    <xf numFmtId="166" fontId="15" fillId="5" borderId="44">
      <alignment horizontal="right" vertical="center"/>
    </xf>
    <xf numFmtId="166" fontId="15" fillId="5" borderId="44">
      <alignment horizontal="right" vertical="center"/>
    </xf>
    <xf numFmtId="0" fontId="57" fillId="58" borderId="51" applyNumberFormat="0" applyAlignment="0" applyProtection="0"/>
    <xf numFmtId="0" fontId="57" fillId="58" borderId="51" applyNumberFormat="0" applyAlignment="0" applyProtection="0"/>
    <xf numFmtId="0" fontId="52" fillId="44" borderId="49" applyNumberFormat="0" applyAlignment="0" applyProtection="0"/>
    <xf numFmtId="0" fontId="13" fillId="0" borderId="44">
      <alignment vertical="center"/>
    </xf>
    <xf numFmtId="0" fontId="13" fillId="62" borderId="50" applyNumberFormat="0" applyFont="0" applyAlignment="0" applyProtection="0"/>
    <xf numFmtId="0" fontId="59" fillId="0" borderId="52" applyNumberFormat="0" applyFill="0" applyAlignment="0" applyProtection="0"/>
    <xf numFmtId="166" fontId="15" fillId="5" borderId="44">
      <alignment horizontal="right" vertical="center"/>
    </xf>
    <xf numFmtId="0" fontId="57" fillId="58" borderId="51" applyNumberFormat="0" applyAlignment="0" applyProtection="0"/>
    <xf numFmtId="0" fontId="42" fillId="58" borderId="49" applyNumberFormat="0" applyAlignment="0" applyProtection="0"/>
    <xf numFmtId="0" fontId="13" fillId="62" borderId="50" applyNumberFormat="0" applyFont="0" applyAlignment="0" applyProtection="0"/>
    <xf numFmtId="0" fontId="52" fillId="44" borderId="49" applyNumberFormat="0" applyAlignment="0" applyProtection="0"/>
    <xf numFmtId="0" fontId="13" fillId="0" borderId="44">
      <alignment vertical="center"/>
    </xf>
    <xf numFmtId="0" fontId="13" fillId="62" borderId="50" applyNumberFormat="0" applyFont="0" applyAlignment="0" applyProtection="0"/>
    <xf numFmtId="0" fontId="13" fillId="0" borderId="44">
      <alignment vertical="center"/>
    </xf>
    <xf numFmtId="0" fontId="13" fillId="62" borderId="50" applyNumberFormat="0" applyFont="0" applyAlignment="0" applyProtection="0"/>
    <xf numFmtId="166" fontId="15" fillId="5" borderId="44">
      <alignment horizontal="right" vertical="center"/>
    </xf>
    <xf numFmtId="166" fontId="15" fillId="5" borderId="44">
      <alignment horizontal="right" vertical="center"/>
    </xf>
    <xf numFmtId="0" fontId="59" fillId="0" borderId="52" applyNumberFormat="0" applyFill="0" applyAlignment="0" applyProtection="0"/>
    <xf numFmtId="171" fontId="15" fillId="5" borderId="44">
      <alignment horizontal="right" vertical="center"/>
    </xf>
    <xf numFmtId="171" fontId="13" fillId="0" borderId="44">
      <alignment vertical="center"/>
    </xf>
    <xf numFmtId="0" fontId="13" fillId="62" borderId="50" applyNumberFormat="0" applyFont="0" applyAlignment="0" applyProtection="0"/>
    <xf numFmtId="0" fontId="42" fillId="58" borderId="49" applyNumberFormat="0" applyAlignment="0" applyProtection="0"/>
    <xf numFmtId="0" fontId="13" fillId="0" borderId="44">
      <alignment vertical="center"/>
    </xf>
    <xf numFmtId="0" fontId="13" fillId="0" borderId="44">
      <alignment vertical="center"/>
    </xf>
    <xf numFmtId="0" fontId="13" fillId="62" borderId="50" applyNumberFormat="0" applyFont="0" applyAlignment="0" applyProtection="0"/>
    <xf numFmtId="0" fontId="59" fillId="0" borderId="52" applyNumberFormat="0" applyFill="0" applyAlignment="0" applyProtection="0"/>
    <xf numFmtId="0" fontId="13" fillId="0" borderId="44">
      <alignment vertical="center"/>
    </xf>
    <xf numFmtId="0" fontId="59" fillId="0" borderId="52" applyNumberFormat="0" applyFill="0" applyAlignment="0" applyProtection="0"/>
    <xf numFmtId="171" fontId="13" fillId="0" borderId="44">
      <alignment vertical="center"/>
    </xf>
    <xf numFmtId="171" fontId="15" fillId="5" borderId="44">
      <alignment horizontal="right" vertical="center"/>
    </xf>
    <xf numFmtId="0" fontId="57" fillId="58" borderId="51" applyNumberFormat="0" applyAlignment="0" applyProtection="0"/>
    <xf numFmtId="166" fontId="15" fillId="5" borderId="44">
      <alignment horizontal="right" vertical="center"/>
    </xf>
    <xf numFmtId="0" fontId="42" fillId="58" borderId="49" applyNumberFormat="0" applyAlignment="0" applyProtection="0"/>
    <xf numFmtId="0" fontId="57" fillId="58" borderId="51" applyNumberFormat="0" applyAlignment="0" applyProtection="0"/>
    <xf numFmtId="166" fontId="15" fillId="5" borderId="44">
      <alignment horizontal="right" vertical="center"/>
    </xf>
    <xf numFmtId="166" fontId="15" fillId="5" borderId="44">
      <alignment horizontal="right" vertical="center"/>
    </xf>
    <xf numFmtId="171" fontId="15" fillId="5" borderId="44">
      <alignment horizontal="right" vertical="center"/>
    </xf>
    <xf numFmtId="0" fontId="42" fillId="58" borderId="49" applyNumberFormat="0" applyAlignment="0" applyProtection="0"/>
    <xf numFmtId="166" fontId="15" fillId="5" borderId="44">
      <alignment horizontal="right" vertical="center"/>
    </xf>
    <xf numFmtId="171" fontId="15" fillId="5" borderId="44">
      <alignment horizontal="right" vertical="center"/>
    </xf>
    <xf numFmtId="171" fontId="13" fillId="0" borderId="44">
      <alignment vertical="center"/>
    </xf>
    <xf numFmtId="171" fontId="15" fillId="5" borderId="44">
      <alignment horizontal="right" vertical="center"/>
    </xf>
    <xf numFmtId="0" fontId="59" fillId="0" borderId="52" applyNumberFormat="0" applyFill="0" applyAlignment="0" applyProtection="0"/>
    <xf numFmtId="0" fontId="59" fillId="0" borderId="52" applyNumberFormat="0" applyFill="0" applyAlignment="0" applyProtection="0"/>
    <xf numFmtId="166" fontId="15" fillId="5" borderId="44">
      <alignment horizontal="right" vertical="center"/>
    </xf>
    <xf numFmtId="0" fontId="52" fillId="44" borderId="49" applyNumberFormat="0" applyAlignment="0" applyProtection="0"/>
    <xf numFmtId="166" fontId="15" fillId="5" borderId="44">
      <alignment horizontal="right" vertical="center"/>
    </xf>
    <xf numFmtId="0" fontId="13" fillId="0" borderId="44">
      <alignment vertical="center"/>
    </xf>
    <xf numFmtId="0" fontId="42" fillId="58" borderId="49" applyNumberFormat="0" applyAlignment="0" applyProtection="0"/>
    <xf numFmtId="0" fontId="52" fillId="44" borderId="49" applyNumberFormat="0" applyAlignment="0" applyProtection="0"/>
    <xf numFmtId="0" fontId="57" fillId="58" borderId="51" applyNumberFormat="0" applyAlignment="0" applyProtection="0"/>
    <xf numFmtId="171" fontId="15" fillId="5" borderId="44">
      <alignment horizontal="right" vertical="center"/>
    </xf>
    <xf numFmtId="0" fontId="13" fillId="0" borderId="44">
      <alignment vertical="center"/>
    </xf>
    <xf numFmtId="0" fontId="13" fillId="62" borderId="50" applyNumberFormat="0" applyFont="0" applyAlignment="0" applyProtection="0"/>
    <xf numFmtId="171" fontId="15" fillId="5" borderId="44">
      <alignment horizontal="right" vertical="center"/>
    </xf>
    <xf numFmtId="0" fontId="13" fillId="62" borderId="50" applyNumberFormat="0" applyFont="0" applyAlignment="0" applyProtection="0"/>
    <xf numFmtId="166" fontId="15" fillId="5" borderId="44">
      <alignment horizontal="right" vertical="center"/>
    </xf>
    <xf numFmtId="0" fontId="59" fillId="0" borderId="52" applyNumberFormat="0" applyFill="0" applyAlignment="0" applyProtection="0"/>
    <xf numFmtId="166" fontId="15" fillId="5" borderId="44">
      <alignment horizontal="right" vertical="center"/>
    </xf>
    <xf numFmtId="166" fontId="15" fillId="5" borderId="44">
      <alignment horizontal="right" vertical="center"/>
    </xf>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52" fillId="44" borderId="49" applyNumberFormat="0" applyAlignment="0" applyProtection="0"/>
    <xf numFmtId="0" fontId="42" fillId="58" borderId="49" applyNumberFormat="0" applyAlignment="0" applyProtection="0"/>
    <xf numFmtId="0" fontId="57" fillId="58" borderId="51" applyNumberFormat="0" applyAlignment="0" applyProtection="0"/>
    <xf numFmtId="0" fontId="13" fillId="0" borderId="44">
      <alignment vertical="center"/>
    </xf>
    <xf numFmtId="0" fontId="13" fillId="0" borderId="44">
      <alignment vertical="center"/>
    </xf>
    <xf numFmtId="0" fontId="57" fillId="58" borderId="51" applyNumberFormat="0" applyAlignment="0" applyProtection="0"/>
    <xf numFmtId="0" fontId="59" fillId="0" borderId="52" applyNumberFormat="0" applyFill="0" applyAlignment="0" applyProtection="0"/>
    <xf numFmtId="0" fontId="57" fillId="58" borderId="51" applyNumberFormat="0" applyAlignment="0" applyProtection="0"/>
    <xf numFmtId="0" fontId="59" fillId="0" borderId="52" applyNumberFormat="0" applyFill="0" applyAlignment="0" applyProtection="0"/>
    <xf numFmtId="0" fontId="13" fillId="0" borderId="44">
      <alignment vertical="center"/>
    </xf>
    <xf numFmtId="0" fontId="57" fillId="58" borderId="51" applyNumberFormat="0" applyAlignment="0" applyProtection="0"/>
    <xf numFmtId="0" fontId="13" fillId="0" borderId="44">
      <alignment vertical="center"/>
    </xf>
    <xf numFmtId="0" fontId="57" fillId="58" borderId="51" applyNumberFormat="0" applyAlignment="0" applyProtection="0"/>
    <xf numFmtId="0" fontId="13" fillId="62" borderId="50" applyNumberFormat="0" applyFont="0" applyAlignment="0" applyProtection="0"/>
    <xf numFmtId="0" fontId="13" fillId="62" borderId="50" applyNumberFormat="0" applyFont="0" applyAlignment="0" applyProtection="0"/>
    <xf numFmtId="0" fontId="59" fillId="0" borderId="52" applyNumberFormat="0" applyFill="0" applyAlignment="0" applyProtection="0"/>
    <xf numFmtId="171" fontId="13" fillId="0" borderId="44">
      <alignment vertical="center"/>
    </xf>
    <xf numFmtId="0" fontId="42" fillId="58" borderId="49" applyNumberFormat="0" applyAlignment="0" applyProtection="0"/>
    <xf numFmtId="171" fontId="15" fillId="5" borderId="44">
      <alignment horizontal="right" vertical="center"/>
    </xf>
    <xf numFmtId="0" fontId="42" fillId="58" borderId="49" applyNumberFormat="0" applyAlignment="0" applyProtection="0"/>
    <xf numFmtId="0" fontId="59" fillId="0" borderId="52" applyNumberFormat="0" applyFill="0" applyAlignment="0" applyProtection="0"/>
    <xf numFmtId="166" fontId="15" fillId="5" borderId="44">
      <alignment horizontal="right" vertical="center"/>
    </xf>
    <xf numFmtId="166" fontId="15" fillId="5" borderId="44">
      <alignment horizontal="right" vertical="center"/>
    </xf>
    <xf numFmtId="171" fontId="13" fillId="0" borderId="44">
      <alignment vertical="center"/>
    </xf>
    <xf numFmtId="171" fontId="13" fillId="0" borderId="44">
      <alignment vertical="center"/>
    </xf>
    <xf numFmtId="0" fontId="52" fillId="44" borderId="49" applyNumberFormat="0" applyAlignment="0" applyProtection="0"/>
    <xf numFmtId="0" fontId="52" fillId="44" borderId="49" applyNumberFormat="0" applyAlignment="0" applyProtection="0"/>
    <xf numFmtId="0" fontId="13" fillId="0" borderId="44">
      <alignment vertical="center"/>
    </xf>
    <xf numFmtId="0" fontId="13" fillId="0" borderId="44">
      <alignment vertical="center"/>
    </xf>
    <xf numFmtId="0" fontId="52" fillId="44" borderId="49" applyNumberFormat="0" applyAlignment="0" applyProtection="0"/>
    <xf numFmtId="166" fontId="15" fillId="5" borderId="44">
      <alignment horizontal="right" vertical="center"/>
    </xf>
    <xf numFmtId="0" fontId="13" fillId="62" borderId="50" applyNumberFormat="0" applyFont="0" applyAlignment="0" applyProtection="0"/>
    <xf numFmtId="0" fontId="59" fillId="0" borderId="52" applyNumberFormat="0" applyFill="0" applyAlignment="0" applyProtection="0"/>
    <xf numFmtId="0" fontId="13" fillId="0" borderId="44">
      <alignment vertical="center"/>
    </xf>
    <xf numFmtId="0" fontId="59" fillId="0" borderId="52" applyNumberFormat="0" applyFill="0" applyAlignment="0" applyProtection="0"/>
    <xf numFmtId="166" fontId="15" fillId="5" borderId="44">
      <alignment horizontal="right" vertical="center"/>
    </xf>
    <xf numFmtId="0" fontId="13" fillId="0" borderId="44">
      <alignment vertical="center"/>
    </xf>
    <xf numFmtId="0" fontId="42" fillId="58" borderId="49" applyNumberFormat="0" applyAlignment="0" applyProtection="0"/>
    <xf numFmtId="0" fontId="13" fillId="62" borderId="50" applyNumberFormat="0" applyFont="0" applyAlignment="0" applyProtection="0"/>
    <xf numFmtId="0" fontId="59" fillId="0" borderId="52" applyNumberFormat="0" applyFill="0" applyAlignment="0" applyProtection="0"/>
    <xf numFmtId="171" fontId="15" fillId="5" borderId="44">
      <alignment horizontal="right" vertical="center"/>
    </xf>
    <xf numFmtId="0" fontId="42" fillId="58" borderId="49" applyNumberFormat="0" applyAlignment="0" applyProtection="0"/>
    <xf numFmtId="0" fontId="13" fillId="0" borderId="44">
      <alignment vertical="center"/>
    </xf>
    <xf numFmtId="166" fontId="15" fillId="5" borderId="44">
      <alignment horizontal="right" vertical="center"/>
    </xf>
    <xf numFmtId="171" fontId="15" fillId="5" borderId="44">
      <alignment horizontal="right" vertical="center"/>
    </xf>
    <xf numFmtId="0" fontId="42" fillId="58" borderId="49" applyNumberFormat="0" applyAlignment="0" applyProtection="0"/>
    <xf numFmtId="0" fontId="13" fillId="0" borderId="44">
      <alignment vertical="center"/>
    </xf>
    <xf numFmtId="0" fontId="42" fillId="58" borderId="49" applyNumberFormat="0" applyAlignment="0" applyProtection="0"/>
    <xf numFmtId="166" fontId="15" fillId="5" borderId="44">
      <alignment horizontal="right" vertical="center"/>
    </xf>
    <xf numFmtId="0" fontId="57" fillId="58" borderId="51" applyNumberFormat="0" applyAlignment="0" applyProtection="0"/>
    <xf numFmtId="171" fontId="13" fillId="0" borderId="44">
      <alignment vertical="center"/>
    </xf>
    <xf numFmtId="0" fontId="13" fillId="62" borderId="50" applyNumberFormat="0" applyFont="0" applyAlignment="0" applyProtection="0"/>
    <xf numFmtId="0" fontId="13" fillId="62" borderId="50" applyNumberFormat="0" applyFont="0" applyAlignment="0" applyProtection="0"/>
    <xf numFmtId="0" fontId="59" fillId="0" borderId="52" applyNumberFormat="0" applyFill="0" applyAlignment="0" applyProtection="0"/>
    <xf numFmtId="0" fontId="13" fillId="0" borderId="44">
      <alignment vertical="center"/>
    </xf>
    <xf numFmtId="0" fontId="59" fillId="0" borderId="52" applyNumberFormat="0" applyFill="0" applyAlignment="0" applyProtection="0"/>
    <xf numFmtId="166" fontId="15" fillId="5" borderId="44">
      <alignment horizontal="right" vertical="center"/>
    </xf>
    <xf numFmtId="166" fontId="15" fillId="5" borderId="44">
      <alignment horizontal="right" vertical="center"/>
    </xf>
    <xf numFmtId="166" fontId="15" fillId="5" borderId="44">
      <alignment horizontal="right" vertical="center"/>
    </xf>
    <xf numFmtId="0" fontId="57" fillId="58" borderId="51" applyNumberFormat="0" applyAlignment="0" applyProtection="0"/>
    <xf numFmtId="166" fontId="15" fillId="5" borderId="44">
      <alignment horizontal="right" vertical="center"/>
    </xf>
    <xf numFmtId="171" fontId="13" fillId="0" borderId="44">
      <alignment vertical="center"/>
    </xf>
    <xf numFmtId="0" fontId="13" fillId="0" borderId="44">
      <alignment vertical="center"/>
    </xf>
    <xf numFmtId="0" fontId="42" fillId="58" borderId="49" applyNumberFormat="0" applyAlignment="0" applyProtection="0"/>
    <xf numFmtId="0" fontId="42" fillId="58" borderId="49" applyNumberFormat="0" applyAlignment="0" applyProtection="0"/>
    <xf numFmtId="0" fontId="52" fillId="44" borderId="49" applyNumberFormat="0" applyAlignment="0" applyProtection="0"/>
    <xf numFmtId="0" fontId="52" fillId="44" borderId="49" applyNumberFormat="0" applyAlignment="0" applyProtection="0"/>
    <xf numFmtId="171" fontId="15" fillId="5" borderId="44">
      <alignment horizontal="right" vertical="center"/>
    </xf>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13" fillId="62" borderId="50" applyNumberFormat="0" applyFont="0" applyAlignment="0" applyProtection="0"/>
    <xf numFmtId="0" fontId="57" fillId="58" borderId="51" applyNumberFormat="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42" fillId="58" borderId="49" applyNumberFormat="0" applyAlignment="0" applyProtection="0"/>
    <xf numFmtId="0" fontId="52" fillId="44" borderId="49" applyNumberFormat="0" applyAlignment="0" applyProtection="0"/>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57" fillId="58" borderId="51" applyNumberFormat="0" applyAlignment="0" applyProtection="0"/>
    <xf numFmtId="0" fontId="13" fillId="62" borderId="50" applyNumberFormat="0" applyFont="0" applyAlignment="0" applyProtection="0"/>
    <xf numFmtId="0" fontId="13" fillId="62" borderId="50" applyNumberFormat="0" applyFont="0" applyAlignment="0" applyProtection="0"/>
    <xf numFmtId="0" fontId="13" fillId="0" borderId="44">
      <alignment vertical="center"/>
    </xf>
    <xf numFmtId="171" fontId="13" fillId="0" borderId="44">
      <alignment vertical="center"/>
    </xf>
    <xf numFmtId="0" fontId="13" fillId="0" borderId="44">
      <alignment vertical="center"/>
    </xf>
    <xf numFmtId="171" fontId="13" fillId="0" borderId="44">
      <alignment vertical="center"/>
    </xf>
    <xf numFmtId="166" fontId="15" fillId="5" borderId="44">
      <alignment horizontal="right" vertical="center"/>
    </xf>
    <xf numFmtId="171" fontId="15" fillId="5" borderId="44">
      <alignment horizontal="right" vertical="center"/>
    </xf>
    <xf numFmtId="171" fontId="15" fillId="5" borderId="44">
      <alignment horizontal="right" vertical="center"/>
    </xf>
    <xf numFmtId="171" fontId="15" fillId="5" borderId="44">
      <alignment horizontal="right" vertical="center"/>
    </xf>
    <xf numFmtId="166" fontId="15" fillId="5" borderId="44">
      <alignment horizontal="right" vertical="center"/>
    </xf>
    <xf numFmtId="0" fontId="52" fillId="44" borderId="49" applyNumberFormat="0" applyAlignment="0" applyProtection="0"/>
    <xf numFmtId="0" fontId="52" fillId="44" borderId="49" applyNumberFormat="0" applyAlignment="0" applyProtection="0"/>
    <xf numFmtId="0" fontId="42" fillId="58" borderId="49" applyNumberFormat="0" applyAlignment="0" applyProtection="0"/>
    <xf numFmtId="171" fontId="13" fillId="0" borderId="44">
      <alignment vertical="center"/>
    </xf>
    <xf numFmtId="0" fontId="13" fillId="0" borderId="44">
      <alignment vertical="center"/>
    </xf>
    <xf numFmtId="0" fontId="42" fillId="58" borderId="49" applyNumberFormat="0" applyAlignment="0" applyProtection="0"/>
    <xf numFmtId="0" fontId="13" fillId="62" borderId="50" applyNumberFormat="0" applyFont="0" applyAlignment="0" applyProtection="0"/>
    <xf numFmtId="0" fontId="59" fillId="0" borderId="52" applyNumberFormat="0" applyFill="0" applyAlignment="0" applyProtection="0"/>
    <xf numFmtId="0" fontId="57" fillId="58" borderId="51" applyNumberFormat="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42" fillId="58" borderId="49" applyNumberFormat="0" applyAlignment="0" applyProtection="0"/>
    <xf numFmtId="0" fontId="57" fillId="58" borderId="51" applyNumberFormat="0" applyAlignment="0" applyProtection="0"/>
    <xf numFmtId="166" fontId="15" fillId="5" borderId="44">
      <alignment horizontal="right" vertical="center"/>
    </xf>
    <xf numFmtId="171" fontId="13" fillId="0" borderId="44">
      <alignment vertical="center"/>
    </xf>
    <xf numFmtId="0" fontId="13" fillId="0" borderId="44">
      <alignment vertical="center"/>
    </xf>
    <xf numFmtId="166" fontId="15" fillId="5" borderId="44">
      <alignment horizontal="right" vertical="center"/>
    </xf>
    <xf numFmtId="0" fontId="13" fillId="0" borderId="44">
      <alignment vertical="center"/>
    </xf>
    <xf numFmtId="0" fontId="42" fillId="58" borderId="49" applyNumberFormat="0" applyAlignment="0" applyProtection="0"/>
    <xf numFmtId="0" fontId="42" fillId="58" borderId="49" applyNumberFormat="0" applyAlignment="0" applyProtection="0"/>
    <xf numFmtId="0" fontId="52" fillId="44" borderId="49" applyNumberFormat="0" applyAlignment="0" applyProtection="0"/>
    <xf numFmtId="0" fontId="52" fillId="44" borderId="49" applyNumberFormat="0" applyAlignment="0" applyProtection="0"/>
    <xf numFmtId="171" fontId="15" fillId="5" borderId="44">
      <alignment horizontal="right" vertical="center"/>
    </xf>
    <xf numFmtId="171" fontId="15" fillId="5" borderId="44">
      <alignment horizontal="right" vertical="center"/>
    </xf>
    <xf numFmtId="166" fontId="15" fillId="5" borderId="44">
      <alignment horizontal="right" vertical="center"/>
    </xf>
    <xf numFmtId="171" fontId="13" fillId="0" borderId="44">
      <alignment vertical="center"/>
    </xf>
    <xf numFmtId="0" fontId="13" fillId="0" borderId="44">
      <alignment vertical="center"/>
    </xf>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13" fillId="62" borderId="50" applyNumberFormat="0" applyFont="0" applyAlignment="0" applyProtection="0"/>
    <xf numFmtId="0" fontId="57" fillId="58" borderId="51" applyNumberFormat="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42" fillId="58" borderId="49" applyNumberFormat="0" applyAlignment="0" applyProtection="0"/>
    <xf numFmtId="0" fontId="52" fillId="44" borderId="49" applyNumberFormat="0" applyAlignment="0" applyProtection="0"/>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57" fillId="58" borderId="51" applyNumberFormat="0" applyAlignment="0" applyProtection="0"/>
    <xf numFmtId="0" fontId="13" fillId="0" borderId="44">
      <alignment vertical="center"/>
    </xf>
    <xf numFmtId="0" fontId="52" fillId="44" borderId="49" applyNumberFormat="0" applyAlignment="0" applyProtection="0"/>
    <xf numFmtId="0" fontId="13" fillId="0" borderId="44">
      <alignment vertical="center"/>
    </xf>
    <xf numFmtId="0" fontId="57" fillId="58" borderId="51" applyNumberFormat="0" applyAlignment="0" applyProtection="0"/>
    <xf numFmtId="166" fontId="15" fillId="5" borderId="44">
      <alignment horizontal="right" vertical="center"/>
    </xf>
    <xf numFmtId="171" fontId="13" fillId="0" borderId="44">
      <alignment vertical="center"/>
    </xf>
    <xf numFmtId="171" fontId="15" fillId="5" borderId="44">
      <alignment horizontal="right" vertical="center"/>
    </xf>
    <xf numFmtId="0" fontId="59" fillId="0" borderId="52" applyNumberFormat="0" applyFill="0" applyAlignment="0" applyProtection="0"/>
    <xf numFmtId="0" fontId="13" fillId="62" borderId="50" applyNumberFormat="0" applyFont="0" applyAlignment="0" applyProtection="0"/>
    <xf numFmtId="0" fontId="59" fillId="0" borderId="52" applyNumberFormat="0" applyFill="0" applyAlignment="0" applyProtection="0"/>
    <xf numFmtId="0" fontId="57" fillId="58" borderId="51" applyNumberFormat="0" applyAlignment="0" applyProtection="0"/>
    <xf numFmtId="171" fontId="15" fillId="5" borderId="44">
      <alignment horizontal="right" vertical="center"/>
    </xf>
    <xf numFmtId="0" fontId="42" fillId="58" borderId="49"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57" fillId="58" borderId="51" applyNumberFormat="0" applyAlignment="0" applyProtection="0"/>
    <xf numFmtId="0" fontId="13" fillId="0" borderId="44">
      <alignment vertical="center"/>
    </xf>
    <xf numFmtId="171" fontId="15" fillId="5" borderId="44">
      <alignment horizontal="right" vertical="center"/>
    </xf>
    <xf numFmtId="0" fontId="52" fillId="44" borderId="49" applyNumberFormat="0" applyAlignment="0" applyProtection="0"/>
    <xf numFmtId="0" fontId="13" fillId="62" borderId="50" applyNumberFormat="0" applyFont="0" applyAlignment="0" applyProtection="0"/>
    <xf numFmtId="171" fontId="13" fillId="0" borderId="44">
      <alignment vertical="center"/>
    </xf>
    <xf numFmtId="166" fontId="15" fillId="5" borderId="44">
      <alignment horizontal="right" vertical="center"/>
    </xf>
    <xf numFmtId="0" fontId="13" fillId="0" borderId="44">
      <alignment vertical="center"/>
    </xf>
    <xf numFmtId="166" fontId="15" fillId="5" borderId="44">
      <alignment horizontal="right" vertical="center"/>
    </xf>
    <xf numFmtId="0" fontId="42" fillId="58" borderId="49" applyNumberFormat="0" applyAlignment="0" applyProtection="0"/>
    <xf numFmtId="171" fontId="13" fillId="0" borderId="44">
      <alignment vertical="center"/>
    </xf>
    <xf numFmtId="0" fontId="57" fillId="58" borderId="51" applyNumberFormat="0" applyAlignment="0" applyProtection="0"/>
    <xf numFmtId="0" fontId="13" fillId="0" borderId="44">
      <alignment vertical="center"/>
    </xf>
    <xf numFmtId="0" fontId="42" fillId="58" borderId="49" applyNumberFormat="0" applyAlignment="0" applyProtection="0"/>
    <xf numFmtId="0" fontId="13" fillId="0" borderId="44">
      <alignment vertical="center"/>
    </xf>
    <xf numFmtId="166" fontId="15" fillId="5" borderId="44">
      <alignment horizontal="right" vertical="center"/>
    </xf>
    <xf numFmtId="0" fontId="57" fillId="58" borderId="51" applyNumberFormat="0" applyAlignment="0" applyProtection="0"/>
    <xf numFmtId="166" fontId="15" fillId="5" borderId="44">
      <alignment horizontal="right" vertical="center"/>
    </xf>
    <xf numFmtId="0" fontId="57" fillId="58" borderId="51" applyNumberFormat="0" applyAlignment="0" applyProtection="0"/>
    <xf numFmtId="0" fontId="52" fillId="44" borderId="49" applyNumberFormat="0" applyAlignment="0" applyProtection="0"/>
    <xf numFmtId="0" fontId="57" fillId="58" borderId="51" applyNumberFormat="0" applyAlignment="0" applyProtection="0"/>
    <xf numFmtId="171" fontId="15" fillId="5" borderId="44">
      <alignment horizontal="right" vertical="center"/>
    </xf>
    <xf numFmtId="0" fontId="57" fillId="58" borderId="51" applyNumberFormat="0" applyAlignment="0" applyProtection="0"/>
    <xf numFmtId="0" fontId="13" fillId="0" borderId="44">
      <alignment vertical="center"/>
    </xf>
    <xf numFmtId="0" fontId="59" fillId="0" borderId="52" applyNumberFormat="0" applyFill="0" applyAlignment="0" applyProtection="0"/>
    <xf numFmtId="171" fontId="13" fillId="0" borderId="44">
      <alignment vertical="center"/>
    </xf>
    <xf numFmtId="166" fontId="15" fillId="5" borderId="44">
      <alignment horizontal="right" vertical="center"/>
    </xf>
    <xf numFmtId="0" fontId="13" fillId="0" borderId="44">
      <alignment vertical="center"/>
    </xf>
    <xf numFmtId="0" fontId="13" fillId="62" borderId="50" applyNumberFormat="0" applyFont="0" applyAlignment="0" applyProtection="0"/>
    <xf numFmtId="0" fontId="52" fillId="44" borderId="49" applyNumberFormat="0" applyAlignment="0" applyProtection="0"/>
    <xf numFmtId="0" fontId="13" fillId="0" borderId="44">
      <alignment vertical="center"/>
    </xf>
    <xf numFmtId="0" fontId="13" fillId="0" borderId="44">
      <alignment vertical="center"/>
    </xf>
    <xf numFmtId="0" fontId="52" fillId="44" borderId="49" applyNumberFormat="0" applyAlignment="0" applyProtection="0"/>
    <xf numFmtId="0" fontId="59" fillId="0" borderId="52" applyNumberFormat="0" applyFill="0" applyAlignment="0" applyProtection="0"/>
    <xf numFmtId="0" fontId="13" fillId="62" borderId="50" applyNumberFormat="0" applyFont="0" applyAlignment="0" applyProtection="0"/>
    <xf numFmtId="0" fontId="57" fillId="58" borderId="51" applyNumberFormat="0" applyAlignment="0" applyProtection="0"/>
    <xf numFmtId="0" fontId="13" fillId="62" borderId="50" applyNumberFormat="0" applyFont="0" applyAlignment="0" applyProtection="0"/>
    <xf numFmtId="0" fontId="13" fillId="0" borderId="44">
      <alignment vertical="center"/>
    </xf>
    <xf numFmtId="0" fontId="42" fillId="58" borderId="49" applyNumberFormat="0" applyAlignment="0" applyProtection="0"/>
    <xf numFmtId="0" fontId="59" fillId="0" borderId="52" applyNumberFormat="0" applyFill="0" applyAlignment="0" applyProtection="0"/>
    <xf numFmtId="0" fontId="13" fillId="0" borderId="44">
      <alignment vertical="center"/>
    </xf>
    <xf numFmtId="0" fontId="13" fillId="0" borderId="44">
      <alignment vertical="center"/>
    </xf>
    <xf numFmtId="0" fontId="13" fillId="62" borderId="50" applyNumberFormat="0" applyFont="0" applyAlignment="0" applyProtection="0"/>
    <xf numFmtId="166" fontId="15" fillId="5" borderId="44">
      <alignment horizontal="right" vertical="center"/>
    </xf>
    <xf numFmtId="0" fontId="57" fillId="58" borderId="51" applyNumberFormat="0" applyAlignment="0" applyProtection="0"/>
    <xf numFmtId="0" fontId="13" fillId="0" borderId="44">
      <alignment vertical="center"/>
    </xf>
    <xf numFmtId="0" fontId="13" fillId="0" borderId="44">
      <alignment vertical="center"/>
    </xf>
    <xf numFmtId="0" fontId="52" fillId="44" borderId="49" applyNumberFormat="0" applyAlignment="0" applyProtection="0"/>
    <xf numFmtId="0" fontId="13" fillId="62" borderId="50" applyNumberFormat="0" applyFont="0" applyAlignment="0" applyProtection="0"/>
    <xf numFmtId="166" fontId="15" fillId="5" borderId="44">
      <alignment horizontal="right" vertical="center"/>
    </xf>
    <xf numFmtId="0" fontId="13" fillId="62" borderId="50" applyNumberFormat="0" applyFont="0" applyAlignment="0" applyProtection="0"/>
    <xf numFmtId="0" fontId="13" fillId="0" borderId="44">
      <alignment vertical="center"/>
    </xf>
    <xf numFmtId="0" fontId="13" fillId="0" borderId="44">
      <alignment vertical="center"/>
    </xf>
    <xf numFmtId="171" fontId="13" fillId="0" borderId="44">
      <alignment vertical="center"/>
    </xf>
    <xf numFmtId="171" fontId="15" fillId="5" borderId="44">
      <alignment horizontal="right" vertical="center"/>
    </xf>
    <xf numFmtId="0" fontId="13" fillId="0" borderId="44">
      <alignment vertical="center"/>
    </xf>
    <xf numFmtId="0" fontId="13" fillId="0" borderId="44">
      <alignment vertical="center"/>
    </xf>
    <xf numFmtId="171" fontId="13" fillId="0" borderId="44">
      <alignment vertical="center"/>
    </xf>
    <xf numFmtId="0" fontId="59" fillId="0" borderId="52" applyNumberFormat="0" applyFill="0" applyAlignment="0" applyProtection="0"/>
    <xf numFmtId="0" fontId="42" fillId="58" borderId="49" applyNumberFormat="0" applyAlignment="0" applyProtection="0"/>
    <xf numFmtId="0" fontId="13" fillId="62" borderId="50" applyNumberFormat="0" applyFont="0" applyAlignment="0" applyProtection="0"/>
    <xf numFmtId="166" fontId="15" fillId="5" borderId="44">
      <alignment horizontal="right" vertical="center"/>
    </xf>
    <xf numFmtId="0" fontId="57" fillId="58" borderId="51" applyNumberFormat="0" applyAlignment="0" applyProtection="0"/>
    <xf numFmtId="0" fontId="52" fillId="44" borderId="49" applyNumberFormat="0" applyAlignment="0" applyProtection="0"/>
    <xf numFmtId="0" fontId="42" fillId="58" borderId="49" applyNumberFormat="0" applyAlignment="0" applyProtection="0"/>
    <xf numFmtId="0" fontId="59" fillId="0" borderId="52" applyNumberFormat="0" applyFill="0" applyAlignment="0" applyProtection="0"/>
    <xf numFmtId="0" fontId="13" fillId="62" borderId="50" applyNumberFormat="0" applyFont="0" applyAlignment="0" applyProtection="0"/>
    <xf numFmtId="0" fontId="59" fillId="0" borderId="52" applyNumberFormat="0" applyFill="0" applyAlignment="0" applyProtection="0"/>
    <xf numFmtId="0" fontId="59" fillId="0" borderId="52" applyNumberFormat="0" applyFill="0" applyAlignment="0" applyProtection="0"/>
    <xf numFmtId="166" fontId="15" fillId="5" borderId="44">
      <alignment horizontal="right" vertical="center"/>
    </xf>
    <xf numFmtId="171" fontId="15" fillId="5" borderId="44">
      <alignment horizontal="right" vertical="center"/>
    </xf>
    <xf numFmtId="0" fontId="42" fillId="58" borderId="49" applyNumberFormat="0" applyAlignment="0" applyProtection="0"/>
    <xf numFmtId="0" fontId="13" fillId="62" borderId="50" applyNumberFormat="0" applyFont="0" applyAlignment="0" applyProtection="0"/>
    <xf numFmtId="171" fontId="13" fillId="0" borderId="44">
      <alignment vertical="center"/>
    </xf>
    <xf numFmtId="0" fontId="59" fillId="0" borderId="52" applyNumberFormat="0" applyFill="0" applyAlignment="0" applyProtection="0"/>
    <xf numFmtId="166" fontId="15" fillId="5" borderId="44">
      <alignment horizontal="right" vertical="center"/>
    </xf>
    <xf numFmtId="0" fontId="59" fillId="0" borderId="52" applyNumberFormat="0" applyFill="0" applyAlignment="0" applyProtection="0"/>
    <xf numFmtId="0" fontId="57" fillId="58" borderId="51" applyNumberFormat="0" applyAlignment="0" applyProtection="0"/>
    <xf numFmtId="0" fontId="57" fillId="58" borderId="51" applyNumberFormat="0" applyAlignment="0" applyProtection="0"/>
    <xf numFmtId="0" fontId="13" fillId="62" borderId="50" applyNumberFormat="0" applyFont="0" applyAlignment="0" applyProtection="0"/>
    <xf numFmtId="0" fontId="42" fillId="58" borderId="49" applyNumberFormat="0" applyAlignment="0" applyProtection="0"/>
    <xf numFmtId="0" fontId="52" fillId="44" borderId="49" applyNumberFormat="0" applyAlignment="0" applyProtection="0"/>
    <xf numFmtId="0" fontId="42" fillId="58" borderId="49" applyNumberFormat="0" applyAlignment="0" applyProtection="0"/>
    <xf numFmtId="0" fontId="42" fillId="58" borderId="49" applyNumberFormat="0" applyAlignment="0" applyProtection="0"/>
    <xf numFmtId="0" fontId="52" fillId="44" borderId="49" applyNumberFormat="0" applyAlignment="0" applyProtection="0"/>
    <xf numFmtId="0" fontId="13" fillId="0" borderId="44">
      <alignment vertical="center"/>
    </xf>
    <xf numFmtId="166" fontId="15" fillId="5" borderId="44">
      <alignment horizontal="right" vertical="center"/>
    </xf>
    <xf numFmtId="0" fontId="13" fillId="62" borderId="50" applyNumberFormat="0" applyFont="0" applyAlignment="0" applyProtection="0"/>
    <xf numFmtId="171" fontId="13" fillId="0" borderId="44">
      <alignment vertical="center"/>
    </xf>
    <xf numFmtId="0" fontId="52" fillId="44" borderId="49" applyNumberFormat="0" applyAlignment="0" applyProtection="0"/>
    <xf numFmtId="0" fontId="13" fillId="62" borderId="50" applyNumberFormat="0" applyFont="0" applyAlignment="0" applyProtection="0"/>
    <xf numFmtId="0" fontId="42" fillId="58" borderId="49" applyNumberFormat="0" applyAlignment="0" applyProtection="0"/>
    <xf numFmtId="166" fontId="15" fillId="5" borderId="44">
      <alignment horizontal="right" vertical="center"/>
    </xf>
    <xf numFmtId="0" fontId="42" fillId="58" borderId="49" applyNumberFormat="0" applyAlignment="0" applyProtection="0"/>
    <xf numFmtId="166" fontId="15" fillId="5" borderId="44">
      <alignment horizontal="right" vertical="center"/>
    </xf>
    <xf numFmtId="171" fontId="15" fillId="5" borderId="44">
      <alignment horizontal="right" vertical="center"/>
    </xf>
    <xf numFmtId="0" fontId="42" fillId="58" borderId="49" applyNumberFormat="0" applyAlignment="0" applyProtection="0"/>
    <xf numFmtId="0" fontId="57" fillId="58" borderId="51" applyNumberFormat="0" applyAlignment="0" applyProtection="0"/>
    <xf numFmtId="0" fontId="52" fillId="44" borderId="49" applyNumberFormat="0" applyAlignment="0" applyProtection="0"/>
    <xf numFmtId="0" fontId="13" fillId="62" borderId="50" applyNumberFormat="0" applyFont="0" applyAlignment="0" applyProtection="0"/>
    <xf numFmtId="166" fontId="15" fillId="5" borderId="44">
      <alignment horizontal="right" vertical="center"/>
    </xf>
    <xf numFmtId="0" fontId="13" fillId="0" borderId="44">
      <alignment vertical="center"/>
    </xf>
    <xf numFmtId="0" fontId="59" fillId="0" borderId="52" applyNumberFormat="0" applyFill="0" applyAlignment="0" applyProtection="0"/>
    <xf numFmtId="0" fontId="59" fillId="0" borderId="52" applyNumberFormat="0" applyFill="0" applyAlignment="0" applyProtection="0"/>
    <xf numFmtId="0" fontId="59" fillId="0" borderId="52" applyNumberFormat="0" applyFill="0" applyAlignment="0" applyProtection="0"/>
    <xf numFmtId="0" fontId="13" fillId="62" borderId="50" applyNumberFormat="0" applyFont="0" applyAlignment="0" applyProtection="0"/>
    <xf numFmtId="171" fontId="15" fillId="5" borderId="44">
      <alignment horizontal="right" vertical="center"/>
    </xf>
    <xf numFmtId="0" fontId="57" fillId="58" borderId="51" applyNumberFormat="0" applyAlignment="0" applyProtection="0"/>
    <xf numFmtId="0" fontId="13" fillId="0" borderId="44">
      <alignment vertical="center"/>
    </xf>
    <xf numFmtId="0" fontId="59" fillId="0" borderId="52" applyNumberFormat="0" applyFill="0" applyAlignment="0" applyProtection="0"/>
    <xf numFmtId="0" fontId="52" fillId="44" borderId="49" applyNumberFormat="0" applyAlignment="0" applyProtection="0"/>
    <xf numFmtId="171" fontId="15" fillId="5" borderId="44">
      <alignment horizontal="right" vertical="center"/>
    </xf>
    <xf numFmtId="0" fontId="57" fillId="58" borderId="51" applyNumberFormat="0" applyAlignment="0" applyProtection="0"/>
    <xf numFmtId="166" fontId="15" fillId="5" borderId="44">
      <alignment horizontal="right" vertical="center"/>
    </xf>
    <xf numFmtId="0" fontId="13" fillId="62" borderId="50" applyNumberFormat="0" applyFont="0" applyAlignment="0" applyProtection="0"/>
    <xf numFmtId="0" fontId="59" fillId="0" borderId="52" applyNumberFormat="0" applyFill="0" applyAlignment="0" applyProtection="0"/>
    <xf numFmtId="0" fontId="13" fillId="62" borderId="50" applyNumberFormat="0" applyFont="0" applyAlignment="0" applyProtection="0"/>
    <xf numFmtId="0" fontId="59" fillId="0" borderId="52" applyNumberFormat="0" applyFill="0" applyAlignment="0" applyProtection="0"/>
    <xf numFmtId="0" fontId="13" fillId="0" borderId="44">
      <alignment vertical="center"/>
    </xf>
    <xf numFmtId="0" fontId="13" fillId="62" borderId="50" applyNumberFormat="0" applyFont="0" applyAlignment="0" applyProtection="0"/>
    <xf numFmtId="171" fontId="15" fillId="5" borderId="44">
      <alignment horizontal="right" vertical="center"/>
    </xf>
    <xf numFmtId="0" fontId="13" fillId="0" borderId="44">
      <alignment vertical="center"/>
    </xf>
    <xf numFmtId="0" fontId="42" fillId="58" borderId="49" applyNumberFormat="0" applyAlignment="0" applyProtection="0"/>
    <xf numFmtId="0" fontId="57" fillId="58" borderId="51" applyNumberFormat="0" applyAlignment="0" applyProtection="0"/>
    <xf numFmtId="0" fontId="13" fillId="0" borderId="44">
      <alignment vertical="center"/>
    </xf>
    <xf numFmtId="0" fontId="52" fillId="44" borderId="49" applyNumberFormat="0" applyAlignment="0" applyProtection="0"/>
    <xf numFmtId="0" fontId="13" fillId="0" borderId="44">
      <alignment vertical="center"/>
    </xf>
    <xf numFmtId="0" fontId="52" fillId="44" borderId="49" applyNumberFormat="0" applyAlignment="0" applyProtection="0"/>
    <xf numFmtId="166" fontId="15" fillId="5" borderId="44">
      <alignment horizontal="right" vertical="center"/>
    </xf>
    <xf numFmtId="0" fontId="57" fillId="58" borderId="51" applyNumberFormat="0" applyAlignment="0" applyProtection="0"/>
    <xf numFmtId="166" fontId="15" fillId="5" borderId="44">
      <alignment horizontal="right" vertical="center"/>
    </xf>
    <xf numFmtId="0" fontId="57" fillId="58" borderId="51" applyNumberFormat="0" applyAlignment="0" applyProtection="0"/>
    <xf numFmtId="166" fontId="15" fillId="5" borderId="44">
      <alignment horizontal="right" vertical="center"/>
    </xf>
    <xf numFmtId="166" fontId="15" fillId="5" borderId="44">
      <alignment horizontal="right" vertical="center"/>
    </xf>
    <xf numFmtId="0" fontId="59" fillId="0" borderId="52" applyNumberFormat="0" applyFill="0" applyAlignment="0" applyProtection="0"/>
    <xf numFmtId="0" fontId="13" fillId="62" borderId="50" applyNumberFormat="0" applyFont="0" applyAlignment="0" applyProtection="0"/>
    <xf numFmtId="171" fontId="13" fillId="0" borderId="44">
      <alignment vertical="center"/>
    </xf>
    <xf numFmtId="0" fontId="13" fillId="0" borderId="44">
      <alignment vertical="center"/>
    </xf>
    <xf numFmtId="0" fontId="52" fillId="44" borderId="49" applyNumberFormat="0" applyAlignment="0" applyProtection="0"/>
    <xf numFmtId="0" fontId="57" fillId="58" borderId="51" applyNumberFormat="0" applyAlignment="0" applyProtection="0"/>
    <xf numFmtId="0" fontId="13" fillId="0" borderId="44">
      <alignment vertical="center"/>
    </xf>
    <xf numFmtId="166" fontId="15" fillId="5" borderId="44">
      <alignment horizontal="right" vertical="center"/>
    </xf>
    <xf numFmtId="0" fontId="42" fillId="58" borderId="49" applyNumberFormat="0" applyAlignment="0" applyProtection="0"/>
    <xf numFmtId="171" fontId="15" fillId="5" borderId="44">
      <alignment horizontal="right" vertical="center"/>
    </xf>
    <xf numFmtId="171" fontId="15" fillId="5" borderId="44">
      <alignment horizontal="right" vertical="center"/>
    </xf>
    <xf numFmtId="0" fontId="59" fillId="0" borderId="52" applyNumberFormat="0" applyFill="0" applyAlignment="0" applyProtection="0"/>
    <xf numFmtId="0" fontId="13" fillId="0" borderId="44">
      <alignment vertical="center"/>
    </xf>
    <xf numFmtId="0" fontId="13" fillId="62" borderId="50" applyNumberFormat="0" applyFont="0" applyAlignment="0" applyProtection="0"/>
    <xf numFmtId="171" fontId="13" fillId="0" borderId="44">
      <alignment vertical="center"/>
    </xf>
    <xf numFmtId="0" fontId="13" fillId="62" borderId="50" applyNumberFormat="0" applyFont="0" applyAlignment="0" applyProtection="0"/>
    <xf numFmtId="171" fontId="15" fillId="5" borderId="44">
      <alignment horizontal="right" vertical="center"/>
    </xf>
    <xf numFmtId="0" fontId="42" fillId="58" borderId="49" applyNumberFormat="0" applyAlignment="0" applyProtection="0"/>
    <xf numFmtId="0" fontId="13" fillId="62" borderId="50" applyNumberFormat="0" applyFont="0" applyAlignment="0" applyProtection="0"/>
    <xf numFmtId="0" fontId="59" fillId="0" borderId="52" applyNumberFormat="0" applyFill="0" applyAlignment="0" applyProtection="0"/>
    <xf numFmtId="0" fontId="13" fillId="62" borderId="50" applyNumberFormat="0" applyFont="0" applyAlignment="0" applyProtection="0"/>
    <xf numFmtId="166" fontId="15" fillId="5" borderId="44">
      <alignment horizontal="right" vertical="center"/>
    </xf>
    <xf numFmtId="0" fontId="59" fillId="0" borderId="52" applyNumberFormat="0" applyFill="0" applyAlignment="0" applyProtection="0"/>
    <xf numFmtId="0" fontId="13" fillId="62" borderId="50" applyNumberFormat="0" applyFont="0" applyAlignment="0" applyProtection="0"/>
    <xf numFmtId="0" fontId="57" fillId="58" borderId="51" applyNumberFormat="0" applyAlignment="0" applyProtection="0"/>
    <xf numFmtId="171" fontId="15" fillId="5" borderId="44">
      <alignment horizontal="right" vertical="center"/>
    </xf>
    <xf numFmtId="166" fontId="15" fillId="5" borderId="44">
      <alignment horizontal="right" vertical="center"/>
    </xf>
    <xf numFmtId="0" fontId="59" fillId="0" borderId="52" applyNumberFormat="0" applyFill="0" applyAlignment="0" applyProtection="0"/>
    <xf numFmtId="0" fontId="59" fillId="0" borderId="52" applyNumberFormat="0" applyFill="0" applyAlignment="0" applyProtection="0"/>
    <xf numFmtId="0" fontId="52" fillId="44" borderId="49" applyNumberFormat="0" applyAlignment="0" applyProtection="0"/>
    <xf numFmtId="0" fontId="13" fillId="0" borderId="44">
      <alignment vertical="center"/>
    </xf>
    <xf numFmtId="0" fontId="57" fillId="58" borderId="51" applyNumberFormat="0" applyAlignment="0" applyProtection="0"/>
    <xf numFmtId="171" fontId="15" fillId="5" borderId="44">
      <alignment horizontal="right" vertical="center"/>
    </xf>
    <xf numFmtId="0" fontId="13" fillId="62" borderId="50" applyNumberFormat="0" applyFont="0" applyAlignment="0" applyProtection="0"/>
    <xf numFmtId="166" fontId="15" fillId="5" borderId="44">
      <alignment horizontal="right" vertical="center"/>
    </xf>
    <xf numFmtId="0" fontId="42" fillId="58" borderId="49" applyNumberFormat="0" applyAlignment="0" applyProtection="0"/>
    <xf numFmtId="166" fontId="15" fillId="5" borderId="44">
      <alignment horizontal="right" vertical="center"/>
    </xf>
    <xf numFmtId="0" fontId="13" fillId="0" borderId="44">
      <alignment vertical="center"/>
    </xf>
    <xf numFmtId="0" fontId="42" fillId="58" borderId="49" applyNumberFormat="0" applyAlignment="0" applyProtection="0"/>
    <xf numFmtId="0" fontId="42" fillId="58" borderId="49" applyNumberFormat="0" applyAlignment="0" applyProtection="0"/>
    <xf numFmtId="166" fontId="15" fillId="5" borderId="44">
      <alignment horizontal="right" vertical="center"/>
    </xf>
    <xf numFmtId="0" fontId="52" fillId="44" borderId="49" applyNumberFormat="0" applyAlignment="0" applyProtection="0"/>
    <xf numFmtId="0" fontId="52" fillId="44" borderId="49" applyNumberFormat="0" applyAlignment="0" applyProtection="0"/>
    <xf numFmtId="0" fontId="42" fillId="58" borderId="49" applyNumberFormat="0" applyAlignment="0" applyProtection="0"/>
    <xf numFmtId="0" fontId="59" fillId="0" borderId="52" applyNumberFormat="0" applyFill="0" applyAlignment="0" applyProtection="0"/>
    <xf numFmtId="0" fontId="42" fillId="58" borderId="49" applyNumberFormat="0" applyAlignment="0" applyProtection="0"/>
    <xf numFmtId="0" fontId="13" fillId="62" borderId="50" applyNumberFormat="0" applyFont="0" applyAlignment="0" applyProtection="0"/>
    <xf numFmtId="0" fontId="57" fillId="58" borderId="51" applyNumberFormat="0" applyAlignment="0" applyProtection="0"/>
    <xf numFmtId="166" fontId="15" fillId="5" borderId="44">
      <alignment horizontal="right" vertical="center"/>
    </xf>
    <xf numFmtId="0" fontId="13" fillId="0" borderId="44">
      <alignment vertical="center"/>
    </xf>
    <xf numFmtId="171" fontId="15" fillId="5" borderId="44">
      <alignment horizontal="right" vertical="center"/>
    </xf>
    <xf numFmtId="0" fontId="52" fillId="44" borderId="49" applyNumberFormat="0" applyAlignment="0" applyProtection="0"/>
    <xf numFmtId="0" fontId="59" fillId="0" borderId="52" applyNumberFormat="0" applyFill="0" applyAlignment="0" applyProtection="0"/>
    <xf numFmtId="171" fontId="13" fillId="0" borderId="44">
      <alignment vertical="center"/>
    </xf>
    <xf numFmtId="0" fontId="59" fillId="0" borderId="52" applyNumberFormat="0" applyFill="0" applyAlignment="0" applyProtection="0"/>
    <xf numFmtId="166" fontId="15" fillId="5" borderId="44">
      <alignment horizontal="right" vertical="center"/>
    </xf>
    <xf numFmtId="0" fontId="13" fillId="62" borderId="50" applyNumberFormat="0" applyFont="0" applyAlignment="0" applyProtection="0"/>
    <xf numFmtId="0" fontId="57" fillId="58" borderId="51" applyNumberFormat="0" applyAlignment="0" applyProtection="0"/>
    <xf numFmtId="171" fontId="15" fillId="5" borderId="44">
      <alignment horizontal="right" vertical="center"/>
    </xf>
    <xf numFmtId="0" fontId="42" fillId="58" borderId="49" applyNumberFormat="0" applyAlignment="0" applyProtection="0"/>
    <xf numFmtId="0" fontId="59" fillId="0" borderId="52" applyNumberFormat="0" applyFill="0" applyAlignment="0" applyProtection="0"/>
    <xf numFmtId="0" fontId="42" fillId="58" borderId="49" applyNumberFormat="0" applyAlignment="0" applyProtection="0"/>
    <xf numFmtId="0" fontId="42" fillId="58" borderId="49" applyNumberFormat="0" applyAlignment="0" applyProtection="0"/>
    <xf numFmtId="0" fontId="59" fillId="0" borderId="52" applyNumberFormat="0" applyFill="0" applyAlignment="0" applyProtection="0"/>
    <xf numFmtId="0" fontId="52" fillId="44" borderId="49" applyNumberFormat="0" applyAlignment="0" applyProtection="0"/>
    <xf numFmtId="171" fontId="13" fillId="0" borderId="44">
      <alignment vertical="center"/>
    </xf>
    <xf numFmtId="0" fontId="52" fillId="44" borderId="49" applyNumberFormat="0" applyAlignment="0" applyProtection="0"/>
    <xf numFmtId="0" fontId="13" fillId="62" borderId="50" applyNumberFormat="0" applyFont="0" applyAlignment="0" applyProtection="0"/>
    <xf numFmtId="171" fontId="15" fillId="5" borderId="44">
      <alignment horizontal="right" vertical="center"/>
    </xf>
    <xf numFmtId="0" fontId="42" fillId="58" borderId="49" applyNumberFormat="0" applyAlignment="0" applyProtection="0"/>
    <xf numFmtId="0" fontId="13" fillId="0" borderId="44">
      <alignment vertical="center"/>
    </xf>
    <xf numFmtId="0" fontId="57" fillId="58" borderId="51" applyNumberFormat="0" applyAlignment="0" applyProtection="0"/>
    <xf numFmtId="0" fontId="52" fillId="44" borderId="49" applyNumberFormat="0" applyAlignment="0" applyProtection="0"/>
    <xf numFmtId="0" fontId="13" fillId="62" borderId="50" applyNumberFormat="0" applyFont="0" applyAlignment="0" applyProtection="0"/>
    <xf numFmtId="0" fontId="52" fillId="44" borderId="49" applyNumberFormat="0" applyAlignment="0" applyProtection="0"/>
    <xf numFmtId="0" fontId="52" fillId="44" borderId="49" applyNumberFormat="0" applyAlignment="0" applyProtection="0"/>
    <xf numFmtId="0" fontId="42" fillId="58" borderId="49" applyNumberFormat="0" applyAlignment="0" applyProtection="0"/>
    <xf numFmtId="0" fontId="13" fillId="0" borderId="44">
      <alignment vertical="center"/>
    </xf>
    <xf numFmtId="0" fontId="13" fillId="62" borderId="50" applyNumberFormat="0" applyFont="0" applyAlignment="0" applyProtection="0"/>
    <xf numFmtId="0" fontId="59" fillId="0" borderId="52" applyNumberFormat="0" applyFill="0" applyAlignment="0" applyProtection="0"/>
    <xf numFmtId="166" fontId="15" fillId="5" borderId="44">
      <alignment horizontal="right" vertical="center"/>
    </xf>
    <xf numFmtId="0" fontId="13" fillId="62" borderId="50" applyNumberFormat="0" applyFont="0" applyAlignment="0" applyProtection="0"/>
    <xf numFmtId="0" fontId="52" fillId="44" borderId="49" applyNumberFormat="0" applyAlignment="0" applyProtection="0"/>
    <xf numFmtId="0" fontId="57" fillId="58" borderId="51" applyNumberFormat="0" applyAlignment="0" applyProtection="0"/>
    <xf numFmtId="0" fontId="13" fillId="0" borderId="44">
      <alignment vertical="center"/>
    </xf>
    <xf numFmtId="0" fontId="13" fillId="62" borderId="50" applyNumberFormat="0" applyFont="0" applyAlignment="0" applyProtection="0"/>
    <xf numFmtId="0" fontId="57" fillId="58" borderId="51" applyNumberFormat="0" applyAlignment="0" applyProtection="0"/>
    <xf numFmtId="0" fontId="13" fillId="0" borderId="44">
      <alignment vertical="center"/>
    </xf>
    <xf numFmtId="0" fontId="52" fillId="44" borderId="49" applyNumberFormat="0" applyAlignment="0" applyProtection="0"/>
    <xf numFmtId="0" fontId="42" fillId="58" borderId="49" applyNumberFormat="0" applyAlignment="0" applyProtection="0"/>
    <xf numFmtId="0" fontId="13" fillId="62" borderId="50" applyNumberFormat="0" applyFont="0" applyAlignment="0" applyProtection="0"/>
    <xf numFmtId="0" fontId="13" fillId="0" borderId="44">
      <alignment vertical="center"/>
    </xf>
    <xf numFmtId="0" fontId="59" fillId="0" borderId="52" applyNumberFormat="0" applyFill="0" applyAlignment="0" applyProtection="0"/>
    <xf numFmtId="166" fontId="15" fillId="5" borderId="44">
      <alignment horizontal="right" vertical="center"/>
    </xf>
    <xf numFmtId="0" fontId="59" fillId="0" borderId="52" applyNumberFormat="0" applyFill="0" applyAlignment="0" applyProtection="0"/>
    <xf numFmtId="171" fontId="15" fillId="5" borderId="44">
      <alignment horizontal="right" vertical="center"/>
    </xf>
    <xf numFmtId="0" fontId="59" fillId="0" borderId="52" applyNumberFormat="0" applyFill="0" applyAlignment="0" applyProtection="0"/>
    <xf numFmtId="0" fontId="59" fillId="0" borderId="52" applyNumberFormat="0" applyFill="0" applyAlignment="0" applyProtection="0"/>
    <xf numFmtId="166" fontId="15" fillId="5" borderId="44">
      <alignment horizontal="right" vertical="center"/>
    </xf>
    <xf numFmtId="0" fontId="13" fillId="0" borderId="44">
      <alignment vertical="center"/>
    </xf>
    <xf numFmtId="0" fontId="13" fillId="0" borderId="44">
      <alignment vertical="center"/>
    </xf>
    <xf numFmtId="166" fontId="15" fillId="5" borderId="44">
      <alignment horizontal="right" vertical="center"/>
    </xf>
    <xf numFmtId="0" fontId="57" fillId="58" borderId="51" applyNumberFormat="0" applyAlignment="0" applyProtection="0"/>
    <xf numFmtId="166" fontId="15" fillId="5" borderId="44">
      <alignment horizontal="right" vertical="center"/>
    </xf>
    <xf numFmtId="171" fontId="13" fillId="0" borderId="44">
      <alignment vertical="center"/>
    </xf>
    <xf numFmtId="0" fontId="13" fillId="0" borderId="44">
      <alignment vertical="center"/>
    </xf>
    <xf numFmtId="166" fontId="15" fillId="5" borderId="44">
      <alignment horizontal="right" vertical="center"/>
    </xf>
    <xf numFmtId="166" fontId="15" fillId="5" borderId="44">
      <alignment horizontal="right" vertical="center"/>
    </xf>
    <xf numFmtId="0" fontId="42" fillId="58" borderId="49" applyNumberFormat="0" applyAlignment="0" applyProtection="0"/>
    <xf numFmtId="0" fontId="42" fillId="58" borderId="49" applyNumberFormat="0" applyAlignment="0" applyProtection="0"/>
    <xf numFmtId="0" fontId="57" fillId="58" borderId="51" applyNumberFormat="0" applyAlignment="0" applyProtection="0"/>
    <xf numFmtId="0" fontId="57" fillId="58" borderId="51" applyNumberFormat="0" applyAlignment="0" applyProtection="0"/>
    <xf numFmtId="166" fontId="15" fillId="5" borderId="44">
      <alignment horizontal="right" vertical="center"/>
    </xf>
    <xf numFmtId="0" fontId="13" fillId="0" borderId="44">
      <alignment vertical="center"/>
    </xf>
    <xf numFmtId="166" fontId="15" fillId="5" borderId="44">
      <alignment horizontal="right" vertical="center"/>
    </xf>
    <xf numFmtId="0" fontId="13" fillId="62" borderId="50" applyNumberFormat="0" applyFont="0" applyAlignment="0" applyProtection="0"/>
    <xf numFmtId="0" fontId="13" fillId="62" borderId="50" applyNumberFormat="0" applyFont="0" applyAlignment="0" applyProtection="0"/>
    <xf numFmtId="0" fontId="52" fillId="44" borderId="49" applyNumberFormat="0" applyAlignment="0" applyProtection="0"/>
    <xf numFmtId="171" fontId="13" fillId="0" borderId="44">
      <alignment vertical="center"/>
    </xf>
    <xf numFmtId="171" fontId="13" fillId="0" borderId="44">
      <alignment vertical="center"/>
    </xf>
    <xf numFmtId="0" fontId="13" fillId="62" borderId="50" applyNumberFormat="0" applyFont="0" applyAlignment="0" applyProtection="0"/>
    <xf numFmtId="171" fontId="15" fillId="5" borderId="44">
      <alignment horizontal="right" vertical="center"/>
    </xf>
    <xf numFmtId="0" fontId="59" fillId="0" borderId="52" applyNumberFormat="0" applyFill="0" applyAlignment="0" applyProtection="0"/>
    <xf numFmtId="0" fontId="57" fillId="58" borderId="51" applyNumberFormat="0" applyAlignment="0" applyProtection="0"/>
    <xf numFmtId="0" fontId="13" fillId="0" borderId="44">
      <alignment vertical="center"/>
    </xf>
    <xf numFmtId="0" fontId="57" fillId="58" borderId="51" applyNumberFormat="0" applyAlignment="0" applyProtection="0"/>
    <xf numFmtId="171" fontId="15" fillId="5" borderId="44">
      <alignment horizontal="right" vertical="center"/>
    </xf>
    <xf numFmtId="0" fontId="13" fillId="0" borderId="44">
      <alignment vertical="center"/>
    </xf>
    <xf numFmtId="0" fontId="57" fillId="58" borderId="51" applyNumberFormat="0" applyAlignment="0" applyProtection="0"/>
    <xf numFmtId="0" fontId="57" fillId="58" borderId="51" applyNumberFormat="0" applyAlignment="0" applyProtection="0"/>
    <xf numFmtId="166" fontId="15" fillId="5" borderId="44">
      <alignment horizontal="right" vertical="center"/>
    </xf>
    <xf numFmtId="171" fontId="13" fillId="0" borderId="44">
      <alignment vertical="center"/>
    </xf>
    <xf numFmtId="171" fontId="13" fillId="0" borderId="44">
      <alignment vertical="center"/>
    </xf>
    <xf numFmtId="0" fontId="42" fillId="58" borderId="49" applyNumberFormat="0" applyAlignment="0" applyProtection="0"/>
    <xf numFmtId="0" fontId="57" fillId="58" borderId="51" applyNumberFormat="0" applyAlignment="0" applyProtection="0"/>
    <xf numFmtId="0" fontId="13" fillId="0" borderId="44">
      <alignment vertical="center"/>
    </xf>
    <xf numFmtId="0" fontId="52" fillId="44" borderId="49" applyNumberFormat="0" applyAlignment="0" applyProtection="0"/>
    <xf numFmtId="0" fontId="52" fillId="44" borderId="49" applyNumberFormat="0" applyAlignment="0" applyProtection="0"/>
    <xf numFmtId="166" fontId="15" fillId="5" borderId="44">
      <alignment horizontal="right" vertical="center"/>
    </xf>
    <xf numFmtId="0" fontId="42" fillId="58" borderId="49" applyNumberFormat="0" applyAlignment="0" applyProtection="0"/>
    <xf numFmtId="166" fontId="15" fillId="5" borderId="44">
      <alignment horizontal="right" vertical="center"/>
    </xf>
    <xf numFmtId="171" fontId="15" fillId="5" borderId="44">
      <alignment horizontal="right" vertical="center"/>
    </xf>
    <xf numFmtId="0" fontId="52" fillId="44" borderId="49" applyNumberFormat="0" applyAlignment="0" applyProtection="0"/>
    <xf numFmtId="0" fontId="13" fillId="0" borderId="44">
      <alignment vertical="center"/>
    </xf>
    <xf numFmtId="0" fontId="13" fillId="62" borderId="50" applyNumberFormat="0" applyFont="0" applyAlignment="0" applyProtection="0"/>
    <xf numFmtId="0" fontId="52" fillId="44" borderId="49" applyNumberFormat="0" applyAlignment="0" applyProtection="0"/>
    <xf numFmtId="0" fontId="52" fillId="44" borderId="49" applyNumberFormat="0" applyAlignment="0" applyProtection="0"/>
    <xf numFmtId="0" fontId="52" fillId="44" borderId="49" applyNumberFormat="0" applyAlignment="0" applyProtection="0"/>
    <xf numFmtId="171" fontId="13" fillId="0" borderId="44">
      <alignment vertical="center"/>
    </xf>
    <xf numFmtId="0" fontId="13" fillId="0" borderId="44">
      <alignment vertical="center"/>
    </xf>
    <xf numFmtId="166" fontId="15" fillId="5" borderId="44">
      <alignment horizontal="right" vertical="center"/>
    </xf>
    <xf numFmtId="0" fontId="13" fillId="62" borderId="50" applyNumberFormat="0" applyFont="0" applyAlignment="0" applyProtection="0"/>
    <xf numFmtId="0" fontId="59" fillId="0" borderId="52" applyNumberFormat="0" applyFill="0" applyAlignment="0" applyProtection="0"/>
    <xf numFmtId="171" fontId="15" fillId="5" borderId="44">
      <alignment horizontal="right" vertical="center"/>
    </xf>
    <xf numFmtId="166" fontId="15" fillId="5" borderId="44">
      <alignment horizontal="right" vertical="center"/>
    </xf>
    <xf numFmtId="0" fontId="57" fillId="58" borderId="51" applyNumberFormat="0" applyAlignment="0" applyProtection="0"/>
    <xf numFmtId="0" fontId="42" fillId="58" borderId="49" applyNumberFormat="0" applyAlignment="0" applyProtection="0"/>
    <xf numFmtId="0" fontId="59" fillId="0" borderId="52" applyNumberFormat="0" applyFill="0" applyAlignment="0" applyProtection="0"/>
    <xf numFmtId="0" fontId="13" fillId="62" borderId="50" applyNumberFormat="0" applyFont="0" applyAlignment="0" applyProtection="0"/>
    <xf numFmtId="166" fontId="15" fillId="5" borderId="44">
      <alignment horizontal="right" vertical="center"/>
    </xf>
    <xf numFmtId="0" fontId="42" fillId="58" borderId="49" applyNumberFormat="0" applyAlignment="0" applyProtection="0"/>
    <xf numFmtId="166" fontId="15" fillId="5" borderId="44">
      <alignment horizontal="right" vertical="center"/>
    </xf>
    <xf numFmtId="0" fontId="13" fillId="62" borderId="50" applyNumberFormat="0" applyFont="0" applyAlignment="0" applyProtection="0"/>
    <xf numFmtId="171" fontId="13" fillId="0" borderId="44">
      <alignment vertical="center"/>
    </xf>
    <xf numFmtId="0" fontId="13" fillId="62" borderId="50" applyNumberFormat="0" applyFont="0" applyAlignment="0" applyProtection="0"/>
    <xf numFmtId="171" fontId="13" fillId="0" borderId="44">
      <alignment vertical="center"/>
    </xf>
    <xf numFmtId="0" fontId="52" fillId="44" borderId="49" applyNumberFormat="0" applyAlignment="0" applyProtection="0"/>
    <xf numFmtId="0" fontId="52" fillId="44" borderId="49" applyNumberFormat="0" applyAlignment="0" applyProtection="0"/>
    <xf numFmtId="0" fontId="13" fillId="62" borderId="50" applyNumberFormat="0" applyFont="0" applyAlignment="0" applyProtection="0"/>
    <xf numFmtId="0" fontId="13" fillId="62" borderId="50" applyNumberFormat="0" applyFont="0" applyAlignment="0" applyProtection="0"/>
    <xf numFmtId="0" fontId="42" fillId="58" borderId="49" applyNumberFormat="0" applyAlignment="0" applyProtection="0"/>
    <xf numFmtId="0" fontId="42" fillId="58" borderId="49" applyNumberFormat="0" applyAlignment="0" applyProtection="0"/>
    <xf numFmtId="0" fontId="13" fillId="0" borderId="44">
      <alignment vertical="center"/>
    </xf>
    <xf numFmtId="0" fontId="13" fillId="62" borderId="50" applyNumberFormat="0" applyFont="0" applyAlignment="0" applyProtection="0"/>
    <xf numFmtId="166" fontId="15" fillId="5" borderId="44">
      <alignment horizontal="right" vertical="center"/>
    </xf>
    <xf numFmtId="0" fontId="13" fillId="0" borderId="44">
      <alignment vertical="center"/>
    </xf>
    <xf numFmtId="166" fontId="15" fillId="5" borderId="44">
      <alignment horizontal="right" vertical="center"/>
    </xf>
    <xf numFmtId="0" fontId="13" fillId="62" borderId="50" applyNumberFormat="0" applyFont="0" applyAlignment="0" applyProtection="0"/>
    <xf numFmtId="166" fontId="15" fillId="5" borderId="44">
      <alignment horizontal="right" vertical="center"/>
    </xf>
    <xf numFmtId="0" fontId="42" fillId="58" borderId="49" applyNumberFormat="0" applyAlignment="0" applyProtection="0"/>
    <xf numFmtId="0" fontId="57" fillId="58" borderId="51" applyNumberFormat="0" applyAlignment="0" applyProtection="0"/>
    <xf numFmtId="171" fontId="13" fillId="0" borderId="44">
      <alignment vertical="center"/>
    </xf>
    <xf numFmtId="166" fontId="15" fillId="5" borderId="44">
      <alignment horizontal="right" vertical="center"/>
    </xf>
    <xf numFmtId="0" fontId="57" fillId="58" borderId="51" applyNumberFormat="0" applyAlignment="0" applyProtection="0"/>
    <xf numFmtId="0" fontId="42" fillId="58" borderId="49"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13" fillId="62" borderId="50" applyNumberFormat="0" applyFont="0" applyAlignment="0" applyProtection="0"/>
    <xf numFmtId="0" fontId="13" fillId="0" borderId="44">
      <alignment vertical="center"/>
    </xf>
    <xf numFmtId="171" fontId="15" fillId="5" borderId="44">
      <alignment horizontal="right" vertical="center"/>
    </xf>
    <xf numFmtId="0" fontId="59" fillId="0" borderId="52" applyNumberFormat="0" applyFill="0" applyAlignment="0" applyProtection="0"/>
    <xf numFmtId="0" fontId="42" fillId="58" borderId="49" applyNumberFormat="0" applyAlignment="0" applyProtection="0"/>
    <xf numFmtId="0" fontId="13" fillId="62" borderId="50" applyNumberFormat="0" applyFont="0" applyAlignment="0" applyProtection="0"/>
    <xf numFmtId="0" fontId="13" fillId="62" borderId="50" applyNumberFormat="0" applyFont="0" applyAlignment="0" applyProtection="0"/>
    <xf numFmtId="0" fontId="13" fillId="62" borderId="50" applyNumberFormat="0" applyFont="0" applyAlignment="0" applyProtection="0"/>
    <xf numFmtId="0" fontId="13" fillId="62" borderId="50" applyNumberFormat="0" applyFont="0" applyAlignment="0" applyProtection="0"/>
    <xf numFmtId="0" fontId="13" fillId="62" borderId="50" applyNumberFormat="0" applyFont="0" applyAlignment="0" applyProtection="0"/>
    <xf numFmtId="171" fontId="13" fillId="0" borderId="44">
      <alignment vertical="center"/>
    </xf>
    <xf numFmtId="166" fontId="15" fillId="5" borderId="44">
      <alignment horizontal="right" vertical="center"/>
    </xf>
    <xf numFmtId="0" fontId="13" fillId="0" borderId="44">
      <alignment vertical="center"/>
    </xf>
    <xf numFmtId="0" fontId="13" fillId="62" borderId="50" applyNumberFormat="0" applyFont="0" applyAlignment="0" applyProtection="0"/>
    <xf numFmtId="166" fontId="15" fillId="5" borderId="44">
      <alignment horizontal="right" vertical="center"/>
    </xf>
    <xf numFmtId="171" fontId="13" fillId="0" borderId="44">
      <alignment vertical="center"/>
    </xf>
    <xf numFmtId="166" fontId="15" fillId="5" borderId="44">
      <alignment horizontal="right" vertical="center"/>
    </xf>
    <xf numFmtId="0" fontId="13" fillId="0" borderId="44">
      <alignment vertical="center"/>
    </xf>
    <xf numFmtId="0" fontId="52" fillId="44" borderId="49" applyNumberFormat="0" applyAlignment="0" applyProtection="0"/>
    <xf numFmtId="0" fontId="13" fillId="62" borderId="50" applyNumberFormat="0" applyFont="0" applyAlignment="0" applyProtection="0"/>
    <xf numFmtId="0" fontId="59" fillId="0" borderId="52" applyNumberFormat="0" applyFill="0" applyAlignment="0" applyProtection="0"/>
    <xf numFmtId="0" fontId="57" fillId="58" borderId="51" applyNumberFormat="0" applyAlignment="0" applyProtection="0"/>
    <xf numFmtId="0" fontId="42" fillId="58" borderId="49" applyNumberFormat="0" applyAlignment="0" applyProtection="0"/>
    <xf numFmtId="0" fontId="13" fillId="0" borderId="44">
      <alignment vertical="center"/>
    </xf>
    <xf numFmtId="0" fontId="42" fillId="58" borderId="49" applyNumberFormat="0" applyAlignment="0" applyProtection="0"/>
    <xf numFmtId="0" fontId="13" fillId="0" borderId="44">
      <alignment vertical="center"/>
    </xf>
    <xf numFmtId="0" fontId="42" fillId="58" borderId="49" applyNumberFormat="0" applyAlignment="0" applyProtection="0"/>
    <xf numFmtId="166" fontId="15" fillId="5" borderId="44">
      <alignment horizontal="right" vertical="center"/>
    </xf>
    <xf numFmtId="166" fontId="15" fillId="5" borderId="44">
      <alignment horizontal="right" vertical="center"/>
    </xf>
    <xf numFmtId="171" fontId="15" fillId="5" borderId="44">
      <alignment horizontal="right" vertical="center"/>
    </xf>
    <xf numFmtId="0" fontId="52" fillId="44" borderId="49" applyNumberFormat="0" applyAlignment="0" applyProtection="0"/>
    <xf numFmtId="0" fontId="57" fillId="58" borderId="51" applyNumberFormat="0" applyAlignment="0" applyProtection="0"/>
    <xf numFmtId="0" fontId="57" fillId="58" borderId="51" applyNumberFormat="0" applyAlignment="0" applyProtection="0"/>
    <xf numFmtId="0" fontId="52" fillId="44" borderId="49" applyNumberFormat="0" applyAlignment="0" applyProtection="0"/>
    <xf numFmtId="0" fontId="57" fillId="58" borderId="51" applyNumberFormat="0" applyAlignment="0" applyProtection="0"/>
    <xf numFmtId="166" fontId="15" fillId="5" borderId="44">
      <alignment horizontal="right" vertical="center"/>
    </xf>
    <xf numFmtId="166" fontId="15" fillId="5" borderId="44">
      <alignment horizontal="right" vertical="center"/>
    </xf>
    <xf numFmtId="0" fontId="42" fillId="58" borderId="49" applyNumberFormat="0" applyAlignment="0" applyProtection="0"/>
    <xf numFmtId="0" fontId="13" fillId="0" borderId="44">
      <alignment vertical="center"/>
    </xf>
    <xf numFmtId="0" fontId="52" fillId="44" borderId="49" applyNumberFormat="0" applyAlignment="0" applyProtection="0"/>
    <xf numFmtId="0" fontId="57" fillId="58" borderId="51" applyNumberFormat="0" applyAlignment="0" applyProtection="0"/>
    <xf numFmtId="166" fontId="15" fillId="5" borderId="44">
      <alignment horizontal="right" vertical="center"/>
    </xf>
    <xf numFmtId="171" fontId="13" fillId="0" borderId="44">
      <alignment vertical="center"/>
    </xf>
    <xf numFmtId="171" fontId="13" fillId="0" borderId="44">
      <alignment vertical="center"/>
    </xf>
    <xf numFmtId="0" fontId="59" fillId="0" borderId="52" applyNumberFormat="0" applyFill="0" applyAlignment="0" applyProtection="0"/>
    <xf numFmtId="0" fontId="52" fillId="44" borderId="49" applyNumberFormat="0" applyAlignment="0" applyProtection="0"/>
    <xf numFmtId="171" fontId="15" fillId="5" borderId="44">
      <alignment horizontal="right" vertical="center"/>
    </xf>
    <xf numFmtId="171" fontId="15" fillId="5" borderId="44">
      <alignment horizontal="right" vertical="center"/>
    </xf>
    <xf numFmtId="0" fontId="57" fillId="58" borderId="51" applyNumberFormat="0" applyAlignment="0" applyProtection="0"/>
    <xf numFmtId="0" fontId="57" fillId="58" borderId="51" applyNumberFormat="0" applyAlignment="0" applyProtection="0"/>
    <xf numFmtId="0" fontId="13" fillId="62" borderId="50" applyNumberFormat="0" applyFont="0" applyAlignment="0" applyProtection="0"/>
    <xf numFmtId="0" fontId="52" fillId="44" borderId="49" applyNumberFormat="0" applyAlignment="0" applyProtection="0"/>
    <xf numFmtId="0" fontId="42" fillId="58" borderId="49" applyNumberFormat="0" applyAlignment="0" applyProtection="0"/>
    <xf numFmtId="0" fontId="13" fillId="0" borderId="44">
      <alignment vertical="center"/>
    </xf>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42" fillId="58" borderId="49" applyNumberFormat="0" applyAlignment="0" applyProtection="0"/>
    <xf numFmtId="0" fontId="13" fillId="0" borderId="44">
      <alignment vertical="center"/>
    </xf>
    <xf numFmtId="166" fontId="15" fillId="5" borderId="44">
      <alignment horizontal="right" vertical="center"/>
    </xf>
    <xf numFmtId="171" fontId="13" fillId="0" borderId="44">
      <alignment vertical="center"/>
    </xf>
    <xf numFmtId="166" fontId="15" fillId="5" borderId="44">
      <alignment horizontal="right" vertical="center"/>
    </xf>
    <xf numFmtId="166" fontId="15" fillId="5" borderId="44">
      <alignment horizontal="right" vertical="center"/>
    </xf>
    <xf numFmtId="0" fontId="13" fillId="0" borderId="44">
      <alignment vertical="center"/>
    </xf>
    <xf numFmtId="0" fontId="13" fillId="62" borderId="50" applyNumberFormat="0" applyFont="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13" fillId="62" borderId="50" applyNumberFormat="0" applyFont="0" applyAlignment="0" applyProtection="0"/>
    <xf numFmtId="171" fontId="15" fillId="5" borderId="44">
      <alignment horizontal="right" vertical="center"/>
    </xf>
    <xf numFmtId="0" fontId="13" fillId="0" borderId="44">
      <alignment vertical="center"/>
    </xf>
    <xf numFmtId="171" fontId="15" fillId="5" borderId="44">
      <alignment horizontal="right" vertical="center"/>
    </xf>
    <xf numFmtId="0" fontId="57" fillId="58" borderId="51" applyNumberFormat="0" applyAlignment="0" applyProtection="0"/>
    <xf numFmtId="0" fontId="42" fillId="58" borderId="49" applyNumberFormat="0" applyAlignment="0" applyProtection="0"/>
    <xf numFmtId="0" fontId="42" fillId="58" borderId="49" applyNumberFormat="0" applyAlignment="0" applyProtection="0"/>
    <xf numFmtId="171" fontId="13" fillId="0" borderId="44">
      <alignment vertical="center"/>
    </xf>
    <xf numFmtId="171" fontId="13" fillId="0" borderId="44">
      <alignment vertical="center"/>
    </xf>
    <xf numFmtId="166" fontId="15" fillId="5" borderId="44">
      <alignment horizontal="right" vertical="center"/>
    </xf>
    <xf numFmtId="0" fontId="13" fillId="0" borderId="44">
      <alignment vertical="center"/>
    </xf>
    <xf numFmtId="0" fontId="52" fillId="44" borderId="49" applyNumberFormat="0" applyAlignment="0" applyProtection="0"/>
    <xf numFmtId="0" fontId="42" fillId="58" borderId="49" applyNumberFormat="0" applyAlignment="0" applyProtection="0"/>
    <xf numFmtId="171" fontId="15" fillId="5" borderId="44">
      <alignment horizontal="right" vertical="center"/>
    </xf>
    <xf numFmtId="0" fontId="59" fillId="0" borderId="52" applyNumberFormat="0" applyFill="0" applyAlignment="0" applyProtection="0"/>
    <xf numFmtId="0" fontId="52" fillId="44" borderId="49" applyNumberFormat="0" applyAlignment="0" applyProtection="0"/>
    <xf numFmtId="166" fontId="15" fillId="5" borderId="44">
      <alignment horizontal="right" vertical="center"/>
    </xf>
    <xf numFmtId="0" fontId="59" fillId="0" borderId="52" applyNumberFormat="0" applyFill="0" applyAlignment="0" applyProtection="0"/>
    <xf numFmtId="166" fontId="15" fillId="5" borderId="44">
      <alignment horizontal="right" vertical="center"/>
    </xf>
    <xf numFmtId="0" fontId="57" fillId="58" borderId="51" applyNumberFormat="0" applyAlignment="0" applyProtection="0"/>
    <xf numFmtId="0" fontId="13" fillId="0" borderId="44">
      <alignment vertical="center"/>
    </xf>
    <xf numFmtId="166" fontId="15" fillId="5" borderId="44">
      <alignment horizontal="right" vertical="center"/>
    </xf>
    <xf numFmtId="0" fontId="52" fillId="44" borderId="49" applyNumberFormat="0" applyAlignment="0" applyProtection="0"/>
    <xf numFmtId="171" fontId="13" fillId="0" borderId="44">
      <alignment vertical="center"/>
    </xf>
    <xf numFmtId="0" fontId="57" fillId="58" borderId="51" applyNumberFormat="0" applyAlignment="0" applyProtection="0"/>
    <xf numFmtId="0" fontId="57" fillId="58" borderId="51" applyNumberFormat="0" applyAlignment="0" applyProtection="0"/>
    <xf numFmtId="0" fontId="42" fillId="58" borderId="49" applyNumberFormat="0" applyAlignment="0" applyProtection="0"/>
    <xf numFmtId="0" fontId="13" fillId="0" borderId="44">
      <alignment vertical="center"/>
    </xf>
    <xf numFmtId="171" fontId="15" fillId="5" borderId="44">
      <alignment horizontal="right" vertical="center"/>
    </xf>
    <xf numFmtId="0" fontId="57" fillId="58" borderId="51" applyNumberFormat="0" applyAlignment="0" applyProtection="0"/>
    <xf numFmtId="166" fontId="15" fillId="5" borderId="44">
      <alignment horizontal="right" vertical="center"/>
    </xf>
    <xf numFmtId="0" fontId="52" fillId="44" borderId="49" applyNumberFormat="0" applyAlignment="0" applyProtection="0"/>
    <xf numFmtId="171" fontId="15" fillId="5" borderId="44">
      <alignment horizontal="right" vertical="center"/>
    </xf>
    <xf numFmtId="166" fontId="15" fillId="5" borderId="44">
      <alignment horizontal="right" vertical="center"/>
    </xf>
    <xf numFmtId="171" fontId="15" fillId="5" borderId="44">
      <alignment horizontal="right" vertical="center"/>
    </xf>
    <xf numFmtId="0" fontId="13" fillId="0" borderId="44">
      <alignment vertical="center"/>
    </xf>
    <xf numFmtId="0" fontId="59" fillId="0" borderId="52" applyNumberFormat="0" applyFill="0" applyAlignment="0" applyProtection="0"/>
    <xf numFmtId="0" fontId="42" fillId="58" borderId="49" applyNumberFormat="0" applyAlignment="0" applyProtection="0"/>
    <xf numFmtId="0" fontId="57" fillId="58" borderId="51" applyNumberFormat="0" applyAlignment="0" applyProtection="0"/>
    <xf numFmtId="0" fontId="13" fillId="62" borderId="50" applyNumberFormat="0" applyFont="0" applyAlignment="0" applyProtection="0"/>
    <xf numFmtId="0" fontId="13" fillId="62" borderId="50" applyNumberFormat="0" applyFont="0" applyAlignment="0" applyProtection="0"/>
    <xf numFmtId="166" fontId="15" fillId="5" borderId="44">
      <alignment horizontal="right" vertical="center"/>
    </xf>
    <xf numFmtId="171" fontId="15" fillId="5" borderId="44">
      <alignment horizontal="right" vertical="center"/>
    </xf>
    <xf numFmtId="171" fontId="13" fillId="0" borderId="44">
      <alignment vertical="center"/>
    </xf>
    <xf numFmtId="0" fontId="52" fillId="44" borderId="49" applyNumberFormat="0" applyAlignment="0" applyProtection="0"/>
    <xf numFmtId="0" fontId="42" fillId="58" borderId="49" applyNumberFormat="0" applyAlignment="0" applyProtection="0"/>
    <xf numFmtId="0" fontId="13" fillId="0" borderId="44">
      <alignment vertical="center"/>
    </xf>
    <xf numFmtId="171" fontId="15" fillId="5" borderId="44">
      <alignment horizontal="right" vertical="center"/>
    </xf>
    <xf numFmtId="0" fontId="59" fillId="0" borderId="52" applyNumberFormat="0" applyFill="0" applyAlignment="0" applyProtection="0"/>
    <xf numFmtId="0" fontId="13" fillId="62" borderId="50" applyNumberFormat="0" applyFont="0" applyAlignment="0" applyProtection="0"/>
    <xf numFmtId="0" fontId="57" fillId="58" borderId="51" applyNumberFormat="0" applyAlignment="0" applyProtection="0"/>
    <xf numFmtId="171" fontId="15" fillId="5" borderId="44">
      <alignment horizontal="right" vertical="center"/>
    </xf>
    <xf numFmtId="0" fontId="13" fillId="0" borderId="44">
      <alignment vertical="center"/>
    </xf>
    <xf numFmtId="0" fontId="13" fillId="0" borderId="44">
      <alignment vertical="center"/>
    </xf>
    <xf numFmtId="0" fontId="13" fillId="0" borderId="44">
      <alignment vertical="center"/>
    </xf>
    <xf numFmtId="0" fontId="57" fillId="58" borderId="51" applyNumberFormat="0" applyAlignment="0" applyProtection="0"/>
    <xf numFmtId="171" fontId="15" fillId="5" borderId="44">
      <alignment horizontal="right" vertical="center"/>
    </xf>
    <xf numFmtId="0" fontId="13" fillId="62" borderId="50" applyNumberFormat="0" applyFont="0" applyAlignment="0" applyProtection="0"/>
    <xf numFmtId="0" fontId="52" fillId="44" borderId="49" applyNumberFormat="0" applyAlignment="0" applyProtection="0"/>
    <xf numFmtId="171" fontId="13" fillId="0" borderId="44">
      <alignment vertical="center"/>
    </xf>
    <xf numFmtId="0" fontId="52" fillId="44" borderId="49"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59" fillId="0" borderId="52" applyNumberFormat="0" applyFill="0" applyAlignment="0" applyProtection="0"/>
    <xf numFmtId="0" fontId="52" fillId="44" borderId="49" applyNumberFormat="0" applyAlignment="0" applyProtection="0"/>
    <xf numFmtId="0" fontId="13" fillId="62" borderId="50" applyNumberFormat="0" applyFont="0" applyAlignment="0" applyProtection="0"/>
    <xf numFmtId="166" fontId="15" fillId="5" borderId="44">
      <alignment horizontal="right" vertical="center"/>
    </xf>
    <xf numFmtId="171" fontId="13" fillId="0" borderId="44">
      <alignment vertical="center"/>
    </xf>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171" fontId="15" fillId="5" borderId="44">
      <alignment horizontal="right" vertical="center"/>
    </xf>
    <xf numFmtId="0" fontId="59" fillId="0" borderId="52" applyNumberFormat="0" applyFill="0" applyAlignment="0" applyProtection="0"/>
    <xf numFmtId="0" fontId="52" fillId="44" borderId="49" applyNumberFormat="0" applyAlignment="0" applyProtection="0"/>
    <xf numFmtId="0" fontId="13" fillId="0" borderId="44">
      <alignment vertical="center"/>
    </xf>
    <xf numFmtId="171" fontId="13" fillId="0" borderId="44">
      <alignment vertical="center"/>
    </xf>
    <xf numFmtId="0" fontId="13" fillId="62" borderId="50" applyNumberFormat="0" applyFont="0" applyAlignment="0" applyProtection="0"/>
    <xf numFmtId="171" fontId="13" fillId="0" borderId="44">
      <alignment vertical="center"/>
    </xf>
    <xf numFmtId="0" fontId="57" fillId="58" borderId="51" applyNumberFormat="0" applyAlignment="0" applyProtection="0"/>
    <xf numFmtId="0" fontId="13" fillId="0" borderId="44">
      <alignment vertical="center"/>
    </xf>
    <xf numFmtId="0" fontId="13" fillId="0" borderId="44">
      <alignment vertical="center"/>
    </xf>
    <xf numFmtId="0" fontId="42" fillId="58" borderId="49" applyNumberFormat="0" applyAlignment="0" applyProtection="0"/>
    <xf numFmtId="0" fontId="13" fillId="62" borderId="50" applyNumberFormat="0" applyFont="0" applyAlignment="0" applyProtection="0"/>
    <xf numFmtId="171" fontId="13" fillId="0" borderId="44">
      <alignment vertical="center"/>
    </xf>
    <xf numFmtId="0" fontId="42" fillId="58" borderId="49" applyNumberFormat="0" applyAlignment="0" applyProtection="0"/>
    <xf numFmtId="0" fontId="57" fillId="58" borderId="51" applyNumberFormat="0" applyAlignment="0" applyProtection="0"/>
    <xf numFmtId="0" fontId="52" fillId="44" borderId="49" applyNumberFormat="0" applyAlignment="0" applyProtection="0"/>
    <xf numFmtId="171" fontId="15" fillId="5" borderId="44">
      <alignment horizontal="right" vertical="center"/>
    </xf>
    <xf numFmtId="166" fontId="15" fillId="5" borderId="44">
      <alignment horizontal="right" vertical="center"/>
    </xf>
    <xf numFmtId="166" fontId="15" fillId="5" borderId="44">
      <alignment horizontal="right" vertical="center"/>
    </xf>
    <xf numFmtId="0" fontId="57" fillId="58" borderId="51" applyNumberFormat="0" applyAlignment="0" applyProtection="0"/>
    <xf numFmtId="0" fontId="57" fillId="58" borderId="51" applyNumberFormat="0" applyAlignment="0" applyProtection="0"/>
    <xf numFmtId="0" fontId="42" fillId="58" borderId="49" applyNumberFormat="0" applyAlignment="0" applyProtection="0"/>
    <xf numFmtId="171" fontId="15" fillId="5" borderId="44">
      <alignment horizontal="right" vertical="center"/>
    </xf>
    <xf numFmtId="0" fontId="59" fillId="0" borderId="52" applyNumberFormat="0" applyFill="0" applyAlignment="0" applyProtection="0"/>
    <xf numFmtId="0" fontId="59" fillId="0" borderId="52" applyNumberFormat="0" applyFill="0" applyAlignment="0" applyProtection="0"/>
    <xf numFmtId="0" fontId="13" fillId="0" borderId="44">
      <alignment vertical="center"/>
    </xf>
    <xf numFmtId="0" fontId="13" fillId="0" borderId="44">
      <alignment vertical="center"/>
    </xf>
    <xf numFmtId="0" fontId="59" fillId="0" borderId="52" applyNumberFormat="0" applyFill="0" applyAlignment="0" applyProtection="0"/>
    <xf numFmtId="0" fontId="59" fillId="0" borderId="52" applyNumberFormat="0" applyFill="0" applyAlignment="0" applyProtection="0"/>
    <xf numFmtId="0" fontId="13" fillId="0" borderId="44">
      <alignment vertical="center"/>
    </xf>
    <xf numFmtId="0" fontId="59" fillId="0" borderId="52" applyNumberFormat="0" applyFill="0" applyAlignment="0" applyProtection="0"/>
    <xf numFmtId="166" fontId="15" fillId="5" borderId="44">
      <alignment horizontal="right" vertical="center"/>
    </xf>
    <xf numFmtId="0" fontId="57" fillId="58" borderId="51" applyNumberFormat="0" applyAlignment="0" applyProtection="0"/>
    <xf numFmtId="171" fontId="13" fillId="0" borderId="44">
      <alignment vertical="center"/>
    </xf>
    <xf numFmtId="0" fontId="42" fillId="58" borderId="49" applyNumberFormat="0" applyAlignment="0" applyProtection="0"/>
    <xf numFmtId="0" fontId="13" fillId="0" borderId="44">
      <alignment vertical="center"/>
    </xf>
    <xf numFmtId="0" fontId="13" fillId="0" borderId="44">
      <alignment vertical="center"/>
    </xf>
    <xf numFmtId="0" fontId="13" fillId="62" borderId="50" applyNumberFormat="0" applyFont="0" applyAlignment="0" applyProtection="0"/>
    <xf numFmtId="0" fontId="13" fillId="0" borderId="44">
      <alignment vertical="center"/>
    </xf>
    <xf numFmtId="171" fontId="13" fillId="0" borderId="44">
      <alignment vertical="center"/>
    </xf>
    <xf numFmtId="0" fontId="57" fillId="58" borderId="51" applyNumberFormat="0" applyAlignment="0" applyProtection="0"/>
    <xf numFmtId="0" fontId="59" fillId="0" borderId="52" applyNumberFormat="0" applyFill="0" applyAlignment="0" applyProtection="0"/>
    <xf numFmtId="0" fontId="13" fillId="0" borderId="44">
      <alignment vertical="center"/>
    </xf>
    <xf numFmtId="0" fontId="42" fillId="58" borderId="49" applyNumberFormat="0" applyAlignment="0" applyProtection="0"/>
    <xf numFmtId="0" fontId="42" fillId="58" borderId="49" applyNumberFormat="0" applyAlignment="0" applyProtection="0"/>
    <xf numFmtId="171" fontId="13" fillId="0" borderId="44">
      <alignment vertical="center"/>
    </xf>
    <xf numFmtId="0" fontId="13" fillId="62" borderId="50" applyNumberFormat="0" applyFont="0" applyAlignment="0" applyProtection="0"/>
    <xf numFmtId="171" fontId="13" fillId="0" borderId="44">
      <alignment vertical="center"/>
    </xf>
    <xf numFmtId="171" fontId="13" fillId="0" borderId="44">
      <alignment vertical="center"/>
    </xf>
    <xf numFmtId="171" fontId="13" fillId="0" borderId="44">
      <alignment vertical="center"/>
    </xf>
    <xf numFmtId="0" fontId="42" fillId="58" borderId="49" applyNumberFormat="0" applyAlignment="0" applyProtection="0"/>
    <xf numFmtId="0" fontId="13" fillId="0" borderId="44">
      <alignment vertical="center"/>
    </xf>
    <xf numFmtId="171" fontId="15" fillId="5" borderId="44">
      <alignment horizontal="right" vertical="center"/>
    </xf>
    <xf numFmtId="0" fontId="59" fillId="0" borderId="52" applyNumberFormat="0" applyFill="0" applyAlignment="0" applyProtection="0"/>
    <xf numFmtId="0" fontId="13" fillId="0" borderId="44">
      <alignment vertical="center"/>
    </xf>
    <xf numFmtId="0" fontId="59" fillId="0" borderId="52" applyNumberFormat="0" applyFill="0" applyAlignment="0" applyProtection="0"/>
    <xf numFmtId="166" fontId="15" fillId="5" borderId="44">
      <alignment horizontal="right" vertical="center"/>
    </xf>
    <xf numFmtId="0" fontId="57" fillId="58" borderId="51" applyNumberFormat="0" applyAlignment="0" applyProtection="0"/>
    <xf numFmtId="0" fontId="57" fillId="58" borderId="51" applyNumberFormat="0" applyAlignment="0" applyProtection="0"/>
    <xf numFmtId="0" fontId="13" fillId="0" borderId="44">
      <alignment vertical="center"/>
    </xf>
    <xf numFmtId="0" fontId="59" fillId="0" borderId="52" applyNumberFormat="0" applyFill="0" applyAlignment="0" applyProtection="0"/>
    <xf numFmtId="0" fontId="52" fillId="44" borderId="49" applyNumberFormat="0" applyAlignment="0" applyProtection="0"/>
    <xf numFmtId="0" fontId="13" fillId="62" borderId="50" applyNumberFormat="0" applyFont="0" applyAlignment="0" applyProtection="0"/>
    <xf numFmtId="166" fontId="15" fillId="5" borderId="44">
      <alignment horizontal="right" vertical="center"/>
    </xf>
    <xf numFmtId="166" fontId="15" fillId="5" borderId="44">
      <alignment horizontal="right" vertical="center"/>
    </xf>
    <xf numFmtId="0" fontId="59" fillId="0" borderId="52" applyNumberFormat="0" applyFill="0" applyAlignment="0" applyProtection="0"/>
    <xf numFmtId="0" fontId="57" fillId="58" borderId="51" applyNumberFormat="0" applyAlignment="0" applyProtection="0"/>
    <xf numFmtId="0" fontId="13" fillId="0" borderId="44">
      <alignment vertical="center"/>
    </xf>
    <xf numFmtId="0" fontId="52" fillId="44" borderId="49" applyNumberFormat="0" applyAlignment="0" applyProtection="0"/>
    <xf numFmtId="0" fontId="52" fillId="44" borderId="49" applyNumberFormat="0" applyAlignment="0" applyProtection="0"/>
    <xf numFmtId="166" fontId="15" fillId="5" borderId="44">
      <alignment horizontal="right" vertical="center"/>
    </xf>
    <xf numFmtId="0" fontId="13" fillId="0" borderId="44">
      <alignment vertical="center"/>
    </xf>
    <xf numFmtId="0" fontId="57" fillId="58" borderId="51" applyNumberFormat="0" applyAlignment="0" applyProtection="0"/>
    <xf numFmtId="0" fontId="42" fillId="58" borderId="49" applyNumberFormat="0" applyAlignment="0" applyProtection="0"/>
    <xf numFmtId="0" fontId="57" fillId="58" borderId="51" applyNumberFormat="0" applyAlignment="0" applyProtection="0"/>
    <xf numFmtId="0" fontId="13" fillId="62" borderId="50" applyNumberFormat="0" applyFont="0" applyAlignment="0" applyProtection="0"/>
    <xf numFmtId="0" fontId="42" fillId="58" borderId="49" applyNumberFormat="0" applyAlignment="0" applyProtection="0"/>
    <xf numFmtId="166" fontId="15" fillId="5" borderId="44">
      <alignment horizontal="right" vertical="center"/>
    </xf>
    <xf numFmtId="0" fontId="13" fillId="62" borderId="50" applyNumberFormat="0" applyFont="0" applyAlignment="0" applyProtection="0"/>
    <xf numFmtId="166" fontId="15" fillId="5" borderId="44">
      <alignment horizontal="right" vertical="center"/>
    </xf>
    <xf numFmtId="166" fontId="15" fillId="5" borderId="44">
      <alignment horizontal="right" vertical="center"/>
    </xf>
    <xf numFmtId="0" fontId="13" fillId="62" borderId="50" applyNumberFormat="0" applyFont="0" applyAlignment="0" applyProtection="0"/>
    <xf numFmtId="171" fontId="15" fillId="5" borderId="44">
      <alignment horizontal="right" vertical="center"/>
    </xf>
    <xf numFmtId="0" fontId="13" fillId="62" borderId="50" applyNumberFormat="0" applyFont="0" applyAlignment="0" applyProtection="0"/>
    <xf numFmtId="0" fontId="52" fillId="44" borderId="49" applyNumberFormat="0" applyAlignment="0" applyProtection="0"/>
    <xf numFmtId="0" fontId="13" fillId="62" borderId="50" applyNumberFormat="0" applyFont="0" applyAlignment="0" applyProtection="0"/>
    <xf numFmtId="171" fontId="15" fillId="5" borderId="44">
      <alignment horizontal="right" vertical="center"/>
    </xf>
    <xf numFmtId="166" fontId="15" fillId="5" borderId="44">
      <alignment horizontal="right" vertical="center"/>
    </xf>
    <xf numFmtId="171" fontId="15" fillId="5" borderId="44">
      <alignment horizontal="right" vertical="center"/>
    </xf>
    <xf numFmtId="0" fontId="13" fillId="0" borderId="44">
      <alignment vertical="center"/>
    </xf>
    <xf numFmtId="171" fontId="15" fillId="5" borderId="44">
      <alignment horizontal="right" vertical="center"/>
    </xf>
    <xf numFmtId="0" fontId="52" fillId="44" borderId="49" applyNumberFormat="0" applyAlignment="0" applyProtection="0"/>
    <xf numFmtId="0" fontId="13" fillId="0" borderId="44">
      <alignment vertical="center"/>
    </xf>
    <xf numFmtId="0" fontId="42" fillId="58" borderId="49" applyNumberFormat="0" applyAlignment="0" applyProtection="0"/>
    <xf numFmtId="0" fontId="13" fillId="0" borderId="44">
      <alignment vertical="center"/>
    </xf>
    <xf numFmtId="0" fontId="52" fillId="44" borderId="49" applyNumberFormat="0" applyAlignment="0" applyProtection="0"/>
    <xf numFmtId="0" fontId="59" fillId="0" borderId="52" applyNumberFormat="0" applyFill="0" applyAlignment="0" applyProtection="0"/>
    <xf numFmtId="0" fontId="57" fillId="58" borderId="51" applyNumberFormat="0" applyAlignment="0" applyProtection="0"/>
    <xf numFmtId="0" fontId="59" fillId="0" borderId="52" applyNumberFormat="0" applyFill="0" applyAlignment="0" applyProtection="0"/>
    <xf numFmtId="0" fontId="52" fillId="44" borderId="49" applyNumberFormat="0" applyAlignment="0" applyProtection="0"/>
    <xf numFmtId="0" fontId="52" fillId="44" borderId="49" applyNumberFormat="0" applyAlignment="0" applyProtection="0"/>
    <xf numFmtId="0" fontId="13" fillId="0" borderId="44">
      <alignment vertical="center"/>
    </xf>
    <xf numFmtId="0" fontId="42" fillId="58" borderId="49" applyNumberFormat="0" applyAlignment="0" applyProtection="0"/>
    <xf numFmtId="166" fontId="15" fillId="5" borderId="44">
      <alignment horizontal="right" vertical="center"/>
    </xf>
    <xf numFmtId="0" fontId="59" fillId="0" borderId="52" applyNumberFormat="0" applyFill="0" applyAlignment="0" applyProtection="0"/>
    <xf numFmtId="0" fontId="52" fillId="44" borderId="49" applyNumberFormat="0" applyAlignment="0" applyProtection="0"/>
    <xf numFmtId="0" fontId="57" fillId="58" borderId="51" applyNumberFormat="0" applyAlignment="0" applyProtection="0"/>
    <xf numFmtId="0" fontId="59" fillId="0" borderId="52" applyNumberFormat="0" applyFill="0" applyAlignment="0" applyProtection="0"/>
    <xf numFmtId="166" fontId="15" fillId="5" borderId="44">
      <alignment horizontal="right" vertical="center"/>
    </xf>
    <xf numFmtId="166" fontId="15" fillId="5" borderId="44">
      <alignment horizontal="right" vertical="center"/>
    </xf>
    <xf numFmtId="0" fontId="59" fillId="0" borderId="52" applyNumberFormat="0" applyFill="0" applyAlignment="0" applyProtection="0"/>
    <xf numFmtId="171" fontId="15" fillId="5" borderId="44">
      <alignment horizontal="right" vertical="center"/>
    </xf>
    <xf numFmtId="171" fontId="13" fillId="0" borderId="44">
      <alignment vertical="center"/>
    </xf>
    <xf numFmtId="0" fontId="52" fillId="44" borderId="49" applyNumberFormat="0" applyAlignment="0" applyProtection="0"/>
    <xf numFmtId="0" fontId="13" fillId="0" borderId="44">
      <alignment vertical="center"/>
    </xf>
    <xf numFmtId="0" fontId="13" fillId="0" borderId="44">
      <alignment vertical="center"/>
    </xf>
    <xf numFmtId="0" fontId="42" fillId="58" borderId="49" applyNumberFormat="0" applyAlignment="0" applyProtection="0"/>
    <xf numFmtId="0" fontId="52" fillId="44" borderId="49" applyNumberFormat="0" applyAlignment="0" applyProtection="0"/>
    <xf numFmtId="171" fontId="15" fillId="5" borderId="44">
      <alignment horizontal="right" vertical="center"/>
    </xf>
    <xf numFmtId="171" fontId="13" fillId="0" borderId="44">
      <alignment vertical="center"/>
    </xf>
    <xf numFmtId="0" fontId="52" fillId="44" borderId="49" applyNumberFormat="0" applyAlignment="0" applyProtection="0"/>
    <xf numFmtId="0" fontId="59" fillId="0" borderId="52" applyNumberFormat="0" applyFill="0" applyAlignment="0" applyProtection="0"/>
    <xf numFmtId="0" fontId="52" fillId="44" borderId="49" applyNumberFormat="0" applyAlignment="0" applyProtection="0"/>
    <xf numFmtId="171" fontId="15" fillId="5" borderId="44">
      <alignment horizontal="right" vertical="center"/>
    </xf>
    <xf numFmtId="0" fontId="13" fillId="62" borderId="50" applyNumberFormat="0" applyFont="0" applyAlignment="0" applyProtection="0"/>
    <xf numFmtId="0" fontId="52" fillId="44" borderId="49" applyNumberFormat="0" applyAlignment="0" applyProtection="0"/>
    <xf numFmtId="0" fontId="59" fillId="0" borderId="52" applyNumberFormat="0" applyFill="0" applyAlignment="0" applyProtection="0"/>
    <xf numFmtId="171" fontId="15" fillId="5" borderId="44">
      <alignment horizontal="right" vertical="center"/>
    </xf>
    <xf numFmtId="0" fontId="57" fillId="58" borderId="51" applyNumberFormat="0" applyAlignment="0" applyProtection="0"/>
    <xf numFmtId="0" fontId="52" fillId="44" borderId="49" applyNumberFormat="0" applyAlignment="0" applyProtection="0"/>
    <xf numFmtId="0" fontId="57" fillId="58" borderId="51" applyNumberFormat="0" applyAlignment="0" applyProtection="0"/>
    <xf numFmtId="0" fontId="13" fillId="0" borderId="44">
      <alignment vertical="center"/>
    </xf>
    <xf numFmtId="171" fontId="13" fillId="0" borderId="44">
      <alignment vertical="center"/>
    </xf>
    <xf numFmtId="171" fontId="15" fillId="5" borderId="44">
      <alignment horizontal="right" vertical="center"/>
    </xf>
    <xf numFmtId="171" fontId="13" fillId="0" borderId="44">
      <alignment vertical="center"/>
    </xf>
    <xf numFmtId="0" fontId="13" fillId="0" borderId="44">
      <alignment vertical="center"/>
    </xf>
    <xf numFmtId="166" fontId="15" fillId="5" borderId="44">
      <alignment horizontal="right" vertical="center"/>
    </xf>
    <xf numFmtId="171" fontId="13" fillId="0" borderId="44">
      <alignment vertical="center"/>
    </xf>
    <xf numFmtId="0" fontId="13" fillId="0" borderId="44">
      <alignment vertical="center"/>
    </xf>
    <xf numFmtId="171" fontId="13" fillId="0" borderId="44">
      <alignment vertical="center"/>
    </xf>
    <xf numFmtId="0" fontId="57" fillId="58" borderId="51" applyNumberFormat="0" applyAlignment="0" applyProtection="0"/>
    <xf numFmtId="0" fontId="42" fillId="58" borderId="49" applyNumberFormat="0" applyAlignment="0" applyProtection="0"/>
    <xf numFmtId="0" fontId="59" fillId="0" borderId="52" applyNumberFormat="0" applyFill="0" applyAlignment="0" applyProtection="0"/>
    <xf numFmtId="0" fontId="52" fillId="44" borderId="49" applyNumberFormat="0" applyAlignment="0" applyProtection="0"/>
    <xf numFmtId="166" fontId="15" fillId="5" borderId="44">
      <alignment horizontal="right" vertical="center"/>
    </xf>
    <xf numFmtId="166" fontId="15" fillId="5" borderId="44">
      <alignment horizontal="right" vertical="center"/>
    </xf>
    <xf numFmtId="166" fontId="15" fillId="5" borderId="44">
      <alignment horizontal="right" vertical="center"/>
    </xf>
    <xf numFmtId="171" fontId="13" fillId="0" borderId="44">
      <alignment vertical="center"/>
    </xf>
    <xf numFmtId="171" fontId="13" fillId="0" borderId="44">
      <alignment vertical="center"/>
    </xf>
    <xf numFmtId="0" fontId="57" fillId="58" borderId="51" applyNumberFormat="0" applyAlignment="0" applyProtection="0"/>
    <xf numFmtId="166" fontId="15" fillId="5" borderId="44">
      <alignment horizontal="right" vertical="center"/>
    </xf>
    <xf numFmtId="0" fontId="42" fillId="58" borderId="49" applyNumberFormat="0" applyAlignment="0" applyProtection="0"/>
    <xf numFmtId="0" fontId="52" fillId="44" borderId="49" applyNumberFormat="0" applyAlignment="0" applyProtection="0"/>
    <xf numFmtId="166" fontId="15" fillId="5" borderId="44">
      <alignment horizontal="right" vertical="center"/>
    </xf>
    <xf numFmtId="166" fontId="15" fillId="5" borderId="44">
      <alignment horizontal="right" vertical="center"/>
    </xf>
    <xf numFmtId="0" fontId="52" fillId="44" borderId="49" applyNumberFormat="0" applyAlignment="0" applyProtection="0"/>
    <xf numFmtId="0" fontId="13" fillId="0" borderId="44">
      <alignment vertical="center"/>
    </xf>
    <xf numFmtId="0" fontId="59" fillId="0" borderId="52" applyNumberFormat="0" applyFill="0" applyAlignment="0" applyProtection="0"/>
    <xf numFmtId="0" fontId="13" fillId="0" borderId="44">
      <alignment vertical="center"/>
    </xf>
    <xf numFmtId="171" fontId="15" fillId="5" borderId="44">
      <alignment horizontal="right" vertical="center"/>
    </xf>
    <xf numFmtId="0" fontId="13" fillId="62" borderId="50" applyNumberFormat="0" applyFont="0" applyAlignment="0" applyProtection="0"/>
    <xf numFmtId="0" fontId="42" fillId="58" borderId="49" applyNumberFormat="0" applyAlignment="0" applyProtection="0"/>
    <xf numFmtId="166" fontId="15" fillId="5" borderId="44">
      <alignment horizontal="right" vertical="center"/>
    </xf>
    <xf numFmtId="0" fontId="57" fillId="58" borderId="51" applyNumberFormat="0" applyAlignment="0" applyProtection="0"/>
    <xf numFmtId="171" fontId="13" fillId="0" borderId="44">
      <alignment vertical="center"/>
    </xf>
    <xf numFmtId="0" fontId="13" fillId="62" borderId="50" applyNumberFormat="0" applyFont="0" applyAlignment="0" applyProtection="0"/>
    <xf numFmtId="0" fontId="13" fillId="62" borderId="50" applyNumberFormat="0" applyFont="0" applyAlignment="0" applyProtection="0"/>
    <xf numFmtId="0" fontId="13" fillId="0" borderId="44">
      <alignment vertical="center"/>
    </xf>
    <xf numFmtId="0" fontId="52" fillId="44" borderId="49" applyNumberFormat="0" applyAlignment="0" applyProtection="0"/>
    <xf numFmtId="0" fontId="42" fillId="58" borderId="49" applyNumberFormat="0" applyAlignment="0" applyProtection="0"/>
    <xf numFmtId="166" fontId="15" fillId="5" borderId="44">
      <alignment horizontal="right" vertical="center"/>
    </xf>
    <xf numFmtId="166" fontId="15" fillId="5" borderId="44">
      <alignment horizontal="right" vertical="center"/>
    </xf>
    <xf numFmtId="0" fontId="13" fillId="62" borderId="50" applyNumberFormat="0" applyFont="0" applyAlignment="0" applyProtection="0"/>
    <xf numFmtId="0" fontId="57" fillId="58" borderId="51" applyNumberFormat="0" applyAlignment="0" applyProtection="0"/>
    <xf numFmtId="166" fontId="15" fillId="5" borderId="44">
      <alignment horizontal="right" vertical="center"/>
    </xf>
    <xf numFmtId="166" fontId="15" fillId="5" borderId="44">
      <alignment horizontal="right" vertical="center"/>
    </xf>
    <xf numFmtId="166" fontId="15" fillId="5" borderId="44">
      <alignment horizontal="right" vertical="center"/>
    </xf>
    <xf numFmtId="0" fontId="13" fillId="62" borderId="50" applyNumberFormat="0" applyFont="0" applyAlignment="0" applyProtection="0"/>
    <xf numFmtId="171" fontId="15" fillId="5" borderId="44">
      <alignment horizontal="right" vertical="center"/>
    </xf>
    <xf numFmtId="0" fontId="57" fillId="58" borderId="51" applyNumberFormat="0" applyAlignment="0" applyProtection="0"/>
    <xf numFmtId="0" fontId="42" fillId="58" borderId="49" applyNumberFormat="0" applyAlignment="0" applyProtection="0"/>
    <xf numFmtId="171" fontId="15" fillId="5" borderId="44">
      <alignment horizontal="right" vertical="center"/>
    </xf>
    <xf numFmtId="171" fontId="15" fillId="5" borderId="44">
      <alignment horizontal="right" vertical="center"/>
    </xf>
    <xf numFmtId="0" fontId="13" fillId="0" borderId="44">
      <alignment vertical="center"/>
    </xf>
    <xf numFmtId="0" fontId="52" fillId="44" borderId="49" applyNumberFormat="0" applyAlignment="0" applyProtection="0"/>
    <xf numFmtId="0" fontId="59" fillId="0" borderId="52" applyNumberFormat="0" applyFill="0" applyAlignment="0" applyProtection="0"/>
    <xf numFmtId="0" fontId="57" fillId="58" borderId="51" applyNumberFormat="0" applyAlignment="0" applyProtection="0"/>
    <xf numFmtId="0" fontId="13" fillId="62" borderId="50" applyNumberFormat="0" applyFont="0" applyAlignment="0" applyProtection="0"/>
    <xf numFmtId="166" fontId="15" fillId="5" borderId="44">
      <alignment horizontal="right" vertical="center"/>
    </xf>
    <xf numFmtId="0" fontId="13" fillId="0" borderId="44">
      <alignment vertical="center"/>
    </xf>
    <xf numFmtId="0" fontId="13" fillId="0" borderId="44">
      <alignment vertical="center"/>
    </xf>
    <xf numFmtId="171" fontId="15" fillId="5" borderId="44">
      <alignment horizontal="right" vertical="center"/>
    </xf>
    <xf numFmtId="0" fontId="13" fillId="0" borderId="44">
      <alignment vertical="center"/>
    </xf>
    <xf numFmtId="0" fontId="57" fillId="58" borderId="51" applyNumberFormat="0" applyAlignment="0" applyProtection="0"/>
    <xf numFmtId="0" fontId="57" fillId="58" borderId="51" applyNumberFormat="0" applyAlignment="0" applyProtection="0"/>
    <xf numFmtId="0" fontId="59" fillId="0" borderId="52" applyNumberFormat="0" applyFill="0" applyAlignment="0" applyProtection="0"/>
    <xf numFmtId="0" fontId="52" fillId="44" borderId="49" applyNumberFormat="0" applyAlignment="0" applyProtection="0"/>
    <xf numFmtId="0" fontId="42" fillId="58" borderId="49" applyNumberFormat="0" applyAlignment="0" applyProtection="0"/>
    <xf numFmtId="166" fontId="15" fillId="5" borderId="44">
      <alignment horizontal="right" vertical="center"/>
    </xf>
    <xf numFmtId="0" fontId="59" fillId="0" borderId="52" applyNumberFormat="0" applyFill="0" applyAlignment="0" applyProtection="0"/>
    <xf numFmtId="0" fontId="42" fillId="58" borderId="49" applyNumberFormat="0" applyAlignment="0" applyProtection="0"/>
    <xf numFmtId="0" fontId="13" fillId="0" borderId="44">
      <alignment vertical="center"/>
    </xf>
    <xf numFmtId="0" fontId="13" fillId="62" borderId="50" applyNumberFormat="0" applyFont="0" applyAlignment="0" applyProtection="0"/>
    <xf numFmtId="0" fontId="13" fillId="62" borderId="50" applyNumberFormat="0" applyFont="0" applyAlignment="0" applyProtection="0"/>
    <xf numFmtId="0" fontId="13" fillId="0" borderId="44">
      <alignment vertical="center"/>
    </xf>
    <xf numFmtId="0" fontId="42" fillId="58" borderId="49" applyNumberFormat="0" applyAlignment="0" applyProtection="0"/>
    <xf numFmtId="0" fontId="42" fillId="58" borderId="49" applyNumberFormat="0" applyAlignment="0" applyProtection="0"/>
    <xf numFmtId="0" fontId="42" fillId="58" borderId="49" applyNumberFormat="0" applyAlignment="0" applyProtection="0"/>
    <xf numFmtId="0" fontId="13" fillId="0" borderId="44">
      <alignment vertical="center"/>
    </xf>
    <xf numFmtId="0" fontId="59" fillId="0" borderId="52" applyNumberFormat="0" applyFill="0" applyAlignment="0" applyProtection="0"/>
    <xf numFmtId="0" fontId="13" fillId="0" borderId="44">
      <alignment vertical="center"/>
    </xf>
    <xf numFmtId="171" fontId="13" fillId="0" borderId="44">
      <alignment vertical="center"/>
    </xf>
    <xf numFmtId="0" fontId="13" fillId="0" borderId="44">
      <alignment vertical="center"/>
    </xf>
    <xf numFmtId="171" fontId="15" fillId="5" borderId="44">
      <alignment horizontal="right" vertical="center"/>
    </xf>
    <xf numFmtId="166" fontId="15" fillId="5" borderId="44">
      <alignment horizontal="right" vertical="center"/>
    </xf>
    <xf numFmtId="0" fontId="52" fillId="44" borderId="49" applyNumberFormat="0" applyAlignment="0" applyProtection="0"/>
    <xf numFmtId="166" fontId="15" fillId="5" borderId="44">
      <alignment horizontal="right" vertical="center"/>
    </xf>
    <xf numFmtId="0" fontId="13" fillId="0" borderId="44">
      <alignment vertical="center"/>
    </xf>
    <xf numFmtId="171" fontId="15" fillId="5" borderId="44">
      <alignment horizontal="right" vertical="center"/>
    </xf>
    <xf numFmtId="166" fontId="15" fillId="5" borderId="44">
      <alignment horizontal="right" vertical="center"/>
    </xf>
    <xf numFmtId="0" fontId="59" fillId="0" borderId="52" applyNumberFormat="0" applyFill="0" applyAlignment="0" applyProtection="0"/>
    <xf numFmtId="0" fontId="59" fillId="0" borderId="52" applyNumberFormat="0" applyFill="0" applyAlignment="0" applyProtection="0"/>
    <xf numFmtId="0" fontId="52" fillId="44" borderId="49" applyNumberFormat="0" applyAlignment="0" applyProtection="0"/>
    <xf numFmtId="166" fontId="15" fillId="5" borderId="44">
      <alignment horizontal="right" vertical="center"/>
    </xf>
    <xf numFmtId="0" fontId="52" fillId="44" borderId="49" applyNumberFormat="0" applyAlignment="0" applyProtection="0"/>
    <xf numFmtId="0" fontId="59" fillId="0" borderId="52" applyNumberFormat="0" applyFill="0" applyAlignment="0" applyProtection="0"/>
    <xf numFmtId="171" fontId="13" fillId="0" borderId="44">
      <alignment vertical="center"/>
    </xf>
    <xf numFmtId="0" fontId="42" fillId="58" borderId="49" applyNumberFormat="0" applyAlignment="0" applyProtection="0"/>
    <xf numFmtId="0" fontId="59" fillId="0" borderId="52" applyNumberFormat="0" applyFill="0" applyAlignment="0" applyProtection="0"/>
    <xf numFmtId="0" fontId="57" fillId="58" borderId="51" applyNumberFormat="0" applyAlignment="0" applyProtection="0"/>
    <xf numFmtId="166" fontId="15" fillId="5" borderId="44">
      <alignment horizontal="right" vertical="center"/>
    </xf>
    <xf numFmtId="0" fontId="59" fillId="0" borderId="52" applyNumberFormat="0" applyFill="0" applyAlignment="0" applyProtection="0"/>
    <xf numFmtId="0" fontId="52" fillId="44" borderId="49" applyNumberFormat="0" applyAlignment="0" applyProtection="0"/>
    <xf numFmtId="166" fontId="15" fillId="5" borderId="44">
      <alignment horizontal="right" vertical="center"/>
    </xf>
    <xf numFmtId="0" fontId="42" fillId="58" borderId="49" applyNumberFormat="0" applyAlignment="0" applyProtection="0"/>
    <xf numFmtId="0" fontId="59" fillId="0" borderId="52" applyNumberFormat="0" applyFill="0" applyAlignment="0" applyProtection="0"/>
    <xf numFmtId="0" fontId="52" fillId="44" borderId="49" applyNumberFormat="0" applyAlignment="0" applyProtection="0"/>
    <xf numFmtId="0" fontId="13" fillId="0" borderId="44">
      <alignment vertical="center"/>
    </xf>
    <xf numFmtId="0" fontId="59" fillId="0" borderId="52" applyNumberFormat="0" applyFill="0" applyAlignment="0" applyProtection="0"/>
    <xf numFmtId="166" fontId="15" fillId="5" borderId="44">
      <alignment horizontal="right" vertical="center"/>
    </xf>
    <xf numFmtId="171" fontId="15" fillId="5" borderId="44">
      <alignment horizontal="right" vertical="center"/>
    </xf>
    <xf numFmtId="171" fontId="13" fillId="0" borderId="44">
      <alignment vertical="center"/>
    </xf>
    <xf numFmtId="166" fontId="15" fillId="5" borderId="44">
      <alignment horizontal="right" vertical="center"/>
    </xf>
    <xf numFmtId="166" fontId="15" fillId="5" borderId="44">
      <alignment horizontal="right" vertical="center"/>
    </xf>
    <xf numFmtId="171" fontId="13" fillId="0" borderId="44">
      <alignment vertical="center"/>
    </xf>
    <xf numFmtId="171" fontId="13" fillId="0" borderId="44">
      <alignment vertical="center"/>
    </xf>
    <xf numFmtId="0" fontId="13" fillId="0" borderId="44">
      <alignment vertical="center"/>
    </xf>
    <xf numFmtId="171" fontId="15" fillId="5" borderId="44">
      <alignment horizontal="right" vertical="center"/>
    </xf>
    <xf numFmtId="0" fontId="52" fillId="44" borderId="49" applyNumberFormat="0" applyAlignment="0" applyProtection="0"/>
    <xf numFmtId="0" fontId="52" fillId="44" borderId="49" applyNumberFormat="0" applyAlignment="0" applyProtection="0"/>
    <xf numFmtId="0" fontId="59" fillId="0" borderId="52" applyNumberFormat="0" applyFill="0" applyAlignment="0" applyProtection="0"/>
    <xf numFmtId="171" fontId="13" fillId="0" borderId="44">
      <alignment vertical="center"/>
    </xf>
    <xf numFmtId="0" fontId="52" fillId="44" borderId="49" applyNumberFormat="0" applyAlignment="0" applyProtection="0"/>
    <xf numFmtId="0" fontId="13" fillId="0" borderId="44">
      <alignment vertical="center"/>
    </xf>
    <xf numFmtId="0" fontId="42" fillId="58" borderId="49" applyNumberFormat="0" applyAlignment="0" applyProtection="0"/>
    <xf numFmtId="0" fontId="42" fillId="58" borderId="49" applyNumberFormat="0" applyAlignment="0" applyProtection="0"/>
    <xf numFmtId="0" fontId="13" fillId="0" borderId="44">
      <alignment vertical="center"/>
    </xf>
    <xf numFmtId="166" fontId="15" fillId="5" borderId="44">
      <alignment horizontal="right" vertical="center"/>
    </xf>
    <xf numFmtId="0" fontId="13" fillId="62" borderId="50" applyNumberFormat="0" applyFont="0" applyAlignment="0" applyProtection="0"/>
    <xf numFmtId="0" fontId="57" fillId="58" borderId="51" applyNumberFormat="0" applyAlignment="0" applyProtection="0"/>
    <xf numFmtId="0" fontId="13" fillId="0" borderId="44">
      <alignment vertical="center"/>
    </xf>
    <xf numFmtId="0" fontId="13" fillId="62" borderId="50" applyNumberFormat="0" applyFont="0" applyAlignment="0" applyProtection="0"/>
    <xf numFmtId="0" fontId="59" fillId="0" borderId="52" applyNumberFormat="0" applyFill="0" applyAlignment="0" applyProtection="0"/>
    <xf numFmtId="166" fontId="15" fillId="5" borderId="44">
      <alignment horizontal="right" vertical="center"/>
    </xf>
    <xf numFmtId="0" fontId="42" fillId="58" borderId="49" applyNumberFormat="0" applyAlignment="0" applyProtection="0"/>
    <xf numFmtId="0" fontId="13" fillId="62" borderId="50" applyNumberFormat="0" applyFont="0" applyAlignment="0" applyProtection="0"/>
    <xf numFmtId="166" fontId="15" fillId="5" borderId="44">
      <alignment horizontal="right" vertical="center"/>
    </xf>
    <xf numFmtId="0" fontId="13" fillId="62" borderId="50" applyNumberFormat="0" applyFont="0" applyAlignment="0" applyProtection="0"/>
    <xf numFmtId="171" fontId="15" fillId="5" borderId="44">
      <alignment horizontal="right" vertical="center"/>
    </xf>
    <xf numFmtId="0" fontId="13" fillId="62" borderId="50" applyNumberFormat="0" applyFont="0" applyAlignment="0" applyProtection="0"/>
    <xf numFmtId="0" fontId="52" fillId="44" borderId="49" applyNumberFormat="0" applyAlignment="0" applyProtection="0"/>
    <xf numFmtId="0" fontId="42" fillId="58" borderId="49" applyNumberFormat="0" applyAlignment="0" applyProtection="0"/>
    <xf numFmtId="0" fontId="52" fillId="44" borderId="49" applyNumberFormat="0" applyAlignment="0" applyProtection="0"/>
    <xf numFmtId="0" fontId="57" fillId="58" borderId="51" applyNumberFormat="0" applyAlignment="0" applyProtection="0"/>
    <xf numFmtId="0" fontId="52" fillId="44" borderId="49" applyNumberFormat="0" applyAlignment="0" applyProtection="0"/>
    <xf numFmtId="0" fontId="13" fillId="0" borderId="44">
      <alignment vertical="center"/>
    </xf>
    <xf numFmtId="0" fontId="13" fillId="0" borderId="44">
      <alignment vertical="center"/>
    </xf>
    <xf numFmtId="166" fontId="15" fillId="5" borderId="44">
      <alignment horizontal="right" vertical="center"/>
    </xf>
    <xf numFmtId="0" fontId="42" fillId="58" borderId="49" applyNumberFormat="0" applyAlignment="0" applyProtection="0"/>
    <xf numFmtId="171" fontId="15" fillId="5" borderId="44">
      <alignment horizontal="right" vertical="center"/>
    </xf>
    <xf numFmtId="0" fontId="52" fillId="44" borderId="49" applyNumberFormat="0" applyAlignment="0" applyProtection="0"/>
    <xf numFmtId="0" fontId="42" fillId="58" borderId="49" applyNumberFormat="0" applyAlignment="0" applyProtection="0"/>
    <xf numFmtId="0" fontId="13" fillId="0" borderId="44">
      <alignment vertical="center"/>
    </xf>
    <xf numFmtId="0" fontId="52" fillId="44" borderId="49" applyNumberFormat="0" applyAlignment="0" applyProtection="0"/>
    <xf numFmtId="0" fontId="42" fillId="58" borderId="49" applyNumberFormat="0" applyAlignment="0" applyProtection="0"/>
    <xf numFmtId="0" fontId="13" fillId="0" borderId="44">
      <alignment vertical="center"/>
    </xf>
    <xf numFmtId="0" fontId="13" fillId="62" borderId="50" applyNumberFormat="0" applyFont="0" applyAlignment="0" applyProtection="0"/>
    <xf numFmtId="0" fontId="13" fillId="0" borderId="44">
      <alignment vertical="center"/>
    </xf>
    <xf numFmtId="0" fontId="57" fillId="58" borderId="51" applyNumberFormat="0" applyAlignment="0" applyProtection="0"/>
    <xf numFmtId="171" fontId="13" fillId="0" borderId="44">
      <alignment vertical="center"/>
    </xf>
    <xf numFmtId="166" fontId="15" fillId="5" borderId="44">
      <alignment horizontal="right" vertical="center"/>
    </xf>
    <xf numFmtId="0" fontId="13" fillId="62" borderId="50" applyNumberFormat="0" applyFont="0" applyAlignment="0" applyProtection="0"/>
    <xf numFmtId="171" fontId="15" fillId="5" borderId="44">
      <alignment horizontal="right" vertical="center"/>
    </xf>
    <xf numFmtId="0" fontId="13" fillId="0" borderId="44">
      <alignment vertical="center"/>
    </xf>
    <xf numFmtId="0" fontId="57" fillId="58" borderId="51" applyNumberFormat="0" applyAlignment="0" applyProtection="0"/>
    <xf numFmtId="0" fontId="59" fillId="0" borderId="52" applyNumberFormat="0" applyFill="0" applyAlignment="0" applyProtection="0"/>
    <xf numFmtId="166" fontId="15" fillId="5" borderId="44">
      <alignment horizontal="right" vertical="center"/>
    </xf>
    <xf numFmtId="166" fontId="15" fillId="5" borderId="44">
      <alignment horizontal="right" vertical="center"/>
    </xf>
    <xf numFmtId="0" fontId="59" fillId="0" borderId="52" applyNumberFormat="0" applyFill="0" applyAlignment="0" applyProtection="0"/>
    <xf numFmtId="0" fontId="52" fillId="44" borderId="49" applyNumberFormat="0" applyAlignment="0" applyProtection="0"/>
    <xf numFmtId="171" fontId="13" fillId="0" borderId="44">
      <alignment vertical="center"/>
    </xf>
    <xf numFmtId="0" fontId="59" fillId="0" borderId="52" applyNumberFormat="0" applyFill="0" applyAlignment="0" applyProtection="0"/>
    <xf numFmtId="0" fontId="42" fillId="58" borderId="49" applyNumberFormat="0" applyAlignment="0" applyProtection="0"/>
    <xf numFmtId="171" fontId="13" fillId="0" borderId="44">
      <alignment vertical="center"/>
    </xf>
    <xf numFmtId="0" fontId="57" fillId="58" borderId="51" applyNumberFormat="0" applyAlignment="0" applyProtection="0"/>
    <xf numFmtId="171" fontId="13" fillId="0" borderId="44">
      <alignment vertical="center"/>
    </xf>
    <xf numFmtId="0" fontId="13" fillId="0" borderId="44">
      <alignment vertical="center"/>
    </xf>
    <xf numFmtId="0" fontId="52" fillId="44" borderId="49"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13" fillId="62" borderId="50" applyNumberFormat="0" applyFont="0" applyAlignment="0" applyProtection="0"/>
    <xf numFmtId="0" fontId="57" fillId="58" borderId="51" applyNumberFormat="0" applyAlignment="0" applyProtection="0"/>
    <xf numFmtId="0" fontId="13" fillId="62" borderId="50" applyNumberFormat="0" applyFont="0" applyAlignment="0" applyProtection="0"/>
    <xf numFmtId="171" fontId="15" fillId="5" borderId="44">
      <alignment horizontal="right" vertical="center"/>
    </xf>
    <xf numFmtId="166" fontId="15" fillId="5" borderId="44">
      <alignment horizontal="right" vertical="center"/>
    </xf>
    <xf numFmtId="166" fontId="15" fillId="5" borderId="44">
      <alignment horizontal="right" vertical="center"/>
    </xf>
    <xf numFmtId="171" fontId="13" fillId="0" borderId="44">
      <alignment vertical="center"/>
    </xf>
    <xf numFmtId="171" fontId="13" fillId="0" borderId="44">
      <alignment vertical="center"/>
    </xf>
    <xf numFmtId="166" fontId="15" fillId="5" borderId="44">
      <alignment horizontal="right" vertical="center"/>
    </xf>
    <xf numFmtId="0" fontId="13" fillId="0" borderId="44">
      <alignment vertical="center"/>
    </xf>
    <xf numFmtId="0" fontId="52" fillId="44" borderId="49" applyNumberFormat="0" applyAlignment="0" applyProtection="0"/>
    <xf numFmtId="0" fontId="42" fillId="58" borderId="49" applyNumberFormat="0" applyAlignment="0" applyProtection="0"/>
    <xf numFmtId="0" fontId="13" fillId="62" borderId="50" applyNumberFormat="0" applyFont="0" applyAlignment="0" applyProtection="0"/>
    <xf numFmtId="0" fontId="59" fillId="0" borderId="52" applyNumberFormat="0" applyFill="0" applyAlignment="0" applyProtection="0"/>
    <xf numFmtId="0" fontId="13" fillId="62" borderId="50" applyNumberFormat="0" applyFont="0" applyAlignment="0" applyProtection="0"/>
    <xf numFmtId="0" fontId="59" fillId="0" borderId="52" applyNumberFormat="0" applyFill="0" applyAlignment="0" applyProtection="0"/>
    <xf numFmtId="171" fontId="15" fillId="5" borderId="44">
      <alignment horizontal="right" vertical="center"/>
    </xf>
    <xf numFmtId="166" fontId="15" fillId="5" borderId="44">
      <alignment horizontal="right" vertical="center"/>
    </xf>
    <xf numFmtId="0" fontId="52" fillId="44" borderId="49" applyNumberFormat="0" applyAlignment="0" applyProtection="0"/>
    <xf numFmtId="0" fontId="42" fillId="58" borderId="49" applyNumberFormat="0" applyAlignment="0" applyProtection="0"/>
    <xf numFmtId="0" fontId="57" fillId="58" borderId="51" applyNumberFormat="0" applyAlignment="0" applyProtection="0"/>
    <xf numFmtId="0" fontId="13" fillId="0" borderId="44">
      <alignment vertical="center"/>
    </xf>
    <xf numFmtId="0" fontId="13" fillId="62" borderId="50" applyNumberFormat="0" applyFont="0" applyAlignment="0" applyProtection="0"/>
    <xf numFmtId="0" fontId="13" fillId="62" borderId="50" applyNumberFormat="0" applyFont="0" applyAlignment="0" applyProtection="0"/>
    <xf numFmtId="0" fontId="52" fillId="44" borderId="49" applyNumberFormat="0" applyAlignment="0" applyProtection="0"/>
    <xf numFmtId="0" fontId="52" fillId="44" borderId="49" applyNumberFormat="0" applyAlignment="0" applyProtection="0"/>
    <xf numFmtId="171" fontId="15" fillId="5" borderId="44">
      <alignment horizontal="right" vertical="center"/>
    </xf>
    <xf numFmtId="0" fontId="13" fillId="0" borderId="44">
      <alignment vertical="center"/>
    </xf>
    <xf numFmtId="171" fontId="13" fillId="0" borderId="44">
      <alignment vertical="center"/>
    </xf>
    <xf numFmtId="0" fontId="13" fillId="0" borderId="44">
      <alignment vertical="center"/>
    </xf>
    <xf numFmtId="0" fontId="13" fillId="62" borderId="50" applyNumberFormat="0" applyFont="0" applyAlignment="0" applyProtection="0"/>
    <xf numFmtId="0" fontId="13" fillId="0" borderId="44">
      <alignment vertical="center"/>
    </xf>
    <xf numFmtId="171" fontId="13" fillId="0" borderId="44">
      <alignment vertical="center"/>
    </xf>
    <xf numFmtId="0" fontId="59" fillId="0" borderId="52" applyNumberFormat="0" applyFill="0" applyAlignment="0" applyProtection="0"/>
    <xf numFmtId="0" fontId="13" fillId="62" borderId="50" applyNumberFormat="0" applyFont="0" applyAlignment="0" applyProtection="0"/>
    <xf numFmtId="171" fontId="15" fillId="5" borderId="44">
      <alignment horizontal="right" vertical="center"/>
    </xf>
    <xf numFmtId="171" fontId="13" fillId="0" borderId="44">
      <alignment vertical="center"/>
    </xf>
    <xf numFmtId="0" fontId="42" fillId="58" borderId="49" applyNumberFormat="0" applyAlignment="0" applyProtection="0"/>
    <xf numFmtId="166" fontId="15" fillId="5" borderId="44">
      <alignment horizontal="right" vertical="center"/>
    </xf>
    <xf numFmtId="171" fontId="13" fillId="0" borderId="44">
      <alignment vertical="center"/>
    </xf>
    <xf numFmtId="0" fontId="13" fillId="62" borderId="50" applyNumberFormat="0" applyFont="0" applyAlignment="0" applyProtection="0"/>
    <xf numFmtId="0" fontId="57" fillId="58" borderId="51" applyNumberFormat="0" applyAlignment="0" applyProtection="0"/>
    <xf numFmtId="171" fontId="13" fillId="0" borderId="44">
      <alignment vertical="center"/>
    </xf>
    <xf numFmtId="166" fontId="15" fillId="5" borderId="44">
      <alignment horizontal="right" vertical="center"/>
    </xf>
    <xf numFmtId="0" fontId="52" fillId="44" borderId="49" applyNumberFormat="0" applyAlignment="0" applyProtection="0"/>
    <xf numFmtId="166" fontId="15" fillId="5" borderId="44">
      <alignment horizontal="right" vertical="center"/>
    </xf>
    <xf numFmtId="0" fontId="57" fillId="58" borderId="51" applyNumberFormat="0" applyAlignment="0" applyProtection="0"/>
    <xf numFmtId="171" fontId="13" fillId="0" borderId="44">
      <alignment vertical="center"/>
    </xf>
    <xf numFmtId="0" fontId="42" fillId="58" borderId="49" applyNumberFormat="0" applyAlignment="0" applyProtection="0"/>
    <xf numFmtId="166" fontId="15" fillId="5" borderId="44">
      <alignment horizontal="right" vertical="center"/>
    </xf>
    <xf numFmtId="0" fontId="42" fillId="58" borderId="49" applyNumberFormat="0" applyAlignment="0" applyProtection="0"/>
    <xf numFmtId="0" fontId="42" fillId="58" borderId="49" applyNumberFormat="0" applyAlignment="0" applyProtection="0"/>
    <xf numFmtId="166" fontId="15" fillId="5" borderId="44">
      <alignment horizontal="right" vertical="center"/>
    </xf>
    <xf numFmtId="0" fontId="42" fillId="58" borderId="49" applyNumberFormat="0" applyAlignment="0" applyProtection="0"/>
    <xf numFmtId="0" fontId="42" fillId="58" borderId="49" applyNumberFormat="0" applyAlignment="0" applyProtection="0"/>
    <xf numFmtId="0" fontId="57" fillId="58" borderId="51" applyNumberFormat="0" applyAlignment="0" applyProtection="0"/>
    <xf numFmtId="171" fontId="13" fillId="0" borderId="44">
      <alignment vertical="center"/>
    </xf>
    <xf numFmtId="0" fontId="57" fillId="58" borderId="51" applyNumberFormat="0" applyAlignment="0" applyProtection="0"/>
    <xf numFmtId="0" fontId="42" fillId="58" borderId="49" applyNumberFormat="0" applyAlignment="0" applyProtection="0"/>
    <xf numFmtId="0" fontId="59" fillId="0" borderId="52" applyNumberFormat="0" applyFill="0" applyAlignment="0" applyProtection="0"/>
    <xf numFmtId="171" fontId="15" fillId="5" borderId="44">
      <alignment horizontal="right" vertical="center"/>
    </xf>
    <xf numFmtId="166" fontId="15" fillId="5" borderId="44">
      <alignment horizontal="right" vertical="center"/>
    </xf>
    <xf numFmtId="166" fontId="15" fillId="5" borderId="44">
      <alignment horizontal="right" vertical="center"/>
    </xf>
    <xf numFmtId="0" fontId="42" fillId="58" borderId="49" applyNumberFormat="0" applyAlignment="0" applyProtection="0"/>
    <xf numFmtId="171" fontId="15" fillId="5" borderId="44">
      <alignment horizontal="right" vertical="center"/>
    </xf>
    <xf numFmtId="0" fontId="42" fillId="58" borderId="49" applyNumberFormat="0" applyAlignment="0" applyProtection="0"/>
    <xf numFmtId="0" fontId="59" fillId="0" borderId="52" applyNumberFormat="0" applyFill="0" applyAlignment="0" applyProtection="0"/>
    <xf numFmtId="166" fontId="15" fillId="5" borderId="44">
      <alignment horizontal="right" vertical="center"/>
    </xf>
    <xf numFmtId="0" fontId="13" fillId="0" borderId="44">
      <alignment vertical="center"/>
    </xf>
    <xf numFmtId="0" fontId="13" fillId="0" borderId="44">
      <alignment vertical="center"/>
    </xf>
    <xf numFmtId="0" fontId="59" fillId="0" borderId="52" applyNumberFormat="0" applyFill="0" applyAlignment="0" applyProtection="0"/>
    <xf numFmtId="166" fontId="15" fillId="5" borderId="44">
      <alignment horizontal="right" vertical="center"/>
    </xf>
    <xf numFmtId="0" fontId="57" fillId="58" borderId="51" applyNumberFormat="0" applyAlignment="0" applyProtection="0"/>
    <xf numFmtId="0" fontId="52" fillId="44" borderId="49" applyNumberFormat="0" applyAlignment="0" applyProtection="0"/>
    <xf numFmtId="166" fontId="15" fillId="5" borderId="44">
      <alignment horizontal="right" vertical="center"/>
    </xf>
    <xf numFmtId="0" fontId="52" fillId="44" borderId="49" applyNumberFormat="0" applyAlignment="0" applyProtection="0"/>
    <xf numFmtId="0" fontId="57" fillId="58" borderId="51" applyNumberFormat="0" applyAlignment="0" applyProtection="0"/>
    <xf numFmtId="166" fontId="15" fillId="5" borderId="44">
      <alignment horizontal="right" vertical="center"/>
    </xf>
    <xf numFmtId="0" fontId="52" fillId="44" borderId="49" applyNumberFormat="0" applyAlignment="0" applyProtection="0"/>
    <xf numFmtId="0" fontId="13" fillId="0" borderId="44">
      <alignment vertical="center"/>
    </xf>
    <xf numFmtId="0" fontId="59" fillId="0" borderId="52" applyNumberFormat="0" applyFill="0" applyAlignment="0" applyProtection="0"/>
    <xf numFmtId="0" fontId="13" fillId="62" borderId="50" applyNumberFormat="0" applyFont="0" applyAlignment="0" applyProtection="0"/>
    <xf numFmtId="0" fontId="59" fillId="0" borderId="52" applyNumberFormat="0" applyFill="0" applyAlignment="0" applyProtection="0"/>
    <xf numFmtId="166" fontId="15" fillId="5" borderId="44">
      <alignment horizontal="right" vertical="center"/>
    </xf>
    <xf numFmtId="0" fontId="13" fillId="62" borderId="50" applyNumberFormat="0" applyFont="0" applyAlignment="0" applyProtection="0"/>
    <xf numFmtId="0" fontId="13" fillId="0" borderId="44">
      <alignment vertical="center"/>
    </xf>
    <xf numFmtId="171" fontId="15" fillId="5" borderId="44">
      <alignment horizontal="right" vertical="center"/>
    </xf>
    <xf numFmtId="171" fontId="13" fillId="0" borderId="44">
      <alignment vertical="center"/>
    </xf>
    <xf numFmtId="171" fontId="15" fillId="5" borderId="44">
      <alignment horizontal="right" vertical="center"/>
    </xf>
    <xf numFmtId="0" fontId="52" fillId="44" borderId="49" applyNumberFormat="0" applyAlignment="0" applyProtection="0"/>
    <xf numFmtId="0" fontId="59" fillId="0" borderId="52" applyNumberFormat="0" applyFill="0" applyAlignment="0" applyProtection="0"/>
    <xf numFmtId="171" fontId="15" fillId="5" borderId="44">
      <alignment horizontal="right" vertical="center"/>
    </xf>
    <xf numFmtId="0" fontId="13" fillId="0" borderId="44">
      <alignment vertical="center"/>
    </xf>
    <xf numFmtId="0" fontId="59" fillId="0" borderId="52" applyNumberFormat="0" applyFill="0" applyAlignment="0" applyProtection="0"/>
    <xf numFmtId="0" fontId="13" fillId="0" borderId="44">
      <alignment vertical="center"/>
    </xf>
    <xf numFmtId="171" fontId="15" fillId="5" borderId="44">
      <alignment horizontal="right" vertical="center"/>
    </xf>
    <xf numFmtId="0" fontId="13" fillId="0" borderId="44">
      <alignment vertical="center"/>
    </xf>
    <xf numFmtId="166" fontId="15" fillId="5" borderId="44">
      <alignment horizontal="right" vertical="center"/>
    </xf>
    <xf numFmtId="166" fontId="15" fillId="5" borderId="44">
      <alignment horizontal="right" vertical="center"/>
    </xf>
    <xf numFmtId="0" fontId="57" fillId="58" borderId="51" applyNumberFormat="0" applyAlignment="0" applyProtection="0"/>
    <xf numFmtId="0" fontId="52" fillId="44" borderId="49" applyNumberFormat="0" applyAlignment="0" applyProtection="0"/>
    <xf numFmtId="166" fontId="15" fillId="5" borderId="44">
      <alignment horizontal="right" vertical="center"/>
    </xf>
    <xf numFmtId="166" fontId="15" fillId="5" borderId="44">
      <alignment horizontal="right" vertical="center"/>
    </xf>
    <xf numFmtId="166" fontId="15" fillId="5" borderId="44">
      <alignment horizontal="right" vertical="center"/>
    </xf>
    <xf numFmtId="171" fontId="15" fillId="5" borderId="44">
      <alignment horizontal="right" vertical="center"/>
    </xf>
    <xf numFmtId="0" fontId="52" fillId="44" borderId="49" applyNumberFormat="0" applyAlignment="0" applyProtection="0"/>
    <xf numFmtId="0" fontId="59" fillId="0" borderId="52" applyNumberFormat="0" applyFill="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42" fillId="58" borderId="49" applyNumberFormat="0" applyAlignment="0" applyProtection="0"/>
    <xf numFmtId="0" fontId="13" fillId="0" borderId="44">
      <alignment vertical="center"/>
    </xf>
    <xf numFmtId="0" fontId="42" fillId="58" borderId="49" applyNumberFormat="0" applyAlignment="0" applyProtection="0"/>
    <xf numFmtId="0" fontId="57" fillId="58" borderId="51" applyNumberFormat="0" applyAlignment="0" applyProtection="0"/>
    <xf numFmtId="0" fontId="13" fillId="62" borderId="50" applyNumberFormat="0" applyFont="0" applyAlignment="0" applyProtection="0"/>
    <xf numFmtId="0" fontId="42" fillId="58" borderId="49" applyNumberFormat="0" applyAlignment="0" applyProtection="0"/>
    <xf numFmtId="0" fontId="42" fillId="58" borderId="49" applyNumberFormat="0" applyAlignment="0" applyProtection="0"/>
    <xf numFmtId="166" fontId="15" fillId="5" borderId="44">
      <alignment horizontal="right" vertical="center"/>
    </xf>
    <xf numFmtId="0" fontId="57" fillId="58" borderId="51" applyNumberFormat="0" applyAlignment="0" applyProtection="0"/>
    <xf numFmtId="166" fontId="15" fillId="5" borderId="44">
      <alignment horizontal="right" vertical="center"/>
    </xf>
    <xf numFmtId="0" fontId="13" fillId="0" borderId="44">
      <alignment vertical="center"/>
    </xf>
    <xf numFmtId="0" fontId="57" fillId="58" borderId="51" applyNumberFormat="0" applyAlignment="0" applyProtection="0"/>
    <xf numFmtId="0" fontId="13" fillId="0" borderId="44">
      <alignment vertical="center"/>
    </xf>
    <xf numFmtId="0" fontId="13" fillId="62" borderId="50" applyNumberFormat="0" applyFont="0" applyAlignment="0" applyProtection="0"/>
    <xf numFmtId="0" fontId="59" fillId="0" borderId="52" applyNumberFormat="0" applyFill="0" applyAlignment="0" applyProtection="0"/>
    <xf numFmtId="166" fontId="15" fillId="5" borderId="44">
      <alignment horizontal="right" vertical="center"/>
    </xf>
    <xf numFmtId="171" fontId="15" fillId="5" borderId="44">
      <alignment horizontal="right" vertical="center"/>
    </xf>
    <xf numFmtId="0" fontId="52" fillId="44" borderId="49" applyNumberFormat="0" applyAlignment="0" applyProtection="0"/>
    <xf numFmtId="171" fontId="15" fillId="5" borderId="44">
      <alignment horizontal="right" vertical="center"/>
    </xf>
    <xf numFmtId="171" fontId="13" fillId="0" borderId="44">
      <alignment vertical="center"/>
    </xf>
    <xf numFmtId="0" fontId="42" fillId="58" borderId="49" applyNumberFormat="0" applyAlignment="0" applyProtection="0"/>
    <xf numFmtId="171" fontId="15" fillId="5" borderId="44">
      <alignment horizontal="right" vertical="center"/>
    </xf>
    <xf numFmtId="166" fontId="15" fillId="5" borderId="44">
      <alignment horizontal="right" vertical="center"/>
    </xf>
    <xf numFmtId="0" fontId="52" fillId="44" borderId="49" applyNumberFormat="0" applyAlignment="0" applyProtection="0"/>
    <xf numFmtId="0" fontId="42" fillId="58" borderId="49" applyNumberFormat="0" applyAlignment="0" applyProtection="0"/>
    <xf numFmtId="166" fontId="15" fillId="5" borderId="44">
      <alignment horizontal="right" vertical="center"/>
    </xf>
    <xf numFmtId="0" fontId="42" fillId="58" borderId="49" applyNumberFormat="0" applyAlignment="0" applyProtection="0"/>
    <xf numFmtId="0" fontId="59" fillId="0" borderId="52" applyNumberFormat="0" applyFill="0" applyAlignment="0" applyProtection="0"/>
    <xf numFmtId="0" fontId="13" fillId="0" borderId="44">
      <alignment vertical="center"/>
    </xf>
    <xf numFmtId="0" fontId="52" fillId="44" borderId="49" applyNumberFormat="0" applyAlignment="0" applyProtection="0"/>
    <xf numFmtId="0" fontId="13" fillId="0" borderId="44">
      <alignment vertical="center"/>
    </xf>
    <xf numFmtId="0" fontId="57" fillId="58" borderId="51" applyNumberFormat="0" applyAlignment="0" applyProtection="0"/>
    <xf numFmtId="0" fontId="52" fillId="44" borderId="49" applyNumberFormat="0" applyAlignment="0" applyProtection="0"/>
    <xf numFmtId="0" fontId="42" fillId="58" borderId="49" applyNumberFormat="0" applyAlignment="0" applyProtection="0"/>
    <xf numFmtId="0" fontId="57" fillId="58" borderId="51" applyNumberFormat="0" applyAlignment="0" applyProtection="0"/>
    <xf numFmtId="171" fontId="13" fillId="0" borderId="44">
      <alignment vertical="center"/>
    </xf>
    <xf numFmtId="0" fontId="57" fillId="58" borderId="51" applyNumberFormat="0" applyAlignment="0" applyProtection="0"/>
    <xf numFmtId="0" fontId="13" fillId="62" borderId="50" applyNumberFormat="0" applyFont="0" applyAlignment="0" applyProtection="0"/>
    <xf numFmtId="0" fontId="52" fillId="44" borderId="49" applyNumberFormat="0" applyAlignment="0" applyProtection="0"/>
    <xf numFmtId="0" fontId="59" fillId="0" borderId="52" applyNumberFormat="0" applyFill="0" applyAlignment="0" applyProtection="0"/>
    <xf numFmtId="0" fontId="57" fillId="58" borderId="51" applyNumberFormat="0" applyAlignment="0" applyProtection="0"/>
    <xf numFmtId="171" fontId="15" fillId="5" borderId="44">
      <alignment horizontal="right" vertical="center"/>
    </xf>
    <xf numFmtId="0" fontId="59" fillId="0" borderId="52" applyNumberFormat="0" applyFill="0" applyAlignment="0" applyProtection="0"/>
    <xf numFmtId="0" fontId="13" fillId="62" borderId="50" applyNumberFormat="0" applyFont="0" applyAlignment="0" applyProtection="0"/>
    <xf numFmtId="0" fontId="57" fillId="58" borderId="51" applyNumberFormat="0" applyAlignment="0" applyProtection="0"/>
    <xf numFmtId="0" fontId="13" fillId="0" borderId="44">
      <alignment vertical="center"/>
    </xf>
    <xf numFmtId="0" fontId="42" fillId="58" borderId="49" applyNumberFormat="0" applyAlignment="0" applyProtection="0"/>
    <xf numFmtId="0" fontId="52" fillId="44" borderId="49" applyNumberFormat="0" applyAlignment="0" applyProtection="0"/>
    <xf numFmtId="0" fontId="57" fillId="58" borderId="51" applyNumberFormat="0" applyAlignment="0" applyProtection="0"/>
    <xf numFmtId="0" fontId="42" fillId="58" borderId="49" applyNumberFormat="0" applyAlignment="0" applyProtection="0"/>
    <xf numFmtId="166" fontId="15" fillId="5" borderId="44">
      <alignment horizontal="right" vertical="center"/>
    </xf>
    <xf numFmtId="166" fontId="15" fillId="5" borderId="44">
      <alignment horizontal="right" vertical="center"/>
    </xf>
    <xf numFmtId="0" fontId="13" fillId="0" borderId="44">
      <alignment vertical="center"/>
    </xf>
    <xf numFmtId="166" fontId="15" fillId="5" borderId="44">
      <alignment horizontal="right" vertical="center"/>
    </xf>
    <xf numFmtId="0" fontId="52" fillId="44" borderId="49" applyNumberFormat="0" applyAlignment="0" applyProtection="0"/>
    <xf numFmtId="171" fontId="15" fillId="5" borderId="44">
      <alignment horizontal="right" vertical="center"/>
    </xf>
    <xf numFmtId="171" fontId="13" fillId="0" borderId="44">
      <alignment vertical="center"/>
    </xf>
    <xf numFmtId="166" fontId="15" fillId="5" borderId="44">
      <alignment horizontal="right" vertical="center"/>
    </xf>
    <xf numFmtId="171" fontId="13" fillId="0" borderId="44">
      <alignment vertical="center"/>
    </xf>
    <xf numFmtId="0" fontId="13" fillId="0" borderId="44">
      <alignment vertical="center"/>
    </xf>
    <xf numFmtId="171" fontId="13" fillId="0" borderId="44">
      <alignment vertical="center"/>
    </xf>
    <xf numFmtId="171" fontId="15" fillId="5" borderId="44">
      <alignment horizontal="right" vertical="center"/>
    </xf>
    <xf numFmtId="171" fontId="13" fillId="0" borderId="44">
      <alignment vertical="center"/>
    </xf>
    <xf numFmtId="0" fontId="13" fillId="0" borderId="44">
      <alignment vertical="center"/>
    </xf>
    <xf numFmtId="171" fontId="15" fillId="5" borderId="44">
      <alignment horizontal="right" vertical="center"/>
    </xf>
    <xf numFmtId="166" fontId="15" fillId="5" borderId="44">
      <alignment horizontal="right" vertical="center"/>
    </xf>
    <xf numFmtId="0" fontId="52" fillId="44" borderId="49" applyNumberFormat="0" applyAlignment="0" applyProtection="0"/>
    <xf numFmtId="0" fontId="13" fillId="62" borderId="50" applyNumberFormat="0" applyFont="0" applyAlignment="0" applyProtection="0"/>
    <xf numFmtId="0" fontId="42" fillId="58" borderId="49" applyNumberFormat="0" applyAlignment="0" applyProtection="0"/>
    <xf numFmtId="0" fontId="57" fillId="58" borderId="51" applyNumberFormat="0" applyAlignment="0" applyProtection="0"/>
    <xf numFmtId="166" fontId="15" fillId="5" borderId="44">
      <alignment horizontal="right" vertical="center"/>
    </xf>
    <xf numFmtId="171" fontId="15" fillId="5" borderId="44">
      <alignment horizontal="right" vertical="center"/>
    </xf>
    <xf numFmtId="0" fontId="57" fillId="58" borderId="51" applyNumberFormat="0" applyAlignment="0" applyProtection="0"/>
    <xf numFmtId="0" fontId="59" fillId="0" borderId="52" applyNumberFormat="0" applyFill="0" applyAlignment="0" applyProtection="0"/>
    <xf numFmtId="166" fontId="15" fillId="5" borderId="44">
      <alignment horizontal="right" vertical="center"/>
    </xf>
    <xf numFmtId="0" fontId="13" fillId="0" borderId="44">
      <alignment vertical="center"/>
    </xf>
    <xf numFmtId="0" fontId="13" fillId="0" borderId="44">
      <alignment vertical="center"/>
    </xf>
    <xf numFmtId="0" fontId="13" fillId="0" borderId="44">
      <alignment vertical="center"/>
    </xf>
    <xf numFmtId="0" fontId="13" fillId="0" borderId="44">
      <alignment vertical="center"/>
    </xf>
    <xf numFmtId="0" fontId="13" fillId="0" borderId="44">
      <alignment vertical="center"/>
    </xf>
    <xf numFmtId="166" fontId="15" fillId="5" borderId="44">
      <alignment horizontal="right" vertical="center"/>
    </xf>
    <xf numFmtId="0" fontId="52" fillId="44" borderId="49" applyNumberFormat="0" applyAlignment="0" applyProtection="0"/>
    <xf numFmtId="171" fontId="15" fillId="5" borderId="44">
      <alignment horizontal="right" vertical="center"/>
    </xf>
    <xf numFmtId="0" fontId="13" fillId="0" borderId="44">
      <alignment vertical="center"/>
    </xf>
    <xf numFmtId="171" fontId="15" fillId="5" borderId="44">
      <alignment horizontal="right" vertical="center"/>
    </xf>
    <xf numFmtId="0" fontId="13" fillId="0" borderId="44">
      <alignment vertical="center"/>
    </xf>
    <xf numFmtId="0" fontId="13" fillId="0" borderId="44">
      <alignment vertical="center"/>
    </xf>
    <xf numFmtId="0" fontId="57" fillId="58" borderId="51" applyNumberFormat="0" applyAlignment="0" applyProtection="0"/>
    <xf numFmtId="166" fontId="15" fillId="5" borderId="44">
      <alignment horizontal="right" vertical="center"/>
    </xf>
    <xf numFmtId="0" fontId="59" fillId="0" borderId="52" applyNumberFormat="0" applyFill="0" applyAlignment="0" applyProtection="0"/>
    <xf numFmtId="166" fontId="15" fillId="5" borderId="44">
      <alignment horizontal="right" vertical="center"/>
    </xf>
    <xf numFmtId="0" fontId="42" fillId="58" borderId="49" applyNumberFormat="0" applyAlignment="0" applyProtection="0"/>
    <xf numFmtId="0" fontId="13" fillId="62" borderId="50" applyNumberFormat="0" applyFont="0" applyAlignment="0" applyProtection="0"/>
    <xf numFmtId="0" fontId="59" fillId="0" borderId="52" applyNumberFormat="0" applyFill="0" applyAlignment="0" applyProtection="0"/>
    <xf numFmtId="171" fontId="15" fillId="5" borderId="44">
      <alignment horizontal="right" vertical="center"/>
    </xf>
    <xf numFmtId="0" fontId="13" fillId="0" borderId="44">
      <alignment vertical="center"/>
    </xf>
    <xf numFmtId="171" fontId="13" fillId="0" borderId="44">
      <alignment vertical="center"/>
    </xf>
    <xf numFmtId="0" fontId="59" fillId="0" borderId="52" applyNumberFormat="0" applyFill="0" applyAlignment="0" applyProtection="0"/>
    <xf numFmtId="166" fontId="15" fillId="5" borderId="44">
      <alignment horizontal="right" vertical="center"/>
    </xf>
    <xf numFmtId="171" fontId="15" fillId="5" borderId="44">
      <alignment horizontal="right" vertical="center"/>
    </xf>
    <xf numFmtId="0" fontId="59" fillId="0" borderId="52" applyNumberFormat="0" applyFill="0" applyAlignment="0" applyProtection="0"/>
    <xf numFmtId="0" fontId="52" fillId="44" borderId="49" applyNumberFormat="0" applyAlignment="0" applyProtection="0"/>
    <xf numFmtId="0" fontId="13" fillId="0" borderId="44">
      <alignment vertical="center"/>
    </xf>
    <xf numFmtId="0" fontId="13" fillId="62" borderId="50" applyNumberFormat="0" applyFont="0" applyAlignment="0" applyProtection="0"/>
    <xf numFmtId="0" fontId="13" fillId="62" borderId="50" applyNumberFormat="0" applyFont="0" applyAlignment="0" applyProtection="0"/>
    <xf numFmtId="166" fontId="15" fillId="5" borderId="44">
      <alignment horizontal="right" vertical="center"/>
    </xf>
    <xf numFmtId="166" fontId="15" fillId="5" borderId="44">
      <alignment horizontal="right" vertical="center"/>
    </xf>
    <xf numFmtId="0" fontId="13" fillId="0" borderId="44">
      <alignment vertical="center"/>
    </xf>
    <xf numFmtId="171" fontId="15" fillId="5" borderId="44">
      <alignment horizontal="right" vertical="center"/>
    </xf>
    <xf numFmtId="0" fontId="42" fillId="58" borderId="49" applyNumberFormat="0" applyAlignment="0" applyProtection="0"/>
    <xf numFmtId="0" fontId="52" fillId="44" borderId="49" applyNumberFormat="0" applyAlignment="0" applyProtection="0"/>
    <xf numFmtId="171" fontId="13" fillId="0" borderId="44">
      <alignment vertical="center"/>
    </xf>
    <xf numFmtId="0" fontId="13" fillId="0" borderId="44">
      <alignment vertical="center"/>
    </xf>
    <xf numFmtId="0" fontId="52" fillId="44" borderId="49" applyNumberFormat="0" applyAlignment="0" applyProtection="0"/>
    <xf numFmtId="171" fontId="15" fillId="5" borderId="44">
      <alignment horizontal="right" vertical="center"/>
    </xf>
    <xf numFmtId="0" fontId="13" fillId="62" borderId="50" applyNumberFormat="0" applyFont="0" applyAlignment="0" applyProtection="0"/>
    <xf numFmtId="0" fontId="59" fillId="0" borderId="52" applyNumberFormat="0" applyFill="0" applyAlignment="0" applyProtection="0"/>
    <xf numFmtId="0" fontId="13" fillId="0" borderId="44">
      <alignment vertical="center"/>
    </xf>
    <xf numFmtId="0" fontId="13" fillId="0" borderId="44">
      <alignment vertical="center"/>
    </xf>
    <xf numFmtId="0" fontId="57" fillId="58" borderId="51" applyNumberFormat="0" applyAlignment="0" applyProtection="0"/>
    <xf numFmtId="0" fontId="13" fillId="62" borderId="50" applyNumberFormat="0" applyFont="0" applyAlignment="0" applyProtection="0"/>
    <xf numFmtId="0" fontId="13" fillId="62" borderId="50" applyNumberFormat="0" applyFont="0" applyAlignment="0" applyProtection="0"/>
    <xf numFmtId="0" fontId="59" fillId="0" borderId="52" applyNumberFormat="0" applyFill="0" applyAlignment="0" applyProtection="0"/>
    <xf numFmtId="166" fontId="15" fillId="5" borderId="44">
      <alignment horizontal="right" vertical="center"/>
    </xf>
    <xf numFmtId="0" fontId="42" fillId="58" borderId="49" applyNumberFormat="0" applyAlignment="0" applyProtection="0"/>
    <xf numFmtId="171" fontId="15" fillId="5" borderId="44">
      <alignment horizontal="right" vertical="center"/>
    </xf>
    <xf numFmtId="0" fontId="13" fillId="0" borderId="44">
      <alignment vertical="center"/>
    </xf>
    <xf numFmtId="0" fontId="13" fillId="62" borderId="50" applyNumberFormat="0" applyFont="0" applyAlignment="0" applyProtection="0"/>
    <xf numFmtId="0" fontId="52" fillId="44" borderId="49" applyNumberFormat="0" applyAlignment="0" applyProtection="0"/>
    <xf numFmtId="0" fontId="59" fillId="0" borderId="52" applyNumberFormat="0" applyFill="0" applyAlignment="0" applyProtection="0"/>
    <xf numFmtId="0" fontId="13" fillId="0" borderId="44">
      <alignment vertical="center"/>
    </xf>
    <xf numFmtId="0" fontId="57" fillId="58" borderId="51" applyNumberFormat="0" applyAlignment="0" applyProtection="0"/>
    <xf numFmtId="0" fontId="57" fillId="58" borderId="51" applyNumberFormat="0" applyAlignment="0" applyProtection="0"/>
    <xf numFmtId="0" fontId="13" fillId="62" borderId="50" applyNumberFormat="0" applyFont="0" applyAlignment="0" applyProtection="0"/>
    <xf numFmtId="0" fontId="13" fillId="0" borderId="44">
      <alignment vertical="center"/>
    </xf>
    <xf numFmtId="0" fontId="13" fillId="0" borderId="44">
      <alignment vertical="center"/>
    </xf>
    <xf numFmtId="0" fontId="13" fillId="62" borderId="50" applyNumberFormat="0" applyFont="0" applyAlignment="0" applyProtection="0"/>
    <xf numFmtId="0" fontId="52" fillId="44" borderId="49" applyNumberFormat="0" applyAlignment="0" applyProtection="0"/>
    <xf numFmtId="0" fontId="13" fillId="62" borderId="50" applyNumberFormat="0" applyFont="0" applyAlignment="0" applyProtection="0"/>
    <xf numFmtId="171" fontId="15" fillId="5" borderId="44">
      <alignment horizontal="right" vertical="center"/>
    </xf>
    <xf numFmtId="171" fontId="13" fillId="0" borderId="44">
      <alignment vertical="center"/>
    </xf>
    <xf numFmtId="171" fontId="13" fillId="0" borderId="44">
      <alignment vertical="center"/>
    </xf>
    <xf numFmtId="0" fontId="59" fillId="0" borderId="52" applyNumberFormat="0" applyFill="0" applyAlignment="0" applyProtection="0"/>
    <xf numFmtId="0" fontId="13" fillId="0" borderId="44">
      <alignment vertical="center"/>
    </xf>
    <xf numFmtId="166" fontId="15" fillId="5" borderId="44">
      <alignment horizontal="right" vertical="center"/>
    </xf>
    <xf numFmtId="0" fontId="42" fillId="58" borderId="49" applyNumberFormat="0" applyAlignment="0" applyProtection="0"/>
    <xf numFmtId="0" fontId="42" fillId="58" borderId="49" applyNumberFormat="0" applyAlignment="0" applyProtection="0"/>
    <xf numFmtId="0" fontId="13" fillId="0" borderId="44">
      <alignment vertical="center"/>
    </xf>
    <xf numFmtId="0" fontId="13" fillId="0" borderId="44">
      <alignment vertical="center"/>
    </xf>
    <xf numFmtId="0" fontId="57" fillId="58" borderId="51" applyNumberFormat="0" applyAlignment="0" applyProtection="0"/>
    <xf numFmtId="0" fontId="13" fillId="62" borderId="50" applyNumberFormat="0" applyFont="0" applyAlignment="0" applyProtection="0"/>
    <xf numFmtId="0" fontId="59" fillId="0" borderId="52" applyNumberFormat="0" applyFill="0" applyAlignment="0" applyProtection="0"/>
    <xf numFmtId="0" fontId="42" fillId="58" borderId="49" applyNumberFormat="0" applyAlignment="0" applyProtection="0"/>
    <xf numFmtId="166" fontId="15" fillId="5" borderId="44">
      <alignment horizontal="right" vertical="center"/>
    </xf>
    <xf numFmtId="0" fontId="42" fillId="58" borderId="49" applyNumberFormat="0" applyAlignment="0" applyProtection="0"/>
    <xf numFmtId="166" fontId="15" fillId="5" borderId="44">
      <alignment horizontal="right" vertical="center"/>
    </xf>
    <xf numFmtId="171" fontId="15" fillId="5" borderId="44">
      <alignment horizontal="right" vertical="center"/>
    </xf>
    <xf numFmtId="171" fontId="15" fillId="5" borderId="44">
      <alignment horizontal="right" vertical="center"/>
    </xf>
    <xf numFmtId="0" fontId="59" fillId="0" borderId="52" applyNumberFormat="0" applyFill="0" applyAlignment="0" applyProtection="0"/>
    <xf numFmtId="0" fontId="42" fillId="58" borderId="49" applyNumberFormat="0" applyAlignment="0" applyProtection="0"/>
    <xf numFmtId="171" fontId="13" fillId="0" borderId="44">
      <alignment vertical="center"/>
    </xf>
    <xf numFmtId="0" fontId="13" fillId="62" borderId="50" applyNumberFormat="0" applyFont="0" applyAlignment="0" applyProtection="0"/>
    <xf numFmtId="0" fontId="42" fillId="58" borderId="49" applyNumberFormat="0" applyAlignment="0" applyProtection="0"/>
    <xf numFmtId="0" fontId="13" fillId="0" borderId="44">
      <alignment vertical="center"/>
    </xf>
    <xf numFmtId="0" fontId="57" fillId="58" borderId="51" applyNumberFormat="0" applyAlignment="0" applyProtection="0"/>
    <xf numFmtId="166" fontId="15" fillId="5" borderId="44">
      <alignment horizontal="right" vertical="center"/>
    </xf>
    <xf numFmtId="166" fontId="15" fillId="5" borderId="44">
      <alignment horizontal="right" vertical="center"/>
    </xf>
    <xf numFmtId="0" fontId="13" fillId="0" borderId="44">
      <alignment vertical="center"/>
    </xf>
    <xf numFmtId="0" fontId="13" fillId="0" borderId="44">
      <alignment vertical="center"/>
    </xf>
    <xf numFmtId="166" fontId="15" fillId="5" borderId="44">
      <alignment horizontal="right" vertical="center"/>
    </xf>
    <xf numFmtId="0" fontId="13" fillId="62" borderId="50" applyNumberFormat="0" applyFont="0" applyAlignment="0" applyProtection="0"/>
    <xf numFmtId="0" fontId="13" fillId="0" borderId="44">
      <alignment vertical="center"/>
    </xf>
    <xf numFmtId="0" fontId="52" fillId="44" borderId="49" applyNumberFormat="0" applyAlignment="0" applyProtection="0"/>
    <xf numFmtId="0" fontId="42" fillId="58" borderId="49" applyNumberFormat="0" applyAlignment="0" applyProtection="0"/>
    <xf numFmtId="0" fontId="52" fillId="44" borderId="49" applyNumberFormat="0" applyAlignment="0" applyProtection="0"/>
    <xf numFmtId="0" fontId="52" fillId="44" borderId="49" applyNumberFormat="0" applyAlignment="0" applyProtection="0"/>
    <xf numFmtId="171" fontId="13" fillId="0" borderId="44">
      <alignment vertical="center"/>
    </xf>
    <xf numFmtId="166" fontId="15" fillId="5" borderId="44">
      <alignment horizontal="right" vertical="center"/>
    </xf>
    <xf numFmtId="0" fontId="57" fillId="58" borderId="51" applyNumberFormat="0" applyAlignment="0" applyProtection="0"/>
    <xf numFmtId="0" fontId="59" fillId="0" borderId="52" applyNumberFormat="0" applyFill="0" applyAlignment="0" applyProtection="0"/>
    <xf numFmtId="0" fontId="13" fillId="0" borderId="44">
      <alignment vertical="center"/>
    </xf>
    <xf numFmtId="171" fontId="15" fillId="5" borderId="44">
      <alignment horizontal="right" vertical="center"/>
    </xf>
    <xf numFmtId="0" fontId="57" fillId="58" borderId="51" applyNumberFormat="0" applyAlignment="0" applyProtection="0"/>
    <xf numFmtId="0" fontId="13" fillId="62" borderId="50" applyNumberFormat="0" applyFont="0" applyAlignment="0" applyProtection="0"/>
    <xf numFmtId="0" fontId="13" fillId="62" borderId="50" applyNumberFormat="0" applyFont="0" applyAlignment="0" applyProtection="0"/>
    <xf numFmtId="0" fontId="13" fillId="0" borderId="44">
      <alignment vertical="center"/>
    </xf>
    <xf numFmtId="0" fontId="13" fillId="0" borderId="44">
      <alignment vertical="center"/>
    </xf>
    <xf numFmtId="171" fontId="15" fillId="5" borderId="44">
      <alignment horizontal="right" vertical="center"/>
    </xf>
    <xf numFmtId="0" fontId="52" fillId="44" borderId="49" applyNumberFormat="0" applyAlignment="0" applyProtection="0"/>
    <xf numFmtId="0" fontId="13" fillId="0" borderId="44">
      <alignment vertical="center"/>
    </xf>
    <xf numFmtId="0" fontId="42" fillId="58" borderId="49" applyNumberFormat="0" applyAlignment="0" applyProtection="0"/>
    <xf numFmtId="0" fontId="59" fillId="0" borderId="52" applyNumberFormat="0" applyFill="0" applyAlignment="0" applyProtection="0"/>
    <xf numFmtId="0" fontId="13" fillId="0" borderId="44">
      <alignment vertical="center"/>
    </xf>
    <xf numFmtId="0" fontId="13" fillId="0" borderId="44">
      <alignment vertical="center"/>
    </xf>
    <xf numFmtId="0" fontId="52" fillId="44" borderId="49" applyNumberFormat="0" applyAlignment="0" applyProtection="0"/>
    <xf numFmtId="0" fontId="42" fillId="58" borderId="49" applyNumberFormat="0" applyAlignment="0" applyProtection="0"/>
    <xf numFmtId="166" fontId="15" fillId="5" borderId="44">
      <alignment horizontal="right" vertical="center"/>
    </xf>
    <xf numFmtId="166" fontId="15" fillId="5" borderId="44">
      <alignment horizontal="right" vertical="center"/>
    </xf>
    <xf numFmtId="0" fontId="57" fillId="58" borderId="51" applyNumberFormat="0" applyAlignment="0" applyProtection="0"/>
    <xf numFmtId="0" fontId="52" fillId="44" borderId="49" applyNumberFormat="0" applyAlignment="0" applyProtection="0"/>
    <xf numFmtId="0" fontId="13" fillId="62" borderId="50" applyNumberFormat="0" applyFont="0" applyAlignment="0" applyProtection="0"/>
    <xf numFmtId="0" fontId="57" fillId="58" borderId="51" applyNumberFormat="0" applyAlignment="0" applyProtection="0"/>
    <xf numFmtId="0" fontId="13" fillId="62" borderId="50" applyNumberFormat="0" applyFont="0" applyAlignment="0" applyProtection="0"/>
    <xf numFmtId="171" fontId="13" fillId="0" borderId="44">
      <alignment vertical="center"/>
    </xf>
    <xf numFmtId="0" fontId="13" fillId="62" borderId="50" applyNumberFormat="0" applyFont="0" applyAlignment="0" applyProtection="0"/>
    <xf numFmtId="171" fontId="13" fillId="0" borderId="44">
      <alignment vertical="center"/>
    </xf>
    <xf numFmtId="166" fontId="15" fillId="5" borderId="44">
      <alignment horizontal="right" vertical="center"/>
    </xf>
    <xf numFmtId="166" fontId="15" fillId="5" borderId="44">
      <alignment horizontal="right" vertical="center"/>
    </xf>
    <xf numFmtId="0" fontId="13" fillId="0" borderId="44">
      <alignment vertical="center"/>
    </xf>
    <xf numFmtId="166" fontId="15" fillId="5" borderId="44">
      <alignment horizontal="right" vertical="center"/>
    </xf>
    <xf numFmtId="166" fontId="15" fillId="5" borderId="44">
      <alignment horizontal="right" vertical="center"/>
    </xf>
    <xf numFmtId="166" fontId="15" fillId="5" borderId="44">
      <alignment horizontal="right" vertical="center"/>
    </xf>
    <xf numFmtId="166" fontId="15" fillId="5" borderId="44">
      <alignment horizontal="right" vertical="center"/>
    </xf>
    <xf numFmtId="0" fontId="57" fillId="58" borderId="51" applyNumberFormat="0" applyAlignment="0" applyProtection="0"/>
    <xf numFmtId="0" fontId="13" fillId="0" borderId="44">
      <alignment vertical="center"/>
    </xf>
    <xf numFmtId="0" fontId="57" fillId="58" borderId="51" applyNumberFormat="0" applyAlignment="0" applyProtection="0"/>
    <xf numFmtId="0" fontId="52" fillId="44" borderId="49" applyNumberFormat="0" applyAlignment="0" applyProtection="0"/>
    <xf numFmtId="0" fontId="13" fillId="0" borderId="44">
      <alignment vertical="center"/>
    </xf>
    <xf numFmtId="166" fontId="15" fillId="5" borderId="44">
      <alignment horizontal="right" vertical="center"/>
    </xf>
    <xf numFmtId="166" fontId="15" fillId="5" borderId="44">
      <alignment horizontal="right" vertical="center"/>
    </xf>
    <xf numFmtId="0" fontId="57" fillId="58" borderId="51" applyNumberFormat="0" applyAlignment="0" applyProtection="0"/>
    <xf numFmtId="0" fontId="59" fillId="0" borderId="52" applyNumberFormat="0" applyFill="0" applyAlignment="0" applyProtection="0"/>
    <xf numFmtId="0" fontId="52" fillId="44" borderId="49" applyNumberFormat="0" applyAlignment="0" applyProtection="0"/>
    <xf numFmtId="0" fontId="13" fillId="0" borderId="44">
      <alignment vertical="center"/>
    </xf>
    <xf numFmtId="0" fontId="57" fillId="58" borderId="51" applyNumberFormat="0" applyAlignment="0" applyProtection="0"/>
    <xf numFmtId="0" fontId="42" fillId="58" borderId="49" applyNumberFormat="0" applyAlignment="0" applyProtection="0"/>
    <xf numFmtId="0" fontId="13" fillId="62" borderId="50" applyNumberFormat="0" applyFont="0" applyAlignment="0" applyProtection="0"/>
    <xf numFmtId="0" fontId="13" fillId="62" borderId="50" applyNumberFormat="0" applyFont="0" applyAlignment="0" applyProtection="0"/>
    <xf numFmtId="0" fontId="57" fillId="58" borderId="51" applyNumberFormat="0" applyAlignment="0" applyProtection="0"/>
    <xf numFmtId="0" fontId="42" fillId="58" borderId="49" applyNumberFormat="0" applyAlignment="0" applyProtection="0"/>
    <xf numFmtId="0" fontId="57" fillId="58" borderId="51" applyNumberFormat="0" applyAlignment="0" applyProtection="0"/>
    <xf numFmtId="0" fontId="13" fillId="0" borderId="44">
      <alignment vertical="center"/>
    </xf>
    <xf numFmtId="0" fontId="13" fillId="0" borderId="44">
      <alignment vertical="center"/>
    </xf>
    <xf numFmtId="166" fontId="15" fillId="5" borderId="44">
      <alignment horizontal="right" vertical="center"/>
    </xf>
    <xf numFmtId="0" fontId="57" fillId="58" borderId="51" applyNumberFormat="0" applyAlignment="0" applyProtection="0"/>
    <xf numFmtId="171" fontId="13" fillId="0" borderId="44">
      <alignment vertical="center"/>
    </xf>
    <xf numFmtId="0" fontId="13" fillId="62" borderId="50" applyNumberFormat="0" applyFont="0" applyAlignment="0" applyProtection="0"/>
    <xf numFmtId="0" fontId="42" fillId="58" borderId="49" applyNumberFormat="0" applyAlignment="0" applyProtection="0"/>
    <xf numFmtId="0" fontId="13" fillId="0" borderId="44">
      <alignment vertical="center"/>
    </xf>
    <xf numFmtId="0" fontId="13" fillId="62" borderId="50" applyNumberFormat="0" applyFont="0" applyAlignment="0" applyProtection="0"/>
    <xf numFmtId="0" fontId="57" fillId="58" borderId="51" applyNumberFormat="0" applyAlignment="0" applyProtection="0"/>
    <xf numFmtId="171" fontId="15" fillId="5" borderId="44">
      <alignment horizontal="right" vertical="center"/>
    </xf>
    <xf numFmtId="0" fontId="42" fillId="58" borderId="49" applyNumberFormat="0" applyAlignment="0" applyProtection="0"/>
    <xf numFmtId="171" fontId="13" fillId="0" borderId="44">
      <alignment vertical="center"/>
    </xf>
    <xf numFmtId="0" fontId="59" fillId="0" borderId="52" applyNumberFormat="0" applyFill="0" applyAlignment="0" applyProtection="0"/>
    <xf numFmtId="0" fontId="13" fillId="62" borderId="50" applyNumberFormat="0" applyFont="0" applyAlignment="0" applyProtection="0"/>
    <xf numFmtId="171" fontId="15" fillId="5" borderId="44">
      <alignment horizontal="right" vertical="center"/>
    </xf>
    <xf numFmtId="171" fontId="13" fillId="0" borderId="44">
      <alignment vertical="center"/>
    </xf>
    <xf numFmtId="171" fontId="15" fillId="5" borderId="44">
      <alignment horizontal="right" vertical="center"/>
    </xf>
    <xf numFmtId="0" fontId="13" fillId="0" borderId="44">
      <alignment vertical="center"/>
    </xf>
    <xf numFmtId="0" fontId="57" fillId="58" borderId="51" applyNumberFormat="0" applyAlignment="0" applyProtection="0"/>
    <xf numFmtId="0" fontId="13" fillId="0" borderId="44">
      <alignment vertical="center"/>
    </xf>
    <xf numFmtId="0" fontId="13" fillId="62" borderId="50" applyNumberFormat="0" applyFont="0" applyAlignment="0" applyProtection="0"/>
    <xf numFmtId="166" fontId="15" fillId="5" borderId="44">
      <alignment horizontal="right" vertical="center"/>
    </xf>
    <xf numFmtId="0" fontId="42" fillId="58" borderId="49" applyNumberFormat="0" applyAlignment="0" applyProtection="0"/>
    <xf numFmtId="166" fontId="15" fillId="5" borderId="44">
      <alignment horizontal="right" vertical="center"/>
    </xf>
    <xf numFmtId="0" fontId="57" fillId="58" borderId="51" applyNumberFormat="0" applyAlignment="0" applyProtection="0"/>
    <xf numFmtId="0" fontId="13" fillId="0" borderId="44">
      <alignment vertical="center"/>
    </xf>
    <xf numFmtId="0" fontId="52" fillId="44" borderId="49" applyNumberFormat="0" applyAlignment="0" applyProtection="0"/>
    <xf numFmtId="0" fontId="42" fillId="58" borderId="49" applyNumberFormat="0" applyAlignment="0" applyProtection="0"/>
    <xf numFmtId="0" fontId="59" fillId="0" borderId="52" applyNumberFormat="0" applyFill="0" applyAlignment="0" applyProtection="0"/>
    <xf numFmtId="0" fontId="13" fillId="62" borderId="50" applyNumberFormat="0" applyFont="0" applyAlignment="0" applyProtection="0"/>
    <xf numFmtId="0" fontId="59" fillId="0" borderId="52" applyNumberFormat="0" applyFill="0" applyAlignment="0" applyProtection="0"/>
    <xf numFmtId="0" fontId="13" fillId="0" borderId="44">
      <alignment vertical="center"/>
    </xf>
    <xf numFmtId="171" fontId="13" fillId="0" borderId="44">
      <alignment vertical="center"/>
    </xf>
    <xf numFmtId="166" fontId="15" fillId="5" borderId="44">
      <alignment horizontal="right" vertical="center"/>
    </xf>
    <xf numFmtId="0" fontId="59" fillId="0" borderId="52" applyNumberFormat="0" applyFill="0" applyAlignment="0" applyProtection="0"/>
    <xf numFmtId="0" fontId="57" fillId="58" borderId="51" applyNumberFormat="0" applyAlignment="0" applyProtection="0"/>
    <xf numFmtId="171" fontId="13" fillId="0" borderId="44">
      <alignment vertical="center"/>
    </xf>
    <xf numFmtId="166" fontId="15" fillId="5" borderId="44">
      <alignment horizontal="right" vertical="center"/>
    </xf>
    <xf numFmtId="0" fontId="13" fillId="0" borderId="44">
      <alignment vertical="center"/>
    </xf>
    <xf numFmtId="166" fontId="15" fillId="5" borderId="44">
      <alignment horizontal="right" vertical="center"/>
    </xf>
    <xf numFmtId="0" fontId="42" fillId="58" borderId="49" applyNumberFormat="0" applyAlignment="0" applyProtection="0"/>
    <xf numFmtId="0" fontId="52" fillId="44" borderId="49" applyNumberFormat="0" applyAlignment="0" applyProtection="0"/>
    <xf numFmtId="0" fontId="42" fillId="58" borderId="49" applyNumberFormat="0" applyAlignment="0" applyProtection="0"/>
    <xf numFmtId="0" fontId="52" fillId="44" borderId="49" applyNumberFormat="0" applyAlignment="0" applyProtection="0"/>
    <xf numFmtId="0" fontId="42" fillId="58" borderId="49" applyNumberFormat="0" applyAlignment="0" applyProtection="0"/>
    <xf numFmtId="171" fontId="13" fillId="0" borderId="44">
      <alignment vertical="center"/>
    </xf>
    <xf numFmtId="0" fontId="13" fillId="62" borderId="50" applyNumberFormat="0" applyFont="0" applyAlignment="0" applyProtection="0"/>
    <xf numFmtId="0" fontId="57" fillId="58" borderId="51" applyNumberFormat="0" applyAlignment="0" applyProtection="0"/>
    <xf numFmtId="166" fontId="15" fillId="5" borderId="44">
      <alignment horizontal="right" vertical="center"/>
    </xf>
    <xf numFmtId="0" fontId="42" fillId="58" borderId="49" applyNumberFormat="0" applyAlignment="0" applyProtection="0"/>
    <xf numFmtId="0" fontId="52" fillId="44" borderId="49" applyNumberFormat="0" applyAlignment="0" applyProtection="0"/>
    <xf numFmtId="0" fontId="57" fillId="58" borderId="51" applyNumberFormat="0" applyAlignment="0" applyProtection="0"/>
    <xf numFmtId="0" fontId="57" fillId="58" borderId="51" applyNumberFormat="0" applyAlignment="0" applyProtection="0"/>
    <xf numFmtId="166" fontId="15" fillId="5" borderId="44">
      <alignment horizontal="right" vertical="center"/>
    </xf>
    <xf numFmtId="0" fontId="13" fillId="0" borderId="44">
      <alignment vertical="center"/>
    </xf>
    <xf numFmtId="0" fontId="59" fillId="0" borderId="52" applyNumberFormat="0" applyFill="0" applyAlignment="0" applyProtection="0"/>
    <xf numFmtId="0" fontId="13" fillId="62" borderId="50" applyNumberFormat="0" applyFont="0" applyAlignment="0" applyProtection="0"/>
    <xf numFmtId="171" fontId="15" fillId="5" borderId="44">
      <alignment horizontal="right" vertical="center"/>
    </xf>
    <xf numFmtId="0" fontId="57" fillId="58" borderId="51" applyNumberFormat="0" applyAlignment="0" applyProtection="0"/>
    <xf numFmtId="171" fontId="15" fillId="5" borderId="44">
      <alignment horizontal="right" vertical="center"/>
    </xf>
    <xf numFmtId="0" fontId="13" fillId="0" borderId="44">
      <alignment vertical="center"/>
    </xf>
    <xf numFmtId="171" fontId="13" fillId="0" borderId="44">
      <alignment vertical="center"/>
    </xf>
    <xf numFmtId="0" fontId="59" fillId="0" borderId="52" applyNumberFormat="0" applyFill="0" applyAlignment="0" applyProtection="0"/>
    <xf numFmtId="0" fontId="52" fillId="44" borderId="49" applyNumberFormat="0" applyAlignment="0" applyProtection="0"/>
    <xf numFmtId="0" fontId="42" fillId="58" borderId="49" applyNumberFormat="0" applyAlignment="0" applyProtection="0"/>
    <xf numFmtId="0" fontId="13" fillId="0" borderId="44">
      <alignment vertical="center"/>
    </xf>
    <xf numFmtId="0" fontId="13" fillId="0" borderId="44">
      <alignment vertical="center"/>
    </xf>
    <xf numFmtId="0" fontId="42" fillId="58" borderId="49" applyNumberFormat="0" applyAlignment="0" applyProtection="0"/>
    <xf numFmtId="171" fontId="13" fillId="0" borderId="44">
      <alignment vertical="center"/>
    </xf>
    <xf numFmtId="0" fontId="13" fillId="0" borderId="44">
      <alignment vertical="center"/>
    </xf>
    <xf numFmtId="171" fontId="13" fillId="0" borderId="44">
      <alignment vertical="center"/>
    </xf>
    <xf numFmtId="171" fontId="13" fillId="0" borderId="44">
      <alignment vertical="center"/>
    </xf>
    <xf numFmtId="0" fontId="59" fillId="0" borderId="52" applyNumberFormat="0" applyFill="0" applyAlignment="0" applyProtection="0"/>
    <xf numFmtId="0" fontId="59" fillId="0" borderId="52" applyNumberFormat="0" applyFill="0" applyAlignment="0" applyProtection="0"/>
    <xf numFmtId="0" fontId="59" fillId="0" borderId="52" applyNumberFormat="0" applyFill="0" applyAlignment="0" applyProtection="0"/>
    <xf numFmtId="0" fontId="42" fillId="58" borderId="49" applyNumberFormat="0" applyAlignment="0" applyProtection="0"/>
    <xf numFmtId="0" fontId="13" fillId="0" borderId="44">
      <alignment vertical="center"/>
    </xf>
    <xf numFmtId="0" fontId="57" fillId="58" borderId="51" applyNumberFormat="0" applyAlignment="0" applyProtection="0"/>
    <xf numFmtId="0" fontId="13" fillId="62" borderId="50" applyNumberFormat="0" applyFont="0" applyAlignment="0" applyProtection="0"/>
    <xf numFmtId="166" fontId="15" fillId="5" borderId="44">
      <alignment horizontal="right" vertical="center"/>
    </xf>
    <xf numFmtId="0" fontId="42" fillId="58" borderId="49" applyNumberFormat="0" applyAlignment="0" applyProtection="0"/>
    <xf numFmtId="0" fontId="52" fillId="44" borderId="49" applyNumberFormat="0" applyAlignment="0" applyProtection="0"/>
    <xf numFmtId="171" fontId="15" fillId="5" borderId="44">
      <alignment horizontal="right" vertical="center"/>
    </xf>
    <xf numFmtId="0" fontId="13" fillId="62" borderId="50" applyNumberFormat="0" applyFont="0" applyAlignment="0" applyProtection="0"/>
    <xf numFmtId="166" fontId="15" fillId="5" borderId="44">
      <alignment horizontal="right" vertical="center"/>
    </xf>
    <xf numFmtId="0" fontId="42" fillId="58" borderId="49" applyNumberFormat="0" applyAlignment="0" applyProtection="0"/>
    <xf numFmtId="0" fontId="52" fillId="44" borderId="49" applyNumberFormat="0" applyAlignment="0" applyProtection="0"/>
    <xf numFmtId="0" fontId="52" fillId="44" borderId="49" applyNumberFormat="0" applyAlignment="0" applyProtection="0"/>
    <xf numFmtId="0" fontId="52" fillId="44" borderId="49" applyNumberFormat="0" applyAlignment="0" applyProtection="0"/>
    <xf numFmtId="0" fontId="42" fillId="58" borderId="49" applyNumberFormat="0" applyAlignment="0" applyProtection="0"/>
    <xf numFmtId="166" fontId="15" fillId="5" borderId="44">
      <alignment horizontal="right" vertical="center"/>
    </xf>
    <xf numFmtId="0" fontId="13" fillId="0" borderId="44">
      <alignment vertical="center"/>
    </xf>
    <xf numFmtId="0" fontId="13" fillId="0" borderId="44">
      <alignment vertical="center"/>
    </xf>
    <xf numFmtId="0" fontId="13" fillId="62" borderId="50" applyNumberFormat="0" applyFont="0" applyAlignment="0" applyProtection="0"/>
    <xf numFmtId="166" fontId="15" fillId="5" borderId="44">
      <alignment horizontal="right" vertical="center"/>
    </xf>
    <xf numFmtId="0" fontId="59" fillId="0" borderId="52" applyNumberFormat="0" applyFill="0" applyAlignment="0" applyProtection="0"/>
    <xf numFmtId="0" fontId="59" fillId="0" borderId="52" applyNumberFormat="0" applyFill="0" applyAlignment="0" applyProtection="0"/>
    <xf numFmtId="0" fontId="59" fillId="0" borderId="52" applyNumberFormat="0" applyFill="0" applyAlignment="0" applyProtection="0"/>
    <xf numFmtId="0" fontId="42" fillId="58" borderId="49" applyNumberFormat="0" applyAlignment="0" applyProtection="0"/>
    <xf numFmtId="0" fontId="57" fillId="58" borderId="51" applyNumberFormat="0" applyAlignment="0" applyProtection="0"/>
    <xf numFmtId="0" fontId="52" fillId="44" borderId="49" applyNumberFormat="0" applyAlignment="0" applyProtection="0"/>
    <xf numFmtId="0" fontId="52" fillId="44" borderId="49" applyNumberFormat="0" applyAlignment="0" applyProtection="0"/>
    <xf numFmtId="0" fontId="13" fillId="0" borderId="44">
      <alignment vertical="center"/>
    </xf>
    <xf numFmtId="0" fontId="13" fillId="0" borderId="44">
      <alignment vertical="center"/>
    </xf>
    <xf numFmtId="0" fontId="57" fillId="58" borderId="51" applyNumberFormat="0" applyAlignment="0" applyProtection="0"/>
    <xf numFmtId="0" fontId="57" fillId="58" borderId="51" applyNumberFormat="0" applyAlignment="0" applyProtection="0"/>
    <xf numFmtId="171" fontId="15" fillId="5" borderId="44">
      <alignment horizontal="right" vertical="center"/>
    </xf>
    <xf numFmtId="0" fontId="42" fillId="58" borderId="49" applyNumberFormat="0" applyAlignment="0" applyProtection="0"/>
    <xf numFmtId="0" fontId="52" fillId="44" borderId="49" applyNumberFormat="0" applyAlignment="0" applyProtection="0"/>
    <xf numFmtId="0" fontId="52" fillId="44" borderId="49" applyNumberFormat="0" applyAlignment="0" applyProtection="0"/>
    <xf numFmtId="0" fontId="42" fillId="58" borderId="49" applyNumberFormat="0" applyAlignment="0" applyProtection="0"/>
    <xf numFmtId="166" fontId="15" fillId="5" borderId="44">
      <alignment horizontal="right" vertical="center"/>
    </xf>
    <xf numFmtId="0" fontId="13" fillId="0" borderId="44">
      <alignment vertical="center"/>
    </xf>
    <xf numFmtId="0" fontId="59" fillId="0" borderId="52" applyNumberFormat="0" applyFill="0" applyAlignment="0" applyProtection="0"/>
    <xf numFmtId="0" fontId="13" fillId="0" borderId="44">
      <alignment vertical="center"/>
    </xf>
    <xf numFmtId="0" fontId="13" fillId="0" borderId="44">
      <alignment vertical="center"/>
    </xf>
    <xf numFmtId="166" fontId="15" fillId="5" borderId="44">
      <alignment horizontal="right" vertical="center"/>
    </xf>
    <xf numFmtId="0" fontId="57" fillId="58" borderId="51" applyNumberFormat="0" applyAlignment="0" applyProtection="0"/>
    <xf numFmtId="166" fontId="15" fillId="5" borderId="44">
      <alignment horizontal="right" vertical="center"/>
    </xf>
    <xf numFmtId="166" fontId="15" fillId="5" borderId="44">
      <alignment horizontal="right" vertical="center"/>
    </xf>
    <xf numFmtId="0" fontId="42" fillId="58" borderId="49" applyNumberFormat="0" applyAlignment="0" applyProtection="0"/>
    <xf numFmtId="0" fontId="52" fillId="44" borderId="49" applyNumberFormat="0" applyAlignment="0" applyProtection="0"/>
    <xf numFmtId="0" fontId="42" fillId="58" borderId="49" applyNumberFormat="0" applyAlignment="0" applyProtection="0"/>
    <xf numFmtId="166" fontId="15" fillId="5" borderId="44">
      <alignment horizontal="right" vertical="center"/>
    </xf>
    <xf numFmtId="0" fontId="52" fillId="44" borderId="49" applyNumberFormat="0" applyAlignment="0" applyProtection="0"/>
    <xf numFmtId="0" fontId="52" fillId="44" borderId="49" applyNumberFormat="0" applyAlignment="0" applyProtection="0"/>
    <xf numFmtId="0" fontId="59" fillId="0" borderId="52" applyNumberFormat="0" applyFill="0" applyAlignment="0" applyProtection="0"/>
    <xf numFmtId="0" fontId="42" fillId="58" borderId="49" applyNumberFormat="0" applyAlignment="0" applyProtection="0"/>
    <xf numFmtId="166" fontId="15" fillId="5" borderId="44">
      <alignment horizontal="right" vertical="center"/>
    </xf>
    <xf numFmtId="0" fontId="13" fillId="0" borderId="44">
      <alignment vertical="center"/>
    </xf>
    <xf numFmtId="0" fontId="42" fillId="58" borderId="49" applyNumberFormat="0" applyAlignment="0" applyProtection="0"/>
    <xf numFmtId="171" fontId="15" fillId="5" borderId="44">
      <alignment horizontal="right" vertical="center"/>
    </xf>
    <xf numFmtId="0" fontId="13" fillId="62" borderId="50" applyNumberFormat="0" applyFont="0" applyAlignment="0" applyProtection="0"/>
    <xf numFmtId="0" fontId="52" fillId="44" borderId="49" applyNumberFormat="0" applyAlignment="0" applyProtection="0"/>
    <xf numFmtId="0" fontId="57" fillId="58" borderId="51" applyNumberFormat="0" applyAlignment="0" applyProtection="0"/>
    <xf numFmtId="171" fontId="13" fillId="0" borderId="44">
      <alignment vertical="center"/>
    </xf>
    <xf numFmtId="0" fontId="13" fillId="62" borderId="50" applyNumberFormat="0" applyFont="0" applyAlignment="0" applyProtection="0"/>
    <xf numFmtId="0" fontId="42" fillId="58" borderId="49" applyNumberFormat="0" applyAlignment="0" applyProtection="0"/>
    <xf numFmtId="0" fontId="57" fillId="58" borderId="51" applyNumberFormat="0" applyAlignment="0" applyProtection="0"/>
    <xf numFmtId="0" fontId="13" fillId="0" borderId="44">
      <alignment vertical="center"/>
    </xf>
    <xf numFmtId="0" fontId="57" fillId="58" borderId="51" applyNumberFormat="0" applyAlignment="0" applyProtection="0"/>
    <xf numFmtId="0" fontId="52" fillId="44" borderId="49" applyNumberFormat="0" applyAlignment="0" applyProtection="0"/>
    <xf numFmtId="0" fontId="59" fillId="0" borderId="52" applyNumberFormat="0" applyFill="0" applyAlignment="0" applyProtection="0"/>
    <xf numFmtId="171" fontId="15" fillId="5" borderId="44">
      <alignment horizontal="right" vertical="center"/>
    </xf>
    <xf numFmtId="0" fontId="13" fillId="62" borderId="50" applyNumberFormat="0" applyFont="0" applyAlignment="0" applyProtection="0"/>
    <xf numFmtId="0" fontId="13" fillId="0" borderId="44">
      <alignment vertical="center"/>
    </xf>
    <xf numFmtId="0" fontId="59" fillId="0" borderId="52" applyNumberFormat="0" applyFill="0" applyAlignment="0" applyProtection="0"/>
    <xf numFmtId="0" fontId="52" fillId="44" borderId="49" applyNumberFormat="0" applyAlignment="0" applyProtection="0"/>
    <xf numFmtId="0" fontId="57" fillId="58" borderId="51" applyNumberFormat="0" applyAlignment="0" applyProtection="0"/>
    <xf numFmtId="0" fontId="13" fillId="0" borderId="44">
      <alignment vertical="center"/>
    </xf>
    <xf numFmtId="166" fontId="15" fillId="5" borderId="44">
      <alignment horizontal="right" vertical="center"/>
    </xf>
    <xf numFmtId="166" fontId="15" fillId="5" borderId="44">
      <alignment horizontal="right" vertical="center"/>
    </xf>
    <xf numFmtId="0" fontId="52" fillId="44" borderId="49" applyNumberFormat="0" applyAlignment="0" applyProtection="0"/>
    <xf numFmtId="0" fontId="13" fillId="0" borderId="44">
      <alignment vertical="center"/>
    </xf>
    <xf numFmtId="0" fontId="57" fillId="58" borderId="51" applyNumberFormat="0" applyAlignment="0" applyProtection="0"/>
    <xf numFmtId="0" fontId="42" fillId="58" borderId="49" applyNumberFormat="0" applyAlignment="0" applyProtection="0"/>
    <xf numFmtId="0" fontId="13" fillId="0" borderId="44">
      <alignment vertical="center"/>
    </xf>
    <xf numFmtId="0" fontId="13" fillId="0" borderId="44">
      <alignment vertical="center"/>
    </xf>
    <xf numFmtId="0" fontId="42" fillId="58" borderId="49" applyNumberFormat="0" applyAlignment="0" applyProtection="0"/>
    <xf numFmtId="166" fontId="15" fillId="5" borderId="44">
      <alignment horizontal="right" vertical="center"/>
    </xf>
    <xf numFmtId="171" fontId="13" fillId="0" borderId="44">
      <alignment vertical="center"/>
    </xf>
    <xf numFmtId="0" fontId="59" fillId="0" borderId="52" applyNumberFormat="0" applyFill="0" applyAlignment="0" applyProtection="0"/>
    <xf numFmtId="0" fontId="59" fillId="0" borderId="52" applyNumberFormat="0" applyFill="0" applyAlignment="0" applyProtection="0"/>
    <xf numFmtId="0" fontId="59" fillId="0" borderId="52" applyNumberFormat="0" applyFill="0" applyAlignment="0" applyProtection="0"/>
    <xf numFmtId="0" fontId="57" fillId="58" borderId="51" applyNumberFormat="0" applyAlignment="0" applyProtection="0"/>
    <xf numFmtId="171" fontId="15" fillId="5" borderId="44">
      <alignment horizontal="right" vertical="center"/>
    </xf>
    <xf numFmtId="166" fontId="15" fillId="5" borderId="44">
      <alignment horizontal="right" vertical="center"/>
    </xf>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59" fillId="0" borderId="52" applyNumberFormat="0" applyFill="0" applyAlignment="0" applyProtection="0"/>
    <xf numFmtId="0" fontId="59" fillId="0" borderId="52" applyNumberFormat="0" applyFill="0" applyAlignment="0" applyProtection="0"/>
    <xf numFmtId="171" fontId="13" fillId="0" borderId="44">
      <alignment vertical="center"/>
    </xf>
    <xf numFmtId="0" fontId="13" fillId="0" borderId="44">
      <alignment vertical="center"/>
    </xf>
    <xf numFmtId="0" fontId="42" fillId="58" borderId="49" applyNumberFormat="0" applyAlignment="0" applyProtection="0"/>
    <xf numFmtId="166" fontId="15" fillId="5" borderId="44">
      <alignment horizontal="right" vertical="center"/>
    </xf>
    <xf numFmtId="0" fontId="59" fillId="0" borderId="52" applyNumberFormat="0" applyFill="0" applyAlignment="0" applyProtection="0"/>
    <xf numFmtId="0" fontId="59" fillId="0" borderId="52" applyNumberFormat="0" applyFill="0" applyAlignment="0" applyProtection="0"/>
    <xf numFmtId="0" fontId="70" fillId="0" borderId="0" applyNumberFormat="0" applyFill="0" applyBorder="0" applyAlignment="0" applyProtection="0">
      <alignment vertical="top"/>
      <protection locked="0"/>
    </xf>
    <xf numFmtId="0" fontId="57" fillId="58" borderId="51" applyNumberFormat="0" applyAlignment="0" applyProtection="0"/>
    <xf numFmtId="0" fontId="52" fillId="44" borderId="49" applyNumberFormat="0" applyAlignment="0" applyProtection="0"/>
    <xf numFmtId="0" fontId="57" fillId="58" borderId="51" applyNumberFormat="0" applyAlignment="0" applyProtection="0"/>
    <xf numFmtId="0" fontId="13" fillId="62" borderId="50" applyNumberFormat="0" applyFont="0" applyAlignment="0" applyProtection="0"/>
    <xf numFmtId="0" fontId="57" fillId="58" borderId="51" applyNumberFormat="0" applyAlignment="0" applyProtection="0"/>
    <xf numFmtId="166" fontId="15" fillId="5" borderId="44">
      <alignment horizontal="right" vertical="center"/>
    </xf>
    <xf numFmtId="0" fontId="13" fillId="62" borderId="50" applyNumberFormat="0" applyFont="0" applyAlignment="0" applyProtection="0"/>
    <xf numFmtId="0" fontId="13" fillId="0" borderId="44">
      <alignment vertical="center"/>
    </xf>
    <xf numFmtId="171" fontId="15" fillId="5" borderId="44">
      <alignment horizontal="right" vertical="center"/>
    </xf>
    <xf numFmtId="0" fontId="52" fillId="44" borderId="49" applyNumberFormat="0" applyAlignment="0" applyProtection="0"/>
    <xf numFmtId="0" fontId="42" fillId="58" borderId="49" applyNumberFormat="0" applyAlignment="0" applyProtection="0"/>
    <xf numFmtId="0" fontId="42" fillId="58" borderId="49" applyNumberFormat="0" applyAlignment="0" applyProtection="0"/>
    <xf numFmtId="0" fontId="57" fillId="58" borderId="51" applyNumberFormat="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42" fillId="58" borderId="49" applyNumberFormat="0" applyAlignment="0" applyProtection="0"/>
    <xf numFmtId="0" fontId="57" fillId="58" borderId="51" applyNumberFormat="0" applyAlignment="0" applyProtection="0"/>
    <xf numFmtId="166" fontId="15" fillId="5" borderId="44">
      <alignment horizontal="right" vertical="center"/>
    </xf>
    <xf numFmtId="171" fontId="13" fillId="0" borderId="44">
      <alignment vertical="center"/>
    </xf>
    <xf numFmtId="0" fontId="13" fillId="0" borderId="44">
      <alignment vertical="center"/>
    </xf>
    <xf numFmtId="166" fontId="15" fillId="5" borderId="44">
      <alignment horizontal="right" vertical="center"/>
    </xf>
    <xf numFmtId="0" fontId="13" fillId="0" borderId="44">
      <alignment vertical="center"/>
    </xf>
    <xf numFmtId="0" fontId="42" fillId="58" borderId="49" applyNumberFormat="0" applyAlignment="0" applyProtection="0"/>
    <xf numFmtId="0" fontId="42" fillId="58" borderId="49" applyNumberFormat="0" applyAlignment="0" applyProtection="0"/>
    <xf numFmtId="0" fontId="52" fillId="44" borderId="49" applyNumberFormat="0" applyAlignment="0" applyProtection="0"/>
    <xf numFmtId="0" fontId="52" fillId="44" borderId="49" applyNumberFormat="0" applyAlignment="0" applyProtection="0"/>
    <xf numFmtId="171" fontId="15" fillId="5" borderId="44">
      <alignment horizontal="right" vertical="center"/>
    </xf>
    <xf numFmtId="171" fontId="15" fillId="5" borderId="44">
      <alignment horizontal="right" vertical="center"/>
    </xf>
    <xf numFmtId="166" fontId="15" fillId="5" borderId="44">
      <alignment horizontal="right" vertical="center"/>
    </xf>
    <xf numFmtId="171" fontId="13" fillId="0" borderId="44">
      <alignment vertical="center"/>
    </xf>
    <xf numFmtId="0" fontId="13" fillId="0" borderId="44">
      <alignment vertical="center"/>
    </xf>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13" fillId="62" borderId="50" applyNumberFormat="0" applyFont="0" applyAlignment="0" applyProtection="0"/>
    <xf numFmtId="0" fontId="57" fillId="58" borderId="51" applyNumberFormat="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42" fillId="58" borderId="49" applyNumberFormat="0" applyAlignment="0" applyProtection="0"/>
    <xf numFmtId="0" fontId="52" fillId="44" borderId="49" applyNumberFormat="0" applyAlignment="0" applyProtection="0"/>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13" fillId="62" borderId="50" applyNumberFormat="0" applyFont="0" applyAlignment="0" applyProtection="0"/>
    <xf numFmtId="0" fontId="52" fillId="44" borderId="49" applyNumberFormat="0" applyAlignment="0" applyProtection="0"/>
    <xf numFmtId="171" fontId="13" fillId="0" borderId="44">
      <alignment vertical="center"/>
    </xf>
    <xf numFmtId="0" fontId="57" fillId="58" borderId="51" applyNumberFormat="0" applyAlignment="0" applyProtection="0"/>
    <xf numFmtId="0" fontId="13" fillId="62" borderId="50" applyNumberFormat="0" applyFont="0" applyAlignment="0" applyProtection="0"/>
    <xf numFmtId="0" fontId="42" fillId="58" borderId="49" applyNumberFormat="0" applyAlignment="0" applyProtection="0"/>
    <xf numFmtId="0" fontId="59" fillId="0" borderId="52" applyNumberFormat="0" applyFill="0" applyAlignment="0" applyProtection="0"/>
    <xf numFmtId="0" fontId="42" fillId="58" borderId="49" applyNumberFormat="0" applyAlignment="0" applyProtection="0"/>
    <xf numFmtId="0" fontId="57" fillId="58" borderId="51" applyNumberFormat="0" applyAlignment="0" applyProtection="0"/>
    <xf numFmtId="0" fontId="52" fillId="44" borderId="49" applyNumberFormat="0" applyAlignment="0" applyProtection="0"/>
    <xf numFmtId="0" fontId="52" fillId="44" borderId="49" applyNumberFormat="0" applyAlignment="0" applyProtection="0"/>
    <xf numFmtId="171" fontId="15" fillId="5" borderId="44">
      <alignment horizontal="right" vertical="center"/>
    </xf>
    <xf numFmtId="0" fontId="42" fillId="58" borderId="49" applyNumberFormat="0" applyAlignment="0" applyProtection="0"/>
    <xf numFmtId="0" fontId="57" fillId="58" borderId="51" applyNumberFormat="0" applyAlignment="0" applyProtection="0"/>
    <xf numFmtId="0" fontId="52" fillId="44" borderId="49" applyNumberFormat="0" applyAlignment="0" applyProtection="0"/>
    <xf numFmtId="166" fontId="15" fillId="5" borderId="44">
      <alignment horizontal="right" vertical="center"/>
    </xf>
    <xf numFmtId="0" fontId="13" fillId="0" borderId="44">
      <alignment vertical="center"/>
    </xf>
    <xf numFmtId="166" fontId="15" fillId="5" borderId="44">
      <alignment horizontal="right" vertical="center"/>
    </xf>
    <xf numFmtId="0" fontId="52" fillId="44" borderId="49" applyNumberFormat="0" applyAlignment="0" applyProtection="0"/>
    <xf numFmtId="0" fontId="59" fillId="0" borderId="52" applyNumberFormat="0" applyFill="0" applyAlignment="0" applyProtection="0"/>
    <xf numFmtId="0" fontId="13" fillId="0" borderId="44">
      <alignment vertical="center"/>
    </xf>
    <xf numFmtId="0" fontId="13" fillId="0" borderId="44">
      <alignment vertical="center"/>
    </xf>
    <xf numFmtId="166" fontId="15" fillId="5" borderId="44">
      <alignment horizontal="right" vertical="center"/>
    </xf>
    <xf numFmtId="0" fontId="13" fillId="62" borderId="50" applyNumberFormat="0" applyFont="0" applyAlignment="0" applyProtection="0"/>
    <xf numFmtId="0" fontId="57" fillId="58" borderId="51" applyNumberFormat="0" applyAlignment="0" applyProtection="0"/>
    <xf numFmtId="0" fontId="42" fillId="58" borderId="49" applyNumberFormat="0" applyAlignment="0" applyProtection="0"/>
    <xf numFmtId="0" fontId="13" fillId="0" borderId="44">
      <alignment vertical="center"/>
    </xf>
    <xf numFmtId="0" fontId="52" fillId="44" borderId="49" applyNumberFormat="0" applyAlignment="0" applyProtection="0"/>
    <xf numFmtId="0" fontId="57" fillId="58" borderId="51" applyNumberFormat="0" applyAlignment="0" applyProtection="0"/>
    <xf numFmtId="171" fontId="15" fillId="5" borderId="44">
      <alignment horizontal="right" vertical="center"/>
    </xf>
    <xf numFmtId="0" fontId="13" fillId="0" borderId="44">
      <alignment vertical="center"/>
    </xf>
    <xf numFmtId="166" fontId="15" fillId="5" borderId="44">
      <alignment horizontal="right" vertical="center"/>
    </xf>
    <xf numFmtId="171" fontId="13" fillId="0" borderId="44">
      <alignment vertical="center"/>
    </xf>
    <xf numFmtId="0" fontId="13" fillId="62" borderId="50" applyNumberFormat="0" applyFont="0" applyAlignment="0" applyProtection="0"/>
    <xf numFmtId="171" fontId="13" fillId="0" borderId="44">
      <alignment vertical="center"/>
    </xf>
    <xf numFmtId="0" fontId="59" fillId="0" borderId="52" applyNumberFormat="0" applyFill="0" applyAlignment="0" applyProtection="0"/>
    <xf numFmtId="0" fontId="57" fillId="58" borderId="51" applyNumberFormat="0" applyAlignment="0" applyProtection="0"/>
    <xf numFmtId="171" fontId="13" fillId="0" borderId="44">
      <alignment vertical="center"/>
    </xf>
    <xf numFmtId="166" fontId="15" fillId="5" borderId="44">
      <alignment horizontal="right" vertical="center"/>
    </xf>
    <xf numFmtId="0" fontId="13" fillId="0" borderId="44">
      <alignment vertical="center"/>
    </xf>
    <xf numFmtId="0" fontId="42" fillId="58" borderId="49" applyNumberFormat="0" applyAlignment="0" applyProtection="0"/>
    <xf numFmtId="0" fontId="42" fillId="58" borderId="49" applyNumberFormat="0" applyAlignment="0" applyProtection="0"/>
    <xf numFmtId="0" fontId="52" fillId="44" borderId="49" applyNumberFormat="0" applyAlignment="0" applyProtection="0"/>
    <xf numFmtId="0" fontId="52" fillId="44" borderId="49" applyNumberFormat="0" applyAlignment="0" applyProtection="0"/>
    <xf numFmtId="171" fontId="15" fillId="5" borderId="44">
      <alignment horizontal="right" vertical="center"/>
    </xf>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13" fillId="62" borderId="50" applyNumberFormat="0" applyFont="0" applyAlignment="0" applyProtection="0"/>
    <xf numFmtId="0" fontId="57" fillId="58" borderId="51" applyNumberFormat="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52" fillId="44" borderId="49" applyNumberFormat="0" applyAlignment="0" applyProtection="0"/>
    <xf numFmtId="166" fontId="15" fillId="5" borderId="44">
      <alignment horizontal="right" vertical="center"/>
    </xf>
    <xf numFmtId="166" fontId="15" fillId="5" borderId="44">
      <alignment horizontal="right" vertical="center"/>
    </xf>
    <xf numFmtId="171" fontId="15" fillId="5" borderId="44">
      <alignment horizontal="right" vertical="center"/>
    </xf>
    <xf numFmtId="0" fontId="13" fillId="62" borderId="50" applyNumberFormat="0" applyFont="0" applyAlignment="0" applyProtection="0"/>
    <xf numFmtId="171" fontId="13" fillId="0" borderId="44">
      <alignment vertical="center"/>
    </xf>
    <xf numFmtId="0" fontId="57" fillId="58" borderId="51" applyNumberFormat="0" applyAlignment="0" applyProtection="0"/>
    <xf numFmtId="166" fontId="15" fillId="5" borderId="44">
      <alignment horizontal="right" vertical="center"/>
    </xf>
    <xf numFmtId="171" fontId="15" fillId="5" borderId="44">
      <alignment horizontal="right" vertical="center"/>
    </xf>
    <xf numFmtId="166" fontId="15" fillId="5" borderId="44">
      <alignment horizontal="right" vertical="center"/>
    </xf>
    <xf numFmtId="0" fontId="13" fillId="62" borderId="50" applyNumberFormat="0" applyFont="0" applyAlignment="0" applyProtection="0"/>
    <xf numFmtId="0" fontId="13" fillId="0" borderId="44">
      <alignment vertical="center"/>
    </xf>
    <xf numFmtId="0" fontId="42" fillId="58" borderId="49" applyNumberFormat="0" applyAlignment="0" applyProtection="0"/>
    <xf numFmtId="0" fontId="52" fillId="44" borderId="49" applyNumberFormat="0" applyAlignment="0" applyProtection="0"/>
    <xf numFmtId="0" fontId="52" fillId="44" borderId="49" applyNumberFormat="0" applyAlignment="0" applyProtection="0"/>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166" fontId="15" fillId="5" borderId="44">
      <alignment horizontal="right" vertical="center"/>
    </xf>
    <xf numFmtId="166" fontId="15" fillId="5" borderId="44">
      <alignment horizontal="right" vertical="center"/>
    </xf>
    <xf numFmtId="0" fontId="13" fillId="0" borderId="44">
      <alignment vertical="center"/>
    </xf>
    <xf numFmtId="166" fontId="15" fillId="5" borderId="44">
      <alignment horizontal="right" vertical="center"/>
    </xf>
    <xf numFmtId="0" fontId="13" fillId="62" borderId="50" applyNumberFormat="0" applyFont="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57" fillId="58" borderId="51" applyNumberFormat="0" applyAlignment="0" applyProtection="0"/>
    <xf numFmtId="0" fontId="13" fillId="62" borderId="50" applyNumberFormat="0" applyFont="0" applyAlignment="0" applyProtection="0"/>
    <xf numFmtId="0" fontId="13" fillId="62" borderId="50" applyNumberFormat="0" applyFont="0" applyAlignment="0" applyProtection="0"/>
    <xf numFmtId="0" fontId="13" fillId="0" borderId="44">
      <alignment vertical="center"/>
    </xf>
    <xf numFmtId="171" fontId="13" fillId="0" borderId="44">
      <alignment vertical="center"/>
    </xf>
    <xf numFmtId="0" fontId="13" fillId="0" borderId="44">
      <alignment vertical="center"/>
    </xf>
    <xf numFmtId="171" fontId="13" fillId="0" borderId="44">
      <alignment vertical="center"/>
    </xf>
    <xf numFmtId="166" fontId="15" fillId="5" borderId="44">
      <alignment horizontal="right" vertical="center"/>
    </xf>
    <xf numFmtId="171" fontId="15" fillId="5" borderId="44">
      <alignment horizontal="right" vertical="center"/>
    </xf>
    <xf numFmtId="171" fontId="15" fillId="5" borderId="44">
      <alignment horizontal="right" vertical="center"/>
    </xf>
    <xf numFmtId="171" fontId="15" fillId="5" borderId="44">
      <alignment horizontal="right" vertical="center"/>
    </xf>
    <xf numFmtId="166" fontId="15" fillId="5" borderId="44">
      <alignment horizontal="right" vertical="center"/>
    </xf>
    <xf numFmtId="0" fontId="52" fillId="44" borderId="49" applyNumberFormat="0" applyAlignment="0" applyProtection="0"/>
    <xf numFmtId="0" fontId="52" fillId="44" borderId="49" applyNumberFormat="0" applyAlignment="0" applyProtection="0"/>
    <xf numFmtId="0" fontId="42" fillId="58" borderId="49" applyNumberFormat="0" applyAlignment="0" applyProtection="0"/>
    <xf numFmtId="171" fontId="13" fillId="0" borderId="44">
      <alignment vertical="center"/>
    </xf>
    <xf numFmtId="0" fontId="13" fillId="0" borderId="44">
      <alignment vertical="center"/>
    </xf>
    <xf numFmtId="0" fontId="42" fillId="58" borderId="49" applyNumberFormat="0" applyAlignment="0" applyProtection="0"/>
    <xf numFmtId="0" fontId="13" fillId="62" borderId="50" applyNumberFormat="0" applyFont="0" applyAlignment="0" applyProtection="0"/>
    <xf numFmtId="0" fontId="59" fillId="0" borderId="52" applyNumberFormat="0" applyFill="0" applyAlignment="0" applyProtection="0"/>
    <xf numFmtId="0" fontId="57" fillId="58" borderId="51" applyNumberFormat="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42" fillId="58" borderId="49" applyNumberFormat="0" applyAlignment="0" applyProtection="0"/>
    <xf numFmtId="0" fontId="57" fillId="58" borderId="51" applyNumberFormat="0" applyAlignment="0" applyProtection="0"/>
    <xf numFmtId="166" fontId="15" fillId="5" borderId="44">
      <alignment horizontal="right" vertical="center"/>
    </xf>
    <xf numFmtId="171" fontId="13" fillId="0" borderId="44">
      <alignment vertical="center"/>
    </xf>
    <xf numFmtId="0" fontId="13" fillId="0" borderId="44">
      <alignment vertical="center"/>
    </xf>
    <xf numFmtId="166" fontId="15" fillId="5" borderId="44">
      <alignment horizontal="right" vertical="center"/>
    </xf>
    <xf numFmtId="0" fontId="13" fillId="0" borderId="44">
      <alignment vertical="center"/>
    </xf>
    <xf numFmtId="0" fontId="42" fillId="58" borderId="49" applyNumberFormat="0" applyAlignment="0" applyProtection="0"/>
    <xf numFmtId="0" fontId="42" fillId="58" borderId="49" applyNumberFormat="0" applyAlignment="0" applyProtection="0"/>
    <xf numFmtId="0" fontId="52" fillId="44" borderId="49" applyNumberFormat="0" applyAlignment="0" applyProtection="0"/>
    <xf numFmtId="0" fontId="52" fillId="44" borderId="49" applyNumberFormat="0" applyAlignment="0" applyProtection="0"/>
    <xf numFmtId="171" fontId="15" fillId="5" borderId="44">
      <alignment horizontal="right" vertical="center"/>
    </xf>
    <xf numFmtId="171" fontId="15" fillId="5" borderId="44">
      <alignment horizontal="right" vertical="center"/>
    </xf>
    <xf numFmtId="166" fontId="15" fillId="5" borderId="44">
      <alignment horizontal="right" vertical="center"/>
    </xf>
    <xf numFmtId="171" fontId="13" fillId="0" borderId="44">
      <alignment vertical="center"/>
    </xf>
    <xf numFmtId="0" fontId="13" fillId="0" borderId="44">
      <alignment vertical="center"/>
    </xf>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13" fillId="62" borderId="50" applyNumberFormat="0" applyFont="0" applyAlignment="0" applyProtection="0"/>
    <xf numFmtId="0" fontId="57" fillId="58" borderId="51" applyNumberFormat="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42" fillId="58" borderId="49" applyNumberFormat="0" applyAlignment="0" applyProtection="0"/>
    <xf numFmtId="0" fontId="52" fillId="44" borderId="49" applyNumberFormat="0" applyAlignment="0" applyProtection="0"/>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57" fillId="58" borderId="51" applyNumberFormat="0" applyAlignment="0" applyProtection="0"/>
    <xf numFmtId="0" fontId="57" fillId="58" borderId="51" applyNumberFormat="0" applyAlignment="0" applyProtection="0"/>
    <xf numFmtId="166" fontId="15" fillId="5" borderId="44">
      <alignment horizontal="right" vertical="center"/>
    </xf>
    <xf numFmtId="0" fontId="42" fillId="58" borderId="49" applyNumberFormat="0" applyAlignment="0" applyProtection="0"/>
    <xf numFmtId="166" fontId="15" fillId="5" borderId="44">
      <alignment horizontal="right" vertical="center"/>
    </xf>
    <xf numFmtId="171" fontId="15" fillId="5" borderId="44">
      <alignment horizontal="right" vertical="center"/>
    </xf>
    <xf numFmtId="0" fontId="42" fillId="58" borderId="49" applyNumberFormat="0" applyAlignment="0" applyProtection="0"/>
    <xf numFmtId="0" fontId="13" fillId="62" borderId="50" applyNumberFormat="0" applyFont="0" applyAlignment="0" applyProtection="0"/>
    <xf numFmtId="166" fontId="15" fillId="5" borderId="44">
      <alignment horizontal="right" vertical="center"/>
    </xf>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57" fillId="58" borderId="51" applyNumberFormat="0" applyAlignment="0" applyProtection="0"/>
    <xf numFmtId="171" fontId="15" fillId="5" borderId="44">
      <alignment horizontal="right" vertical="center"/>
    </xf>
    <xf numFmtId="0" fontId="57" fillId="58" borderId="51" applyNumberFormat="0" applyAlignment="0" applyProtection="0"/>
    <xf numFmtId="166" fontId="15" fillId="5" borderId="44">
      <alignment horizontal="right" vertical="center"/>
    </xf>
    <xf numFmtId="0" fontId="42" fillId="58" borderId="49" applyNumberFormat="0" applyAlignment="0" applyProtection="0"/>
    <xf numFmtId="0" fontId="59" fillId="0" borderId="52" applyNumberFormat="0" applyFill="0" applyAlignment="0" applyProtection="0"/>
    <xf numFmtId="0" fontId="52" fillId="44" borderId="49" applyNumberFormat="0" applyAlignment="0" applyProtection="0"/>
    <xf numFmtId="0" fontId="52" fillId="44" borderId="49" applyNumberFormat="0" applyAlignment="0" applyProtection="0"/>
    <xf numFmtId="166" fontId="15" fillId="5" borderId="44">
      <alignment horizontal="right" vertical="center"/>
    </xf>
    <xf numFmtId="0" fontId="42" fillId="58" borderId="49" applyNumberFormat="0" applyAlignment="0" applyProtection="0"/>
    <xf numFmtId="0" fontId="13" fillId="62" borderId="50" applyNumberFormat="0" applyFont="0" applyAlignment="0" applyProtection="0"/>
    <xf numFmtId="166" fontId="15" fillId="5" borderId="44">
      <alignment horizontal="right" vertical="center"/>
    </xf>
    <xf numFmtId="171" fontId="13" fillId="0" borderId="44">
      <alignment vertical="center"/>
    </xf>
    <xf numFmtId="0" fontId="13" fillId="62" borderId="50" applyNumberFormat="0" applyFont="0" applyAlignment="0" applyProtection="0"/>
    <xf numFmtId="0" fontId="59" fillId="0" borderId="52" applyNumberFormat="0" applyFill="0" applyAlignment="0" applyProtection="0"/>
    <xf numFmtId="0" fontId="13" fillId="62" borderId="50" applyNumberFormat="0" applyFont="0" applyAlignment="0" applyProtection="0"/>
    <xf numFmtId="0" fontId="59" fillId="0" borderId="52" applyNumberFormat="0" applyFill="0" applyAlignment="0" applyProtection="0"/>
    <xf numFmtId="0" fontId="57" fillId="58" borderId="51" applyNumberFormat="0" applyAlignment="0" applyProtection="0"/>
    <xf numFmtId="171" fontId="13" fillId="0" borderId="44">
      <alignment vertical="center"/>
    </xf>
    <xf numFmtId="0" fontId="13" fillId="62" borderId="50" applyNumberFormat="0" applyFont="0" applyAlignment="0" applyProtection="0"/>
    <xf numFmtId="0" fontId="42" fillId="58" borderId="49" applyNumberFormat="0" applyAlignment="0" applyProtection="0"/>
    <xf numFmtId="0" fontId="42" fillId="58" borderId="49" applyNumberFormat="0" applyAlignment="0" applyProtection="0"/>
    <xf numFmtId="0" fontId="59" fillId="0" borderId="52" applyNumberFormat="0" applyFill="0" applyAlignment="0" applyProtection="0"/>
    <xf numFmtId="166" fontId="15" fillId="5" borderId="44">
      <alignment horizontal="right" vertical="center"/>
    </xf>
    <xf numFmtId="0" fontId="52" fillId="44" borderId="49" applyNumberFormat="0" applyAlignment="0" applyProtection="0"/>
    <xf numFmtId="0" fontId="13" fillId="0" borderId="44">
      <alignment vertical="center"/>
    </xf>
    <xf numFmtId="0" fontId="13" fillId="0" borderId="44">
      <alignment vertical="center"/>
    </xf>
    <xf numFmtId="0" fontId="57" fillId="58" borderId="51" applyNumberFormat="0" applyAlignment="0" applyProtection="0"/>
    <xf numFmtId="166" fontId="15" fillId="5" borderId="44">
      <alignment horizontal="right" vertical="center"/>
    </xf>
    <xf numFmtId="0" fontId="42" fillId="58" borderId="49" applyNumberFormat="0" applyAlignment="0" applyProtection="0"/>
    <xf numFmtId="0" fontId="52" fillId="44" borderId="49" applyNumberFormat="0" applyAlignment="0" applyProtection="0"/>
    <xf numFmtId="0" fontId="52" fillId="44" borderId="49" applyNumberFormat="0" applyAlignment="0" applyProtection="0"/>
    <xf numFmtId="166" fontId="15" fillId="5" borderId="44">
      <alignment horizontal="right" vertical="center"/>
    </xf>
    <xf numFmtId="171" fontId="15" fillId="5" borderId="44">
      <alignment horizontal="right" vertical="center"/>
    </xf>
    <xf numFmtId="171" fontId="13" fillId="0" borderId="44">
      <alignment vertical="center"/>
    </xf>
    <xf numFmtId="0" fontId="57" fillId="58" borderId="51" applyNumberFormat="0" applyAlignment="0" applyProtection="0"/>
    <xf numFmtId="0" fontId="13" fillId="0" borderId="44">
      <alignment vertical="center"/>
    </xf>
    <xf numFmtId="0" fontId="13" fillId="62" borderId="50" applyNumberFormat="0" applyFont="0" applyAlignment="0" applyProtection="0"/>
    <xf numFmtId="0" fontId="42" fillId="58" borderId="49" applyNumberFormat="0" applyAlignment="0" applyProtection="0"/>
    <xf numFmtId="166" fontId="15" fillId="5" borderId="44">
      <alignment horizontal="right" vertical="center"/>
    </xf>
    <xf numFmtId="0" fontId="52" fillId="44" borderId="49" applyNumberFormat="0" applyAlignment="0" applyProtection="0"/>
    <xf numFmtId="0" fontId="42" fillId="58" borderId="49" applyNumberFormat="0" applyAlignment="0" applyProtection="0"/>
    <xf numFmtId="0" fontId="13" fillId="62" borderId="50" applyNumberFormat="0" applyFont="0" applyAlignment="0" applyProtection="0"/>
    <xf numFmtId="0" fontId="13" fillId="0" borderId="44">
      <alignment vertical="center"/>
    </xf>
    <xf numFmtId="166" fontId="15" fillId="5" borderId="44">
      <alignment horizontal="right" vertical="center"/>
    </xf>
    <xf numFmtId="171" fontId="15" fillId="5" borderId="44">
      <alignment horizontal="right" vertical="center"/>
    </xf>
    <xf numFmtId="0" fontId="42" fillId="58" borderId="49" applyNumberFormat="0" applyAlignment="0" applyProtection="0"/>
    <xf numFmtId="0" fontId="52" fillId="44" borderId="49" applyNumberFormat="0" applyAlignment="0" applyProtection="0"/>
    <xf numFmtId="0" fontId="59" fillId="0" borderId="52" applyNumberFormat="0" applyFill="0" applyAlignment="0" applyProtection="0"/>
    <xf numFmtId="0" fontId="52" fillId="44" borderId="49" applyNumberFormat="0" applyAlignment="0" applyProtection="0"/>
    <xf numFmtId="0" fontId="52" fillId="44" borderId="49" applyNumberFormat="0" applyAlignment="0" applyProtection="0"/>
    <xf numFmtId="0" fontId="57" fillId="58" borderId="51" applyNumberFormat="0" applyAlignment="0" applyProtection="0"/>
    <xf numFmtId="0" fontId="57" fillId="58" borderId="51" applyNumberFormat="0" applyAlignment="0" applyProtection="0"/>
    <xf numFmtId="166" fontId="15" fillId="5" borderId="44">
      <alignment horizontal="right" vertical="center"/>
    </xf>
    <xf numFmtId="0" fontId="57" fillId="58" borderId="51" applyNumberFormat="0" applyAlignment="0" applyProtection="0"/>
    <xf numFmtId="0" fontId="59" fillId="0" borderId="52" applyNumberFormat="0" applyFill="0" applyAlignment="0" applyProtection="0"/>
    <xf numFmtId="171" fontId="15" fillId="5" borderId="44">
      <alignment horizontal="right" vertical="center"/>
    </xf>
    <xf numFmtId="0" fontId="42" fillId="58" borderId="49" applyNumberFormat="0" applyAlignment="0" applyProtection="0"/>
    <xf numFmtId="0" fontId="59" fillId="0" borderId="52" applyNumberFormat="0" applyFill="0" applyAlignment="0" applyProtection="0"/>
    <xf numFmtId="166" fontId="15" fillId="5" borderId="44">
      <alignment horizontal="right" vertical="center"/>
    </xf>
    <xf numFmtId="0" fontId="52" fillId="44" borderId="49" applyNumberFormat="0" applyAlignment="0" applyProtection="0"/>
    <xf numFmtId="0" fontId="13" fillId="0" borderId="44">
      <alignment vertical="center"/>
    </xf>
    <xf numFmtId="0" fontId="52" fillId="44" borderId="49" applyNumberFormat="0" applyAlignment="0" applyProtection="0"/>
    <xf numFmtId="0" fontId="42" fillId="58" borderId="49" applyNumberFormat="0" applyAlignment="0" applyProtection="0"/>
    <xf numFmtId="0" fontId="13" fillId="62" borderId="50" applyNumberFormat="0" applyFont="0" applyAlignment="0" applyProtection="0"/>
    <xf numFmtId="0" fontId="13" fillId="0" borderId="44">
      <alignment vertical="center"/>
    </xf>
    <xf numFmtId="0" fontId="13" fillId="0" borderId="44">
      <alignment vertical="center"/>
    </xf>
    <xf numFmtId="0" fontId="13" fillId="0" borderId="44">
      <alignment vertical="center"/>
    </xf>
    <xf numFmtId="166" fontId="15" fillId="5" borderId="44">
      <alignment horizontal="right" vertical="center"/>
    </xf>
    <xf numFmtId="166" fontId="15" fillId="5" borderId="44">
      <alignment horizontal="right" vertical="center"/>
    </xf>
    <xf numFmtId="171" fontId="15" fillId="5" borderId="44">
      <alignment horizontal="right" vertical="center"/>
    </xf>
    <xf numFmtId="0" fontId="42" fillId="58" borderId="49" applyNumberFormat="0" applyAlignment="0" applyProtection="0"/>
    <xf numFmtId="0" fontId="52" fillId="44" borderId="49" applyNumberFormat="0" applyAlignment="0" applyProtection="0"/>
    <xf numFmtId="171" fontId="15" fillId="5" borderId="44">
      <alignment horizontal="right" vertical="center"/>
    </xf>
    <xf numFmtId="166" fontId="15" fillId="5" borderId="44">
      <alignment horizontal="right" vertical="center"/>
    </xf>
    <xf numFmtId="0" fontId="57" fillId="58" borderId="51" applyNumberFormat="0" applyAlignment="0" applyProtection="0"/>
    <xf numFmtId="171" fontId="15" fillId="5" borderId="44">
      <alignment horizontal="right" vertical="center"/>
    </xf>
    <xf numFmtId="0" fontId="13" fillId="62" borderId="50" applyNumberFormat="0" applyFont="0" applyAlignment="0" applyProtection="0"/>
    <xf numFmtId="0" fontId="13" fillId="0" borderId="44">
      <alignment vertical="center"/>
    </xf>
    <xf numFmtId="0" fontId="59" fillId="0" borderId="52" applyNumberFormat="0" applyFill="0" applyAlignment="0" applyProtection="0"/>
    <xf numFmtId="0" fontId="13" fillId="0" borderId="44">
      <alignment vertical="center"/>
    </xf>
    <xf numFmtId="0" fontId="52" fillId="44" borderId="49" applyNumberFormat="0" applyAlignment="0" applyProtection="0"/>
    <xf numFmtId="0" fontId="59" fillId="0" borderId="52" applyNumberFormat="0" applyFill="0" applyAlignment="0" applyProtection="0"/>
    <xf numFmtId="171" fontId="13" fillId="0" borderId="44">
      <alignment vertical="center"/>
    </xf>
    <xf numFmtId="171" fontId="15" fillId="5" borderId="44">
      <alignment horizontal="right" vertical="center"/>
    </xf>
    <xf numFmtId="0" fontId="59" fillId="0" borderId="52" applyNumberFormat="0" applyFill="0" applyAlignment="0" applyProtection="0"/>
    <xf numFmtId="166" fontId="15" fillId="5" borderId="44">
      <alignment horizontal="right" vertical="center"/>
    </xf>
    <xf numFmtId="166" fontId="15" fillId="5" borderId="44">
      <alignment horizontal="right" vertical="center"/>
    </xf>
    <xf numFmtId="0" fontId="13" fillId="62" borderId="50" applyNumberFormat="0" applyFont="0" applyAlignment="0" applyProtection="0"/>
    <xf numFmtId="171" fontId="13" fillId="0" borderId="44">
      <alignment vertical="center"/>
    </xf>
    <xf numFmtId="0" fontId="57" fillId="58" borderId="51" applyNumberFormat="0" applyAlignment="0" applyProtection="0"/>
    <xf numFmtId="166" fontId="15" fillId="5" borderId="44">
      <alignment horizontal="right" vertical="center"/>
    </xf>
    <xf numFmtId="166" fontId="15" fillId="5" borderId="44">
      <alignment horizontal="right" vertical="center"/>
    </xf>
    <xf numFmtId="0" fontId="57" fillId="58" borderId="51" applyNumberFormat="0" applyAlignment="0" applyProtection="0"/>
    <xf numFmtId="0" fontId="52" fillId="44" borderId="49" applyNumberFormat="0" applyAlignment="0" applyProtection="0"/>
    <xf numFmtId="0" fontId="52" fillId="44" borderId="49" applyNumberFormat="0" applyAlignment="0" applyProtection="0"/>
    <xf numFmtId="0" fontId="13" fillId="0" borderId="44">
      <alignment vertical="center"/>
    </xf>
    <xf numFmtId="0" fontId="13" fillId="62" borderId="50" applyNumberFormat="0" applyFont="0" applyAlignment="0" applyProtection="0"/>
    <xf numFmtId="0" fontId="52" fillId="44" borderId="49" applyNumberFormat="0" applyAlignment="0" applyProtection="0"/>
    <xf numFmtId="166" fontId="15" fillId="5" borderId="44">
      <alignment horizontal="right" vertical="center"/>
    </xf>
    <xf numFmtId="0" fontId="57" fillId="58" borderId="51" applyNumberFormat="0" applyAlignment="0" applyProtection="0"/>
    <xf numFmtId="0" fontId="57" fillId="58" borderId="51" applyNumberFormat="0" applyAlignment="0" applyProtection="0"/>
    <xf numFmtId="0" fontId="57" fillId="58" borderId="51" applyNumberFormat="0" applyAlignment="0" applyProtection="0"/>
    <xf numFmtId="0" fontId="52" fillId="44" borderId="49" applyNumberFormat="0" applyAlignment="0" applyProtection="0"/>
    <xf numFmtId="0" fontId="13" fillId="0" borderId="44">
      <alignment vertical="center"/>
    </xf>
    <xf numFmtId="0" fontId="57" fillId="58" borderId="51" applyNumberFormat="0" applyAlignment="0" applyProtection="0"/>
    <xf numFmtId="0" fontId="42" fillId="58" borderId="49" applyNumberFormat="0" applyAlignment="0" applyProtection="0"/>
    <xf numFmtId="0" fontId="59" fillId="0" borderId="52" applyNumberFormat="0" applyFill="0" applyAlignment="0" applyProtection="0"/>
    <xf numFmtId="0" fontId="13" fillId="62" borderId="50" applyNumberFormat="0" applyFont="0" applyAlignment="0" applyProtection="0"/>
    <xf numFmtId="171" fontId="15" fillId="5" borderId="44">
      <alignment horizontal="right" vertical="center"/>
    </xf>
    <xf numFmtId="0" fontId="59" fillId="0" borderId="52" applyNumberFormat="0" applyFill="0" applyAlignment="0" applyProtection="0"/>
    <xf numFmtId="0" fontId="59" fillId="0" borderId="52" applyNumberFormat="0" applyFill="0" applyAlignment="0" applyProtection="0"/>
    <xf numFmtId="171" fontId="13" fillId="0" borderId="44">
      <alignment vertical="center"/>
    </xf>
    <xf numFmtId="0" fontId="42" fillId="58" borderId="49" applyNumberFormat="0" applyAlignment="0" applyProtection="0"/>
    <xf numFmtId="0" fontId="42" fillId="58" borderId="49" applyNumberFormat="0" applyAlignment="0" applyProtection="0"/>
    <xf numFmtId="166" fontId="15" fillId="5" borderId="44">
      <alignment horizontal="right" vertical="center"/>
    </xf>
    <xf numFmtId="0" fontId="57" fillId="58" borderId="51" applyNumberFormat="0" applyAlignment="0" applyProtection="0"/>
    <xf numFmtId="171" fontId="13" fillId="0" borderId="44">
      <alignment vertical="center"/>
    </xf>
    <xf numFmtId="0" fontId="13" fillId="0" borderId="44">
      <alignment vertical="center"/>
    </xf>
    <xf numFmtId="0" fontId="13" fillId="0" borderId="44">
      <alignment vertical="center"/>
    </xf>
    <xf numFmtId="166" fontId="15" fillId="5" borderId="44">
      <alignment horizontal="right" vertical="center"/>
    </xf>
    <xf numFmtId="0" fontId="13" fillId="62" borderId="50" applyNumberFormat="0" applyFont="0" applyAlignment="0" applyProtection="0"/>
    <xf numFmtId="0" fontId="52" fillId="44" borderId="49" applyNumberFormat="0" applyAlignment="0" applyProtection="0"/>
    <xf numFmtId="166" fontId="15" fillId="5" borderId="44">
      <alignment horizontal="right" vertical="center"/>
    </xf>
    <xf numFmtId="171" fontId="13" fillId="0" borderId="44">
      <alignment vertical="center"/>
    </xf>
    <xf numFmtId="0" fontId="59" fillId="0" borderId="52" applyNumberFormat="0" applyFill="0" applyAlignment="0" applyProtection="0"/>
    <xf numFmtId="0" fontId="13" fillId="62" borderId="50" applyNumberFormat="0" applyFont="0" applyAlignment="0" applyProtection="0"/>
    <xf numFmtId="0" fontId="52" fillId="44" borderId="49" applyNumberFormat="0" applyAlignment="0" applyProtection="0"/>
    <xf numFmtId="166" fontId="15" fillId="5" borderId="44">
      <alignment horizontal="right" vertical="center"/>
    </xf>
    <xf numFmtId="0" fontId="57" fillId="58" borderId="51" applyNumberFormat="0" applyAlignment="0" applyProtection="0"/>
    <xf numFmtId="0" fontId="52" fillId="44" borderId="49" applyNumberFormat="0" applyAlignment="0" applyProtection="0"/>
    <xf numFmtId="0" fontId="13" fillId="0" borderId="44">
      <alignment vertical="center"/>
    </xf>
    <xf numFmtId="171" fontId="15" fillId="5" borderId="44">
      <alignment horizontal="right" vertical="center"/>
    </xf>
    <xf numFmtId="0" fontId="59" fillId="0" borderId="52" applyNumberFormat="0" applyFill="0" applyAlignment="0" applyProtection="0"/>
    <xf numFmtId="171" fontId="13" fillId="0" borderId="44">
      <alignment vertical="center"/>
    </xf>
    <xf numFmtId="0" fontId="57" fillId="58" borderId="51" applyNumberFormat="0" applyAlignment="0" applyProtection="0"/>
    <xf numFmtId="0" fontId="59" fillId="0" borderId="52" applyNumberFormat="0" applyFill="0" applyAlignment="0" applyProtection="0"/>
    <xf numFmtId="0" fontId="59" fillId="0" borderId="52" applyNumberFormat="0" applyFill="0" applyAlignment="0" applyProtection="0"/>
    <xf numFmtId="166" fontId="15" fillId="5" borderId="44">
      <alignment horizontal="right" vertical="center"/>
    </xf>
    <xf numFmtId="0" fontId="42" fillId="58" borderId="49" applyNumberFormat="0" applyAlignment="0" applyProtection="0"/>
    <xf numFmtId="0" fontId="52" fillId="44" borderId="49" applyNumberFormat="0" applyAlignment="0" applyProtection="0"/>
    <xf numFmtId="0" fontId="42" fillId="58" borderId="49" applyNumberFormat="0" applyAlignment="0" applyProtection="0"/>
    <xf numFmtId="166" fontId="15" fillId="5" borderId="44">
      <alignment horizontal="right" vertical="center"/>
    </xf>
    <xf numFmtId="171" fontId="15" fillId="5" borderId="44">
      <alignment horizontal="right" vertical="center"/>
    </xf>
    <xf numFmtId="0" fontId="13" fillId="0" borderId="44">
      <alignment vertical="center"/>
    </xf>
    <xf numFmtId="0" fontId="52" fillId="44" borderId="49" applyNumberFormat="0" applyAlignment="0" applyProtection="0"/>
    <xf numFmtId="171" fontId="13" fillId="0" borderId="44">
      <alignment vertical="center"/>
    </xf>
    <xf numFmtId="0" fontId="42" fillId="58" borderId="49" applyNumberFormat="0" applyAlignment="0" applyProtection="0"/>
    <xf numFmtId="166" fontId="15" fillId="5" borderId="44">
      <alignment horizontal="right" vertical="center"/>
    </xf>
    <xf numFmtId="166" fontId="15" fillId="5" borderId="44">
      <alignment horizontal="right" vertical="center"/>
    </xf>
    <xf numFmtId="171" fontId="15" fillId="5" borderId="44">
      <alignment horizontal="right" vertical="center"/>
    </xf>
    <xf numFmtId="0" fontId="42" fillId="58" borderId="49" applyNumberFormat="0" applyAlignment="0" applyProtection="0"/>
    <xf numFmtId="0" fontId="52" fillId="44" borderId="49" applyNumberFormat="0" applyAlignment="0" applyProtection="0"/>
    <xf numFmtId="0" fontId="59" fillId="0" borderId="52" applyNumberFormat="0" applyFill="0" applyAlignment="0" applyProtection="0"/>
    <xf numFmtId="171" fontId="15" fillId="5" borderId="44">
      <alignment horizontal="right" vertical="center"/>
    </xf>
    <xf numFmtId="171" fontId="15" fillId="5" borderId="44">
      <alignment horizontal="right" vertical="center"/>
    </xf>
    <xf numFmtId="0" fontId="13" fillId="62" borderId="50" applyNumberFormat="0" applyFont="0" applyAlignment="0" applyProtection="0"/>
    <xf numFmtId="0" fontId="13" fillId="62" borderId="50" applyNumberFormat="0" applyFont="0" applyAlignment="0" applyProtection="0"/>
    <xf numFmtId="0" fontId="13" fillId="62" borderId="50" applyNumberFormat="0" applyFont="0" applyAlignment="0" applyProtection="0"/>
    <xf numFmtId="0" fontId="52" fillId="44" borderId="49" applyNumberFormat="0" applyAlignment="0" applyProtection="0"/>
    <xf numFmtId="171" fontId="15" fillId="5" borderId="44">
      <alignment horizontal="right" vertical="center"/>
    </xf>
    <xf numFmtId="0" fontId="57" fillId="58" borderId="51" applyNumberFormat="0" applyAlignment="0" applyProtection="0"/>
    <xf numFmtId="0" fontId="13" fillId="0" borderId="44">
      <alignment vertical="center"/>
    </xf>
    <xf numFmtId="0" fontId="13" fillId="0" borderId="44">
      <alignment vertical="center"/>
    </xf>
    <xf numFmtId="166" fontId="15" fillId="5" borderId="44">
      <alignment horizontal="right" vertical="center"/>
    </xf>
    <xf numFmtId="0" fontId="52" fillId="44" borderId="49" applyNumberFormat="0" applyAlignment="0" applyProtection="0"/>
    <xf numFmtId="0" fontId="59" fillId="0" borderId="52" applyNumberFormat="0" applyFill="0" applyAlignment="0" applyProtection="0"/>
    <xf numFmtId="171" fontId="15" fillId="5" borderId="44">
      <alignment horizontal="right" vertical="center"/>
    </xf>
    <xf numFmtId="0" fontId="42" fillId="58" borderId="49" applyNumberFormat="0" applyAlignment="0" applyProtection="0"/>
    <xf numFmtId="0" fontId="52" fillId="44" borderId="49" applyNumberFormat="0" applyAlignment="0" applyProtection="0"/>
    <xf numFmtId="0" fontId="59" fillId="0" borderId="52" applyNumberFormat="0" applyFill="0" applyAlignment="0" applyProtection="0"/>
    <xf numFmtId="0" fontId="42" fillId="58" borderId="49" applyNumberFormat="0" applyAlignment="0" applyProtection="0"/>
    <xf numFmtId="166" fontId="15" fillId="5" borderId="44">
      <alignment horizontal="right" vertical="center"/>
    </xf>
    <xf numFmtId="0" fontId="13" fillId="62" borderId="50" applyNumberFormat="0" applyFont="0" applyAlignment="0" applyProtection="0"/>
    <xf numFmtId="0" fontId="13" fillId="62" borderId="50" applyNumberFormat="0" applyFont="0" applyAlignment="0" applyProtection="0"/>
    <xf numFmtId="0" fontId="13" fillId="62" borderId="50" applyNumberFormat="0" applyFont="0" applyAlignment="0" applyProtection="0"/>
    <xf numFmtId="0" fontId="13" fillId="0" borderId="44">
      <alignment vertical="center"/>
    </xf>
    <xf numFmtId="0" fontId="52" fillId="44" borderId="49" applyNumberFormat="0" applyAlignment="0" applyProtection="0"/>
    <xf numFmtId="171" fontId="13" fillId="0" borderId="44">
      <alignment vertical="center"/>
    </xf>
    <xf numFmtId="0" fontId="42" fillId="58" borderId="49" applyNumberFormat="0" applyAlignment="0" applyProtection="0"/>
    <xf numFmtId="0" fontId="13" fillId="0" borderId="44">
      <alignment vertical="center"/>
    </xf>
    <xf numFmtId="166" fontId="15" fillId="5" borderId="44">
      <alignment horizontal="right" vertical="center"/>
    </xf>
    <xf numFmtId="0" fontId="13" fillId="0" borderId="44">
      <alignment vertical="center"/>
    </xf>
    <xf numFmtId="171" fontId="15" fillId="5" borderId="44">
      <alignment horizontal="right" vertical="center"/>
    </xf>
    <xf numFmtId="0" fontId="13" fillId="0" borderId="44">
      <alignment vertical="center"/>
    </xf>
    <xf numFmtId="0" fontId="59" fillId="0" borderId="52" applyNumberFormat="0" applyFill="0" applyAlignment="0" applyProtection="0"/>
    <xf numFmtId="171" fontId="13" fillId="0" borderId="44">
      <alignment vertical="center"/>
    </xf>
    <xf numFmtId="0" fontId="13" fillId="0" borderId="44">
      <alignment vertical="center"/>
    </xf>
    <xf numFmtId="0" fontId="42" fillId="58" borderId="49" applyNumberFormat="0" applyAlignment="0" applyProtection="0"/>
    <xf numFmtId="171" fontId="15" fillId="5" borderId="44">
      <alignment horizontal="right" vertical="center"/>
    </xf>
    <xf numFmtId="171" fontId="15" fillId="5" borderId="44">
      <alignment horizontal="right" vertical="center"/>
    </xf>
    <xf numFmtId="0" fontId="57" fillId="58" borderId="51" applyNumberFormat="0" applyAlignment="0" applyProtection="0"/>
    <xf numFmtId="166" fontId="15" fillId="5" borderId="44">
      <alignment horizontal="right" vertical="center"/>
    </xf>
    <xf numFmtId="0" fontId="52" fillId="44" borderId="49" applyNumberFormat="0" applyAlignment="0" applyProtection="0"/>
    <xf numFmtId="0" fontId="42" fillId="58" borderId="49" applyNumberFormat="0" applyAlignment="0" applyProtection="0"/>
    <xf numFmtId="0" fontId="13" fillId="0" borderId="44">
      <alignment vertical="center"/>
    </xf>
    <xf numFmtId="0" fontId="42" fillId="58" borderId="49" applyNumberFormat="0" applyAlignment="0" applyProtection="0"/>
    <xf numFmtId="0" fontId="13" fillId="62" borderId="50" applyNumberFormat="0" applyFont="0" applyAlignment="0" applyProtection="0"/>
    <xf numFmtId="0" fontId="13" fillId="0" borderId="44">
      <alignment vertical="center"/>
    </xf>
    <xf numFmtId="0" fontId="13" fillId="62" borderId="50" applyNumberFormat="0" applyFont="0" applyAlignment="0" applyProtection="0"/>
    <xf numFmtId="0" fontId="13" fillId="62" borderId="50" applyNumberFormat="0" applyFont="0" applyAlignment="0" applyProtection="0"/>
    <xf numFmtId="166" fontId="15" fillId="5" borderId="44">
      <alignment horizontal="right" vertical="center"/>
    </xf>
    <xf numFmtId="0" fontId="13" fillId="0" borderId="44">
      <alignment vertical="center"/>
    </xf>
    <xf numFmtId="0" fontId="59" fillId="0" borderId="52" applyNumberFormat="0" applyFill="0" applyAlignment="0" applyProtection="0"/>
    <xf numFmtId="0" fontId="13" fillId="0" borderId="44">
      <alignment vertical="center"/>
    </xf>
    <xf numFmtId="0" fontId="13" fillId="62" borderId="50" applyNumberFormat="0" applyFont="0" applyAlignment="0" applyProtection="0"/>
    <xf numFmtId="166" fontId="15" fillId="5" borderId="44">
      <alignment horizontal="right" vertical="center"/>
    </xf>
    <xf numFmtId="166" fontId="15" fillId="5" borderId="44">
      <alignment horizontal="right" vertical="center"/>
    </xf>
    <xf numFmtId="0" fontId="42" fillId="58" borderId="49"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13" fillId="62" borderId="50" applyNumberFormat="0" applyFont="0" applyAlignment="0" applyProtection="0"/>
    <xf numFmtId="171" fontId="15" fillId="5" borderId="44">
      <alignment horizontal="right" vertical="center"/>
    </xf>
    <xf numFmtId="166" fontId="15" fillId="5" borderId="44">
      <alignment horizontal="right" vertical="center"/>
    </xf>
    <xf numFmtId="0" fontId="59" fillId="0" borderId="52" applyNumberFormat="0" applyFill="0" applyAlignment="0" applyProtection="0"/>
    <xf numFmtId="0" fontId="59" fillId="0" borderId="52" applyNumberFormat="0" applyFill="0" applyAlignment="0" applyProtection="0"/>
    <xf numFmtId="0" fontId="13" fillId="62" borderId="50" applyNumberFormat="0" applyFont="0" applyAlignment="0" applyProtection="0"/>
    <xf numFmtId="0" fontId="52" fillId="44" borderId="49" applyNumberFormat="0" applyAlignment="0" applyProtection="0"/>
    <xf numFmtId="171" fontId="13" fillId="0" borderId="44">
      <alignment vertical="center"/>
    </xf>
    <xf numFmtId="0" fontId="52" fillId="44" borderId="49" applyNumberFormat="0" applyAlignment="0" applyProtection="0"/>
    <xf numFmtId="166" fontId="15" fillId="5" borderId="44">
      <alignment horizontal="right" vertical="center"/>
    </xf>
    <xf numFmtId="0" fontId="13" fillId="62" borderId="50" applyNumberFormat="0" applyFont="0" applyAlignment="0" applyProtection="0"/>
    <xf numFmtId="0" fontId="42" fillId="58" borderId="49" applyNumberFormat="0" applyAlignment="0" applyProtection="0"/>
    <xf numFmtId="166" fontId="15" fillId="5" borderId="44">
      <alignment horizontal="right" vertical="center"/>
    </xf>
    <xf numFmtId="171" fontId="15" fillId="5" borderId="44">
      <alignment horizontal="right" vertical="center"/>
    </xf>
    <xf numFmtId="0" fontId="13" fillId="0" borderId="44">
      <alignment vertical="center"/>
    </xf>
    <xf numFmtId="0" fontId="13" fillId="62" borderId="50" applyNumberFormat="0" applyFont="0" applyAlignment="0" applyProtection="0"/>
    <xf numFmtId="166" fontId="15" fillId="5" borderId="44">
      <alignment horizontal="right" vertical="center"/>
    </xf>
    <xf numFmtId="171" fontId="13" fillId="0" borderId="44">
      <alignment vertical="center"/>
    </xf>
    <xf numFmtId="0" fontId="13" fillId="0" borderId="44">
      <alignment vertical="center"/>
    </xf>
    <xf numFmtId="0" fontId="57" fillId="58" borderId="51" applyNumberFormat="0" applyAlignment="0" applyProtection="0"/>
    <xf numFmtId="0" fontId="57" fillId="58" borderId="51" applyNumberFormat="0" applyAlignment="0" applyProtection="0"/>
    <xf numFmtId="0" fontId="52" fillId="44" borderId="49" applyNumberFormat="0" applyAlignment="0" applyProtection="0"/>
    <xf numFmtId="171" fontId="13" fillId="0" borderId="44">
      <alignment vertical="center"/>
    </xf>
    <xf numFmtId="0" fontId="57" fillId="58" borderId="51" applyNumberFormat="0" applyAlignment="0" applyProtection="0"/>
    <xf numFmtId="0" fontId="52" fillId="44" borderId="49" applyNumberFormat="0" applyAlignment="0" applyProtection="0"/>
    <xf numFmtId="0" fontId="13" fillId="0" borderId="44">
      <alignment vertical="center"/>
    </xf>
    <xf numFmtId="0" fontId="13" fillId="0" borderId="44">
      <alignment vertical="center"/>
    </xf>
    <xf numFmtId="0" fontId="13" fillId="62" borderId="50" applyNumberFormat="0" applyFont="0" applyAlignment="0" applyProtection="0"/>
    <xf numFmtId="0" fontId="52" fillId="44" borderId="49" applyNumberFormat="0" applyAlignment="0" applyProtection="0"/>
    <xf numFmtId="0" fontId="13" fillId="0" borderId="44">
      <alignment vertical="center"/>
    </xf>
    <xf numFmtId="0" fontId="52" fillId="44" borderId="49" applyNumberFormat="0" applyAlignment="0" applyProtection="0"/>
    <xf numFmtId="0" fontId="42" fillId="58" borderId="49" applyNumberFormat="0" applyAlignment="0" applyProtection="0"/>
    <xf numFmtId="0" fontId="13" fillId="62" borderId="50" applyNumberFormat="0" applyFont="0" applyAlignment="0" applyProtection="0"/>
    <xf numFmtId="166" fontId="15" fillId="5" borderId="44">
      <alignment horizontal="right" vertical="center"/>
    </xf>
    <xf numFmtId="171" fontId="13" fillId="0" borderId="44">
      <alignment vertical="center"/>
    </xf>
    <xf numFmtId="0" fontId="52" fillId="44" borderId="49" applyNumberFormat="0" applyAlignment="0" applyProtection="0"/>
    <xf numFmtId="0" fontId="57" fillId="58" borderId="51" applyNumberFormat="0" applyAlignment="0" applyProtection="0"/>
    <xf numFmtId="0" fontId="52" fillId="44" borderId="49" applyNumberFormat="0" applyAlignment="0" applyProtection="0"/>
    <xf numFmtId="0" fontId="13" fillId="0" borderId="44">
      <alignment vertical="center"/>
    </xf>
    <xf numFmtId="171" fontId="13" fillId="0" borderId="44">
      <alignment vertical="center"/>
    </xf>
    <xf numFmtId="171" fontId="13" fillId="0" borderId="44">
      <alignment vertical="center"/>
    </xf>
    <xf numFmtId="166" fontId="15" fillId="5" borderId="44">
      <alignment horizontal="right" vertical="center"/>
    </xf>
    <xf numFmtId="0" fontId="13" fillId="0" borderId="44">
      <alignment vertical="center"/>
    </xf>
    <xf numFmtId="0" fontId="52" fillId="44" borderId="49" applyNumberFormat="0" applyAlignment="0" applyProtection="0"/>
    <xf numFmtId="0" fontId="42" fillId="58" borderId="49" applyNumberFormat="0" applyAlignment="0" applyProtection="0"/>
    <xf numFmtId="0" fontId="13" fillId="62" borderId="50" applyNumberFormat="0" applyFont="0" applyAlignment="0" applyProtection="0"/>
    <xf numFmtId="0" fontId="42" fillId="58" borderId="49" applyNumberFormat="0" applyAlignment="0" applyProtection="0"/>
    <xf numFmtId="0" fontId="59" fillId="0" borderId="52" applyNumberFormat="0" applyFill="0" applyAlignment="0" applyProtection="0"/>
    <xf numFmtId="0" fontId="57" fillId="58" borderId="51" applyNumberFormat="0" applyAlignment="0" applyProtection="0"/>
    <xf numFmtId="0" fontId="59" fillId="0" borderId="52" applyNumberFormat="0" applyFill="0" applyAlignment="0" applyProtection="0"/>
    <xf numFmtId="0" fontId="52" fillId="44" borderId="49" applyNumberFormat="0" applyAlignment="0" applyProtection="0"/>
    <xf numFmtId="166" fontId="15" fillId="5" borderId="44">
      <alignment horizontal="right" vertical="center"/>
    </xf>
    <xf numFmtId="0" fontId="13" fillId="62" borderId="50" applyNumberFormat="0" applyFont="0" applyAlignment="0" applyProtection="0"/>
    <xf numFmtId="0" fontId="52" fillId="44" borderId="49" applyNumberFormat="0" applyAlignment="0" applyProtection="0"/>
    <xf numFmtId="0" fontId="59" fillId="0" borderId="52" applyNumberFormat="0" applyFill="0" applyAlignment="0" applyProtection="0"/>
    <xf numFmtId="0" fontId="42" fillId="58" borderId="49" applyNumberFormat="0" applyAlignment="0" applyProtection="0"/>
    <xf numFmtId="0" fontId="57" fillId="58" borderId="51" applyNumberFormat="0" applyAlignment="0" applyProtection="0"/>
    <xf numFmtId="0" fontId="13" fillId="62" borderId="50" applyNumberFormat="0" applyFont="0" applyAlignment="0" applyProtection="0"/>
    <xf numFmtId="0" fontId="42" fillId="58" borderId="49" applyNumberFormat="0" applyAlignment="0" applyProtection="0"/>
    <xf numFmtId="166" fontId="15" fillId="5" borderId="44">
      <alignment horizontal="right" vertical="center"/>
    </xf>
    <xf numFmtId="0" fontId="13" fillId="0" borderId="44">
      <alignment vertical="center"/>
    </xf>
    <xf numFmtId="0" fontId="42" fillId="58" borderId="49" applyNumberFormat="0" applyAlignment="0" applyProtection="0"/>
    <xf numFmtId="166" fontId="15" fillId="5" borderId="44">
      <alignment horizontal="right" vertical="center"/>
    </xf>
    <xf numFmtId="0" fontId="59" fillId="0" borderId="52" applyNumberFormat="0" applyFill="0" applyAlignment="0" applyProtection="0"/>
    <xf numFmtId="0" fontId="13" fillId="0" borderId="44">
      <alignment vertical="center"/>
    </xf>
    <xf numFmtId="171" fontId="13" fillId="0" borderId="44">
      <alignment vertical="center"/>
    </xf>
    <xf numFmtId="0" fontId="42" fillId="58" borderId="49" applyNumberFormat="0" applyAlignment="0" applyProtection="0"/>
    <xf numFmtId="166" fontId="15" fillId="5" borderId="44">
      <alignment horizontal="right" vertical="center"/>
    </xf>
    <xf numFmtId="171" fontId="13" fillId="0" borderId="44">
      <alignment vertical="center"/>
    </xf>
    <xf numFmtId="0" fontId="57" fillId="58" borderId="51" applyNumberFormat="0" applyAlignment="0" applyProtection="0"/>
    <xf numFmtId="0" fontId="52" fillId="44" borderId="49" applyNumberFormat="0" applyAlignment="0" applyProtection="0"/>
    <xf numFmtId="0" fontId="13" fillId="0" borderId="44">
      <alignment vertical="center"/>
    </xf>
    <xf numFmtId="0" fontId="13" fillId="0" borderId="44">
      <alignment vertical="center"/>
    </xf>
    <xf numFmtId="0" fontId="42" fillId="58" borderId="49" applyNumberFormat="0" applyAlignment="0" applyProtection="0"/>
    <xf numFmtId="0" fontId="57" fillId="58" borderId="51" applyNumberFormat="0" applyAlignment="0" applyProtection="0"/>
    <xf numFmtId="0" fontId="57" fillId="58" borderId="51"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13" fillId="0" borderId="44">
      <alignment vertical="center"/>
    </xf>
    <xf numFmtId="171" fontId="15" fillId="5" borderId="44">
      <alignment horizontal="right" vertical="center"/>
    </xf>
    <xf numFmtId="0" fontId="59" fillId="0" borderId="52" applyNumberFormat="0" applyFill="0" applyAlignment="0" applyProtection="0"/>
    <xf numFmtId="166" fontId="15" fillId="5" borderId="44">
      <alignment horizontal="right" vertical="center"/>
    </xf>
    <xf numFmtId="0" fontId="57" fillId="58" borderId="51" applyNumberFormat="0" applyAlignment="0" applyProtection="0"/>
    <xf numFmtId="171" fontId="13" fillId="0" borderId="44">
      <alignment vertical="center"/>
    </xf>
    <xf numFmtId="166" fontId="15" fillId="5" borderId="44">
      <alignment horizontal="right" vertical="center"/>
    </xf>
    <xf numFmtId="0" fontId="13" fillId="0" borderId="44">
      <alignment vertical="center"/>
    </xf>
    <xf numFmtId="0" fontId="13" fillId="0" borderId="44">
      <alignment vertical="center"/>
    </xf>
    <xf numFmtId="171" fontId="15" fillId="5" borderId="44">
      <alignment horizontal="right" vertical="center"/>
    </xf>
    <xf numFmtId="0" fontId="13" fillId="0" borderId="44">
      <alignment vertical="center"/>
    </xf>
    <xf numFmtId="0" fontId="13" fillId="0" borderId="44">
      <alignment vertical="center"/>
    </xf>
    <xf numFmtId="0" fontId="59" fillId="0" borderId="52" applyNumberFormat="0" applyFill="0" applyAlignment="0" applyProtection="0"/>
    <xf numFmtId="0" fontId="59" fillId="0" borderId="52" applyNumberFormat="0" applyFill="0" applyAlignment="0" applyProtection="0"/>
    <xf numFmtId="0" fontId="13" fillId="62" borderId="50" applyNumberFormat="0" applyFont="0" applyAlignment="0" applyProtection="0"/>
    <xf numFmtId="171" fontId="13" fillId="0" borderId="44">
      <alignment vertical="center"/>
    </xf>
    <xf numFmtId="0" fontId="57" fillId="58" borderId="51" applyNumberFormat="0" applyAlignment="0" applyProtection="0"/>
    <xf numFmtId="166" fontId="15" fillId="5" borderId="44">
      <alignment horizontal="right" vertical="center"/>
    </xf>
    <xf numFmtId="171" fontId="15" fillId="5" borderId="44">
      <alignment horizontal="right" vertical="center"/>
    </xf>
    <xf numFmtId="0" fontId="42" fillId="58" borderId="49" applyNumberFormat="0" applyAlignment="0" applyProtection="0"/>
    <xf numFmtId="0" fontId="13" fillId="62" borderId="50" applyNumberFormat="0" applyFont="0" applyAlignment="0" applyProtection="0"/>
    <xf numFmtId="0" fontId="52" fillId="44" borderId="49" applyNumberFormat="0" applyAlignment="0" applyProtection="0"/>
    <xf numFmtId="166" fontId="15" fillId="5" borderId="44">
      <alignment horizontal="right" vertical="center"/>
    </xf>
    <xf numFmtId="0" fontId="52" fillId="44" borderId="49" applyNumberFormat="0" applyAlignment="0" applyProtection="0"/>
    <xf numFmtId="166" fontId="15" fillId="5" borderId="44">
      <alignment horizontal="right" vertical="center"/>
    </xf>
    <xf numFmtId="171" fontId="15" fillId="5" borderId="44">
      <alignment horizontal="right" vertical="center"/>
    </xf>
    <xf numFmtId="0" fontId="13" fillId="62" borderId="50" applyNumberFormat="0" applyFont="0" applyAlignment="0" applyProtection="0"/>
    <xf numFmtId="0" fontId="52" fillId="44" borderId="49" applyNumberFormat="0" applyAlignment="0" applyProtection="0"/>
    <xf numFmtId="171" fontId="13" fillId="0" borderId="44">
      <alignment vertical="center"/>
    </xf>
    <xf numFmtId="0" fontId="52" fillId="44" borderId="49" applyNumberFormat="0" applyAlignment="0" applyProtection="0"/>
    <xf numFmtId="166" fontId="15" fillId="5" borderId="44">
      <alignment horizontal="right" vertical="center"/>
    </xf>
    <xf numFmtId="0" fontId="52" fillId="44" borderId="49" applyNumberFormat="0" applyAlignment="0" applyProtection="0"/>
    <xf numFmtId="0" fontId="59" fillId="0" borderId="52" applyNumberFormat="0" applyFill="0" applyAlignment="0" applyProtection="0"/>
    <xf numFmtId="0" fontId="42" fillId="58" borderId="49" applyNumberFormat="0" applyAlignment="0" applyProtection="0"/>
    <xf numFmtId="166" fontId="15" fillId="5" borderId="44">
      <alignment horizontal="right" vertical="center"/>
    </xf>
    <xf numFmtId="0" fontId="13" fillId="0" borderId="44">
      <alignment vertical="center"/>
    </xf>
    <xf numFmtId="0" fontId="42" fillId="58" borderId="49" applyNumberFormat="0" applyAlignment="0" applyProtection="0"/>
    <xf numFmtId="0" fontId="13" fillId="62" borderId="50" applyNumberFormat="0" applyFont="0" applyAlignment="0" applyProtection="0"/>
    <xf numFmtId="171" fontId="13" fillId="0" borderId="44">
      <alignment vertical="center"/>
    </xf>
    <xf numFmtId="0" fontId="42" fillId="58" borderId="49" applyNumberFormat="0" applyAlignment="0" applyProtection="0"/>
    <xf numFmtId="171" fontId="15" fillId="5" borderId="44">
      <alignment horizontal="right" vertical="center"/>
    </xf>
    <xf numFmtId="166" fontId="15" fillId="5" borderId="44">
      <alignment horizontal="right" vertical="center"/>
    </xf>
    <xf numFmtId="0" fontId="52" fillId="44" borderId="49" applyNumberFormat="0" applyAlignment="0" applyProtection="0"/>
    <xf numFmtId="0" fontId="57" fillId="58" borderId="51" applyNumberFormat="0" applyAlignment="0" applyProtection="0"/>
    <xf numFmtId="0" fontId="13" fillId="0" borderId="44">
      <alignment vertical="center"/>
    </xf>
    <xf numFmtId="0" fontId="13" fillId="0" borderId="44">
      <alignment vertical="center"/>
    </xf>
    <xf numFmtId="0" fontId="59" fillId="0" borderId="52" applyNumberFormat="0" applyFill="0" applyAlignment="0" applyProtection="0"/>
    <xf numFmtId="0" fontId="13" fillId="0" borderId="44">
      <alignment vertical="center"/>
    </xf>
    <xf numFmtId="0" fontId="52" fillId="44" borderId="49" applyNumberFormat="0" applyAlignment="0" applyProtection="0"/>
    <xf numFmtId="0" fontId="59" fillId="0" borderId="52" applyNumberFormat="0" applyFill="0" applyAlignment="0" applyProtection="0"/>
    <xf numFmtId="0" fontId="13" fillId="0" borderId="44">
      <alignment vertical="center"/>
    </xf>
    <xf numFmtId="0" fontId="13" fillId="62" borderId="50" applyNumberFormat="0" applyFont="0" applyAlignment="0" applyProtection="0"/>
    <xf numFmtId="0" fontId="13" fillId="62" borderId="50" applyNumberFormat="0" applyFont="0" applyAlignment="0" applyProtection="0"/>
    <xf numFmtId="166" fontId="15" fillId="5" borderId="44">
      <alignment horizontal="right" vertical="center"/>
    </xf>
    <xf numFmtId="0" fontId="52" fillId="44" borderId="49" applyNumberFormat="0" applyAlignment="0" applyProtection="0"/>
    <xf numFmtId="0" fontId="13" fillId="0" borderId="44">
      <alignment vertical="center"/>
    </xf>
    <xf numFmtId="0" fontId="13" fillId="62" borderId="50" applyNumberFormat="0" applyFont="0" applyAlignment="0" applyProtection="0"/>
    <xf numFmtId="171" fontId="13" fillId="0" borderId="44">
      <alignment vertical="center"/>
    </xf>
    <xf numFmtId="0" fontId="57" fillId="58" borderId="51" applyNumberFormat="0" applyAlignment="0" applyProtection="0"/>
    <xf numFmtId="0" fontId="13" fillId="62" borderId="50" applyNumberFormat="0" applyFont="0" applyAlignment="0" applyProtection="0"/>
    <xf numFmtId="0" fontId="13" fillId="0" borderId="44">
      <alignment vertical="center"/>
    </xf>
    <xf numFmtId="0" fontId="42" fillId="58" borderId="49" applyNumberFormat="0" applyAlignment="0" applyProtection="0"/>
    <xf numFmtId="0" fontId="42" fillId="58" borderId="49" applyNumberFormat="0" applyAlignment="0" applyProtection="0"/>
    <xf numFmtId="171" fontId="13" fillId="0" borderId="44">
      <alignment vertical="center"/>
    </xf>
    <xf numFmtId="171" fontId="13" fillId="0" borderId="44">
      <alignment vertical="center"/>
    </xf>
    <xf numFmtId="171" fontId="13" fillId="0" borderId="44">
      <alignment vertical="center"/>
    </xf>
    <xf numFmtId="166" fontId="15" fillId="5" borderId="44">
      <alignment horizontal="right" vertical="center"/>
    </xf>
    <xf numFmtId="171" fontId="15" fillId="5" borderId="44">
      <alignment horizontal="right" vertical="center"/>
    </xf>
    <xf numFmtId="171" fontId="13" fillId="0" borderId="44">
      <alignment vertical="center"/>
    </xf>
    <xf numFmtId="171" fontId="13" fillId="0" borderId="44">
      <alignment vertical="center"/>
    </xf>
    <xf numFmtId="166" fontId="15" fillId="5" borderId="44">
      <alignment horizontal="right" vertical="center"/>
    </xf>
    <xf numFmtId="0" fontId="57" fillId="58" borderId="51" applyNumberFormat="0" applyAlignment="0" applyProtection="0"/>
    <xf numFmtId="0" fontId="57" fillId="58" borderId="51" applyNumberFormat="0" applyAlignment="0" applyProtection="0"/>
    <xf numFmtId="0" fontId="57" fillId="58" borderId="51" applyNumberFormat="0" applyAlignment="0" applyProtection="0"/>
    <xf numFmtId="0" fontId="13" fillId="0" borderId="44">
      <alignment vertical="center"/>
    </xf>
    <xf numFmtId="171" fontId="15" fillId="5" borderId="44">
      <alignment horizontal="right" vertical="center"/>
    </xf>
    <xf numFmtId="171" fontId="15" fillId="5" borderId="44">
      <alignment horizontal="right" vertical="center"/>
    </xf>
    <xf numFmtId="0" fontId="57" fillId="58" borderId="51" applyNumberFormat="0" applyAlignment="0" applyProtection="0"/>
    <xf numFmtId="0" fontId="52" fillId="44" borderId="49" applyNumberFormat="0" applyAlignment="0" applyProtection="0"/>
    <xf numFmtId="0" fontId="42" fillId="58" borderId="49" applyNumberFormat="0" applyAlignment="0" applyProtection="0"/>
    <xf numFmtId="0" fontId="52" fillId="44" borderId="49" applyNumberFormat="0" applyAlignment="0" applyProtection="0"/>
    <xf numFmtId="0" fontId="13" fillId="62" borderId="50" applyNumberFormat="0" applyFont="0" applyAlignment="0" applyProtection="0"/>
    <xf numFmtId="166" fontId="15" fillId="5" borderId="44">
      <alignment horizontal="right" vertical="center"/>
    </xf>
    <xf numFmtId="0" fontId="13" fillId="0" borderId="44">
      <alignment vertical="center"/>
    </xf>
    <xf numFmtId="0" fontId="13" fillId="0" borderId="44">
      <alignment vertical="center"/>
    </xf>
    <xf numFmtId="166" fontId="15" fillId="5" borderId="44">
      <alignment horizontal="right" vertical="center"/>
    </xf>
    <xf numFmtId="0" fontId="52" fillId="44" borderId="49" applyNumberFormat="0" applyAlignment="0" applyProtection="0"/>
    <xf numFmtId="171" fontId="13" fillId="0" borderId="44">
      <alignment vertical="center"/>
    </xf>
    <xf numFmtId="0" fontId="57" fillId="58" borderId="51" applyNumberFormat="0" applyAlignment="0" applyProtection="0"/>
    <xf numFmtId="0" fontId="13" fillId="0" borderId="44">
      <alignment vertical="center"/>
    </xf>
    <xf numFmtId="0" fontId="57" fillId="58" borderId="51" applyNumberFormat="0" applyAlignment="0" applyProtection="0"/>
    <xf numFmtId="0" fontId="42" fillId="58" borderId="49" applyNumberFormat="0" applyAlignment="0" applyProtection="0"/>
    <xf numFmtId="0" fontId="13" fillId="62" borderId="50" applyNumberFormat="0" applyFont="0" applyAlignment="0" applyProtection="0"/>
    <xf numFmtId="171" fontId="13" fillId="0" borderId="44">
      <alignment vertical="center"/>
    </xf>
    <xf numFmtId="0" fontId="52" fillId="44" borderId="49" applyNumberFormat="0" applyAlignment="0" applyProtection="0"/>
    <xf numFmtId="0" fontId="13" fillId="0" borderId="44">
      <alignment vertical="center"/>
    </xf>
    <xf numFmtId="0" fontId="13" fillId="0" borderId="44">
      <alignment vertical="center"/>
    </xf>
    <xf numFmtId="0" fontId="52" fillId="44" borderId="49" applyNumberFormat="0" applyAlignment="0" applyProtection="0"/>
    <xf numFmtId="0" fontId="13" fillId="0" borderId="44">
      <alignment vertical="center"/>
    </xf>
    <xf numFmtId="0" fontId="57" fillId="58" borderId="51" applyNumberFormat="0" applyAlignment="0" applyProtection="0"/>
    <xf numFmtId="166" fontId="15" fillId="5" borderId="44">
      <alignment horizontal="right" vertical="center"/>
    </xf>
    <xf numFmtId="166" fontId="15" fillId="5" borderId="44">
      <alignment horizontal="right" vertical="center"/>
    </xf>
    <xf numFmtId="0" fontId="57" fillId="58" borderId="51" applyNumberFormat="0" applyAlignment="0" applyProtection="0"/>
    <xf numFmtId="0" fontId="57" fillId="58" borderId="51" applyNumberFormat="0" applyAlignment="0" applyProtection="0"/>
    <xf numFmtId="0" fontId="52" fillId="44" borderId="49" applyNumberFormat="0" applyAlignment="0" applyProtection="0"/>
    <xf numFmtId="0" fontId="13" fillId="0" borderId="44">
      <alignment vertical="center"/>
    </xf>
    <xf numFmtId="0" fontId="13" fillId="62" borderId="50" applyNumberFormat="0" applyFont="0" applyAlignment="0" applyProtection="0"/>
    <xf numFmtId="0" fontId="59" fillId="0" borderId="52" applyNumberFormat="0" applyFill="0" applyAlignment="0" applyProtection="0"/>
    <xf numFmtId="166" fontId="15" fillId="5" borderId="44">
      <alignment horizontal="right" vertical="center"/>
    </xf>
    <xf numFmtId="0" fontId="57" fillId="58" borderId="51" applyNumberFormat="0" applyAlignment="0" applyProtection="0"/>
    <xf numFmtId="0" fontId="42" fillId="58" borderId="49" applyNumberFormat="0" applyAlignment="0" applyProtection="0"/>
    <xf numFmtId="0" fontId="13" fillId="62" borderId="50" applyNumberFormat="0" applyFont="0" applyAlignment="0" applyProtection="0"/>
    <xf numFmtId="0" fontId="52" fillId="44" borderId="49" applyNumberFormat="0" applyAlignment="0" applyProtection="0"/>
    <xf numFmtId="0" fontId="13" fillId="0" borderId="44">
      <alignment vertical="center"/>
    </xf>
    <xf numFmtId="0" fontId="13" fillId="62" borderId="50" applyNumberFormat="0" applyFont="0" applyAlignment="0" applyProtection="0"/>
    <xf numFmtId="0" fontId="13" fillId="0" borderId="44">
      <alignment vertical="center"/>
    </xf>
    <xf numFmtId="0" fontId="13" fillId="62" borderId="50" applyNumberFormat="0" applyFont="0" applyAlignment="0" applyProtection="0"/>
    <xf numFmtId="166" fontId="15" fillId="5" borderId="44">
      <alignment horizontal="right" vertical="center"/>
    </xf>
    <xf numFmtId="166" fontId="15" fillId="5" borderId="44">
      <alignment horizontal="right" vertical="center"/>
    </xf>
    <xf numFmtId="0" fontId="59" fillId="0" borderId="52" applyNumberFormat="0" applyFill="0" applyAlignment="0" applyProtection="0"/>
    <xf numFmtId="171" fontId="15" fillId="5" borderId="44">
      <alignment horizontal="right" vertical="center"/>
    </xf>
    <xf numFmtId="171" fontId="13" fillId="0" borderId="44">
      <alignment vertical="center"/>
    </xf>
    <xf numFmtId="0" fontId="13" fillId="62" borderId="50" applyNumberFormat="0" applyFont="0" applyAlignment="0" applyProtection="0"/>
    <xf numFmtId="0" fontId="42" fillId="58" borderId="49" applyNumberFormat="0" applyAlignment="0" applyProtection="0"/>
    <xf numFmtId="0" fontId="13" fillId="0" borderId="44">
      <alignment vertical="center"/>
    </xf>
    <xf numFmtId="0" fontId="13" fillId="0" borderId="44">
      <alignment vertical="center"/>
    </xf>
    <xf numFmtId="0" fontId="13" fillId="62" borderId="50" applyNumberFormat="0" applyFont="0" applyAlignment="0" applyProtection="0"/>
    <xf numFmtId="0" fontId="59" fillId="0" borderId="52" applyNumberFormat="0" applyFill="0" applyAlignment="0" applyProtection="0"/>
    <xf numFmtId="0" fontId="13" fillId="0" borderId="44">
      <alignment vertical="center"/>
    </xf>
    <xf numFmtId="0" fontId="59" fillId="0" borderId="52" applyNumberFormat="0" applyFill="0" applyAlignment="0" applyProtection="0"/>
    <xf numFmtId="171" fontId="13" fillId="0" borderId="44">
      <alignment vertical="center"/>
    </xf>
    <xf numFmtId="171" fontId="15" fillId="5" borderId="44">
      <alignment horizontal="right" vertical="center"/>
    </xf>
    <xf numFmtId="0" fontId="57" fillId="58" borderId="51" applyNumberFormat="0" applyAlignment="0" applyProtection="0"/>
    <xf numFmtId="166" fontId="15" fillId="5" borderId="44">
      <alignment horizontal="right" vertical="center"/>
    </xf>
    <xf numFmtId="0" fontId="42" fillId="58" borderId="49" applyNumberFormat="0" applyAlignment="0" applyProtection="0"/>
    <xf numFmtId="0" fontId="57" fillId="58" borderId="51" applyNumberFormat="0" applyAlignment="0" applyProtection="0"/>
    <xf numFmtId="166" fontId="15" fillId="5" borderId="44">
      <alignment horizontal="right" vertical="center"/>
    </xf>
    <xf numFmtId="166" fontId="15" fillId="5" borderId="44">
      <alignment horizontal="right" vertical="center"/>
    </xf>
    <xf numFmtId="171" fontId="15" fillId="5" borderId="44">
      <alignment horizontal="right" vertical="center"/>
    </xf>
    <xf numFmtId="0" fontId="42" fillId="58" borderId="49" applyNumberFormat="0" applyAlignment="0" applyProtection="0"/>
    <xf numFmtId="166" fontId="15" fillId="5" borderId="44">
      <alignment horizontal="right" vertical="center"/>
    </xf>
    <xf numFmtId="171" fontId="15" fillId="5" borderId="44">
      <alignment horizontal="right" vertical="center"/>
    </xf>
    <xf numFmtId="171" fontId="13" fillId="0" borderId="44">
      <alignment vertical="center"/>
    </xf>
    <xf numFmtId="171" fontId="15" fillId="5" borderId="44">
      <alignment horizontal="right" vertical="center"/>
    </xf>
    <xf numFmtId="0" fontId="59" fillId="0" borderId="52" applyNumberFormat="0" applyFill="0" applyAlignment="0" applyProtection="0"/>
    <xf numFmtId="0" fontId="59" fillId="0" borderId="52" applyNumberFormat="0" applyFill="0" applyAlignment="0" applyProtection="0"/>
    <xf numFmtId="166" fontId="15" fillId="5" borderId="44">
      <alignment horizontal="right" vertical="center"/>
    </xf>
    <xf numFmtId="0" fontId="52" fillId="44" borderId="49" applyNumberFormat="0" applyAlignment="0" applyProtection="0"/>
    <xf numFmtId="166" fontId="15" fillId="5" borderId="44">
      <alignment horizontal="right" vertical="center"/>
    </xf>
    <xf numFmtId="0" fontId="13" fillId="0" borderId="44">
      <alignment vertical="center"/>
    </xf>
    <xf numFmtId="0" fontId="42" fillId="58" borderId="49" applyNumberFormat="0" applyAlignment="0" applyProtection="0"/>
    <xf numFmtId="0" fontId="52" fillId="44" borderId="49" applyNumberFormat="0" applyAlignment="0" applyProtection="0"/>
    <xf numFmtId="0" fontId="57" fillId="58" borderId="51" applyNumberFormat="0" applyAlignment="0" applyProtection="0"/>
    <xf numFmtId="171" fontId="15" fillId="5" borderId="44">
      <alignment horizontal="right" vertical="center"/>
    </xf>
    <xf numFmtId="0" fontId="13" fillId="0" borderId="44">
      <alignment vertical="center"/>
    </xf>
    <xf numFmtId="0" fontId="13" fillId="62" borderId="50" applyNumberFormat="0" applyFont="0" applyAlignment="0" applyProtection="0"/>
    <xf numFmtId="171" fontId="15" fillId="5" borderId="44">
      <alignment horizontal="right" vertical="center"/>
    </xf>
    <xf numFmtId="0" fontId="13" fillId="62" borderId="50" applyNumberFormat="0" applyFont="0" applyAlignment="0" applyProtection="0"/>
    <xf numFmtId="166" fontId="15" fillId="5" borderId="44">
      <alignment horizontal="right" vertical="center"/>
    </xf>
    <xf numFmtId="0" fontId="59" fillId="0" borderId="52" applyNumberFormat="0" applyFill="0" applyAlignment="0" applyProtection="0"/>
    <xf numFmtId="166" fontId="15" fillId="5" borderId="44">
      <alignment horizontal="right" vertical="center"/>
    </xf>
    <xf numFmtId="166" fontId="15" fillId="5" borderId="44">
      <alignment horizontal="right" vertical="center"/>
    </xf>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52" fillId="44" borderId="49" applyNumberFormat="0" applyAlignment="0" applyProtection="0"/>
    <xf numFmtId="0" fontId="42" fillId="58" borderId="49" applyNumberFormat="0" applyAlignment="0" applyProtection="0"/>
    <xf numFmtId="0" fontId="57" fillId="58" borderId="51" applyNumberFormat="0" applyAlignment="0" applyProtection="0"/>
    <xf numFmtId="0" fontId="13" fillId="0" borderId="44">
      <alignment vertical="center"/>
    </xf>
    <xf numFmtId="0" fontId="13" fillId="0" borderId="44">
      <alignment vertical="center"/>
    </xf>
    <xf numFmtId="0" fontId="57" fillId="58" borderId="51" applyNumberFormat="0" applyAlignment="0" applyProtection="0"/>
    <xf numFmtId="0" fontId="59" fillId="0" borderId="52" applyNumberFormat="0" applyFill="0" applyAlignment="0" applyProtection="0"/>
    <xf numFmtId="0" fontId="57" fillId="58" borderId="51" applyNumberFormat="0" applyAlignment="0" applyProtection="0"/>
    <xf numFmtId="0" fontId="59" fillId="0" borderId="52" applyNumberFormat="0" applyFill="0" applyAlignment="0" applyProtection="0"/>
    <xf numFmtId="0" fontId="13" fillId="0" borderId="44">
      <alignment vertical="center"/>
    </xf>
    <xf numFmtId="0" fontId="57" fillId="58" borderId="51" applyNumberFormat="0" applyAlignment="0" applyProtection="0"/>
    <xf numFmtId="0" fontId="13" fillId="0" borderId="44">
      <alignment vertical="center"/>
    </xf>
    <xf numFmtId="0" fontId="57" fillId="58" borderId="51" applyNumberFormat="0" applyAlignment="0" applyProtection="0"/>
    <xf numFmtId="0" fontId="13" fillId="62" borderId="50" applyNumberFormat="0" applyFont="0" applyAlignment="0" applyProtection="0"/>
    <xf numFmtId="0" fontId="13" fillId="62" borderId="50" applyNumberFormat="0" applyFont="0" applyAlignment="0" applyProtection="0"/>
    <xf numFmtId="0" fontId="59" fillId="0" borderId="52" applyNumberFormat="0" applyFill="0" applyAlignment="0" applyProtection="0"/>
    <xf numFmtId="171" fontId="13" fillId="0" borderId="44">
      <alignment vertical="center"/>
    </xf>
    <xf numFmtId="0" fontId="42" fillId="58" borderId="49" applyNumberFormat="0" applyAlignment="0" applyProtection="0"/>
    <xf numFmtId="171" fontId="15" fillId="5" borderId="44">
      <alignment horizontal="right" vertical="center"/>
    </xf>
    <xf numFmtId="0" fontId="42" fillId="58" borderId="49" applyNumberFormat="0" applyAlignment="0" applyProtection="0"/>
    <xf numFmtId="0" fontId="59" fillId="0" borderId="52" applyNumberFormat="0" applyFill="0" applyAlignment="0" applyProtection="0"/>
    <xf numFmtId="166" fontId="15" fillId="5" borderId="44">
      <alignment horizontal="right" vertical="center"/>
    </xf>
    <xf numFmtId="166" fontId="15" fillId="5" borderId="44">
      <alignment horizontal="right" vertical="center"/>
    </xf>
    <xf numFmtId="171" fontId="13" fillId="0" borderId="44">
      <alignment vertical="center"/>
    </xf>
    <xf numFmtId="171" fontId="13" fillId="0" borderId="44">
      <alignment vertical="center"/>
    </xf>
    <xf numFmtId="0" fontId="52" fillId="44" borderId="49" applyNumberFormat="0" applyAlignment="0" applyProtection="0"/>
    <xf numFmtId="0" fontId="52" fillId="44" borderId="49" applyNumberFormat="0" applyAlignment="0" applyProtection="0"/>
    <xf numFmtId="0" fontId="13" fillId="0" borderId="44">
      <alignment vertical="center"/>
    </xf>
    <xf numFmtId="0" fontId="13" fillId="0" borderId="44">
      <alignment vertical="center"/>
    </xf>
    <xf numFmtId="0" fontId="52" fillId="44" borderId="49" applyNumberFormat="0" applyAlignment="0" applyProtection="0"/>
    <xf numFmtId="166" fontId="15" fillId="5" borderId="44">
      <alignment horizontal="right" vertical="center"/>
    </xf>
    <xf numFmtId="0" fontId="13" fillId="62" borderId="50" applyNumberFormat="0" applyFont="0" applyAlignment="0" applyProtection="0"/>
    <xf numFmtId="0" fontId="59" fillId="0" borderId="52" applyNumberFormat="0" applyFill="0" applyAlignment="0" applyProtection="0"/>
    <xf numFmtId="0" fontId="13" fillId="0" borderId="44">
      <alignment vertical="center"/>
    </xf>
    <xf numFmtId="0" fontId="59" fillId="0" borderId="52" applyNumberFormat="0" applyFill="0" applyAlignment="0" applyProtection="0"/>
    <xf numFmtId="166" fontId="15" fillId="5" borderId="44">
      <alignment horizontal="right" vertical="center"/>
    </xf>
    <xf numFmtId="0" fontId="13" fillId="0" borderId="44">
      <alignment vertical="center"/>
    </xf>
    <xf numFmtId="0" fontId="42" fillId="58" borderId="49" applyNumberFormat="0" applyAlignment="0" applyProtection="0"/>
    <xf numFmtId="0" fontId="13" fillId="62" borderId="50" applyNumberFormat="0" applyFont="0" applyAlignment="0" applyProtection="0"/>
    <xf numFmtId="0" fontId="59" fillId="0" borderId="52" applyNumberFormat="0" applyFill="0" applyAlignment="0" applyProtection="0"/>
    <xf numFmtId="171" fontId="15" fillId="5" borderId="44">
      <alignment horizontal="right" vertical="center"/>
    </xf>
    <xf numFmtId="0" fontId="42" fillId="58" borderId="49" applyNumberFormat="0" applyAlignment="0" applyProtection="0"/>
    <xf numFmtId="0" fontId="13" fillId="0" borderId="44">
      <alignment vertical="center"/>
    </xf>
    <xf numFmtId="166" fontId="15" fillId="5" borderId="44">
      <alignment horizontal="right" vertical="center"/>
    </xf>
    <xf numFmtId="171" fontId="15" fillId="5" borderId="44">
      <alignment horizontal="right" vertical="center"/>
    </xf>
    <xf numFmtId="0" fontId="42" fillId="58" borderId="49" applyNumberFormat="0" applyAlignment="0" applyProtection="0"/>
    <xf numFmtId="0" fontId="13" fillId="0" borderId="44">
      <alignment vertical="center"/>
    </xf>
    <xf numFmtId="0" fontId="42" fillId="58" borderId="49" applyNumberFormat="0" applyAlignment="0" applyProtection="0"/>
    <xf numFmtId="166" fontId="15" fillId="5" borderId="44">
      <alignment horizontal="right" vertical="center"/>
    </xf>
    <xf numFmtId="0" fontId="57" fillId="58" borderId="51" applyNumberFormat="0" applyAlignment="0" applyProtection="0"/>
    <xf numFmtId="171" fontId="13" fillId="0" borderId="44">
      <alignment vertical="center"/>
    </xf>
    <xf numFmtId="0" fontId="13" fillId="62" borderId="50" applyNumberFormat="0" applyFont="0" applyAlignment="0" applyProtection="0"/>
    <xf numFmtId="0" fontId="13" fillId="62" borderId="50" applyNumberFormat="0" applyFont="0" applyAlignment="0" applyProtection="0"/>
    <xf numFmtId="0" fontId="59" fillId="0" borderId="52" applyNumberFormat="0" applyFill="0" applyAlignment="0" applyProtection="0"/>
    <xf numFmtId="0" fontId="13" fillId="0" borderId="44">
      <alignment vertical="center"/>
    </xf>
    <xf numFmtId="0" fontId="59" fillId="0" borderId="52" applyNumberFormat="0" applyFill="0" applyAlignment="0" applyProtection="0"/>
    <xf numFmtId="166" fontId="15" fillId="5" borderId="44">
      <alignment horizontal="right" vertical="center"/>
    </xf>
    <xf numFmtId="166" fontId="15" fillId="5" borderId="44">
      <alignment horizontal="right" vertical="center"/>
    </xf>
    <xf numFmtId="166" fontId="15" fillId="5" borderId="44">
      <alignment horizontal="right" vertical="center"/>
    </xf>
    <xf numFmtId="0" fontId="57" fillId="58" borderId="51" applyNumberFormat="0" applyAlignment="0" applyProtection="0"/>
    <xf numFmtId="166" fontId="15" fillId="5" borderId="44">
      <alignment horizontal="right" vertical="center"/>
    </xf>
    <xf numFmtId="171" fontId="13" fillId="0" borderId="44">
      <alignment vertical="center"/>
    </xf>
    <xf numFmtId="0" fontId="13" fillId="0" borderId="44">
      <alignment vertical="center"/>
    </xf>
    <xf numFmtId="0" fontId="42" fillId="58" borderId="49" applyNumberFormat="0" applyAlignment="0" applyProtection="0"/>
    <xf numFmtId="0" fontId="42" fillId="58" borderId="49" applyNumberFormat="0" applyAlignment="0" applyProtection="0"/>
    <xf numFmtId="0" fontId="52" fillId="44" borderId="49" applyNumberFormat="0" applyAlignment="0" applyProtection="0"/>
    <xf numFmtId="0" fontId="52" fillId="44" borderId="49" applyNumberFormat="0" applyAlignment="0" applyProtection="0"/>
    <xf numFmtId="171" fontId="15" fillId="5" borderId="44">
      <alignment horizontal="right" vertical="center"/>
    </xf>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13" fillId="62" borderId="50" applyNumberFormat="0" applyFont="0" applyAlignment="0" applyProtection="0"/>
    <xf numFmtId="0" fontId="57" fillId="58" borderId="51" applyNumberFormat="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42" fillId="58" borderId="49" applyNumberFormat="0" applyAlignment="0" applyProtection="0"/>
    <xf numFmtId="0" fontId="52" fillId="44" borderId="49" applyNumberFormat="0" applyAlignment="0" applyProtection="0"/>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57" fillId="58" borderId="51" applyNumberFormat="0" applyAlignment="0" applyProtection="0"/>
    <xf numFmtId="0" fontId="13" fillId="62" borderId="50" applyNumberFormat="0" applyFont="0" applyAlignment="0" applyProtection="0"/>
    <xf numFmtId="0" fontId="13" fillId="62" borderId="50" applyNumberFormat="0" applyFont="0" applyAlignment="0" applyProtection="0"/>
    <xf numFmtId="0" fontId="13" fillId="0" borderId="44">
      <alignment vertical="center"/>
    </xf>
    <xf numFmtId="171" fontId="13" fillId="0" borderId="44">
      <alignment vertical="center"/>
    </xf>
    <xf numFmtId="0" fontId="13" fillId="0" borderId="44">
      <alignment vertical="center"/>
    </xf>
    <xf numFmtId="171" fontId="13" fillId="0" borderId="44">
      <alignment vertical="center"/>
    </xf>
    <xf numFmtId="166" fontId="15" fillId="5" borderId="44">
      <alignment horizontal="right" vertical="center"/>
    </xf>
    <xf numFmtId="171" fontId="15" fillId="5" borderId="44">
      <alignment horizontal="right" vertical="center"/>
    </xf>
    <xf numFmtId="171" fontId="15" fillId="5" borderId="44">
      <alignment horizontal="right" vertical="center"/>
    </xf>
    <xf numFmtId="171" fontId="15" fillId="5" borderId="44">
      <alignment horizontal="right" vertical="center"/>
    </xf>
    <xf numFmtId="166" fontId="15" fillId="5" borderId="44">
      <alignment horizontal="right" vertical="center"/>
    </xf>
    <xf numFmtId="0" fontId="52" fillId="44" borderId="49" applyNumberFormat="0" applyAlignment="0" applyProtection="0"/>
    <xf numFmtId="0" fontId="52" fillId="44" borderId="49" applyNumberFormat="0" applyAlignment="0" applyProtection="0"/>
    <xf numFmtId="0" fontId="42" fillId="58" borderId="49" applyNumberFormat="0" applyAlignment="0" applyProtection="0"/>
    <xf numFmtId="171" fontId="13" fillId="0" borderId="44">
      <alignment vertical="center"/>
    </xf>
    <xf numFmtId="0" fontId="13" fillId="0" borderId="44">
      <alignment vertical="center"/>
    </xf>
    <xf numFmtId="0" fontId="42" fillId="58" borderId="49" applyNumberFormat="0" applyAlignment="0" applyProtection="0"/>
    <xf numFmtId="0" fontId="13" fillId="62" borderId="50" applyNumberFormat="0" applyFont="0" applyAlignment="0" applyProtection="0"/>
    <xf numFmtId="0" fontId="59" fillId="0" borderId="52" applyNumberFormat="0" applyFill="0" applyAlignment="0" applyProtection="0"/>
    <xf numFmtId="0" fontId="57" fillId="58" borderId="51" applyNumberFormat="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42" fillId="58" borderId="49" applyNumberFormat="0" applyAlignment="0" applyProtection="0"/>
    <xf numFmtId="0" fontId="57" fillId="58" borderId="51" applyNumberFormat="0" applyAlignment="0" applyProtection="0"/>
    <xf numFmtId="166" fontId="15" fillId="5" borderId="44">
      <alignment horizontal="right" vertical="center"/>
    </xf>
    <xf numFmtId="171" fontId="13" fillId="0" borderId="44">
      <alignment vertical="center"/>
    </xf>
    <xf numFmtId="0" fontId="13" fillId="0" borderId="44">
      <alignment vertical="center"/>
    </xf>
    <xf numFmtId="166" fontId="15" fillId="5" borderId="44">
      <alignment horizontal="right" vertical="center"/>
    </xf>
    <xf numFmtId="0" fontId="13" fillId="0" borderId="44">
      <alignment vertical="center"/>
    </xf>
    <xf numFmtId="0" fontId="42" fillId="58" borderId="49" applyNumberFormat="0" applyAlignment="0" applyProtection="0"/>
    <xf numFmtId="0" fontId="42" fillId="58" borderId="49" applyNumberFormat="0" applyAlignment="0" applyProtection="0"/>
    <xf numFmtId="0" fontId="52" fillId="44" borderId="49" applyNumberFormat="0" applyAlignment="0" applyProtection="0"/>
    <xf numFmtId="0" fontId="52" fillId="44" borderId="49" applyNumberFormat="0" applyAlignment="0" applyProtection="0"/>
    <xf numFmtId="171" fontId="15" fillId="5" borderId="44">
      <alignment horizontal="right" vertical="center"/>
    </xf>
    <xf numFmtId="171" fontId="15" fillId="5" borderId="44">
      <alignment horizontal="right" vertical="center"/>
    </xf>
    <xf numFmtId="166" fontId="15" fillId="5" borderId="44">
      <alignment horizontal="right" vertical="center"/>
    </xf>
    <xf numFmtId="171" fontId="13" fillId="0" borderId="44">
      <alignment vertical="center"/>
    </xf>
    <xf numFmtId="0" fontId="13" fillId="0" borderId="44">
      <alignment vertical="center"/>
    </xf>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0" fontId="13" fillId="62" borderId="50" applyNumberFormat="0" applyFont="0" applyAlignment="0" applyProtection="0"/>
    <xf numFmtId="0" fontId="57" fillId="58" borderId="51" applyNumberFormat="0" applyAlignment="0" applyProtection="0"/>
    <xf numFmtId="0" fontId="13" fillId="0" borderId="44">
      <alignment vertical="center"/>
    </xf>
    <xf numFmtId="166" fontId="15" fillId="5" borderId="44">
      <alignment horizontal="right" vertical="center"/>
    </xf>
    <xf numFmtId="0" fontId="59" fillId="0" borderId="52" applyNumberFormat="0" applyFill="0" applyAlignment="0" applyProtection="0"/>
    <xf numFmtId="0" fontId="42" fillId="58" borderId="49" applyNumberFormat="0" applyAlignment="0" applyProtection="0"/>
    <xf numFmtId="0" fontId="52" fillId="44" borderId="49" applyNumberFormat="0" applyAlignment="0" applyProtection="0"/>
    <xf numFmtId="0" fontId="13" fillId="62" borderId="50" applyNumberFormat="0" applyFont="0" applyAlignment="0" applyProtection="0"/>
    <xf numFmtId="0" fontId="57" fillId="58" borderId="51" applyNumberFormat="0" applyAlignment="0" applyProtection="0"/>
    <xf numFmtId="0" fontId="59" fillId="0" borderId="52" applyNumberFormat="0" applyFill="0" applyAlignment="0" applyProtection="0"/>
    <xf numFmtId="171" fontId="13" fillId="0" borderId="44">
      <alignment vertical="center"/>
    </xf>
    <xf numFmtId="166" fontId="15" fillId="5" borderId="44">
      <alignment horizontal="right" vertical="center"/>
    </xf>
    <xf numFmtId="0" fontId="13" fillId="0" borderId="44">
      <alignment vertical="center"/>
    </xf>
    <xf numFmtId="0" fontId="59" fillId="0" borderId="52" applyNumberFormat="0" applyFill="0" applyAlignment="0" applyProtection="0"/>
    <xf numFmtId="0" fontId="59" fillId="0" borderId="52" applyNumberFormat="0" applyFill="0" applyAlignment="0" applyProtection="0"/>
    <xf numFmtId="0" fontId="59" fillId="0" borderId="52" applyNumberFormat="0" applyFill="0" applyAlignment="0" applyProtection="0"/>
    <xf numFmtId="0" fontId="59" fillId="0" borderId="52" applyNumberFormat="0" applyFill="0" applyAlignment="0" applyProtection="0"/>
    <xf numFmtId="0" fontId="52" fillId="44" borderId="49" applyNumberFormat="0" applyAlignment="0" applyProtection="0"/>
    <xf numFmtId="0" fontId="13" fillId="62" borderId="50" applyNumberFormat="0" applyFont="0" applyAlignment="0" applyProtection="0"/>
    <xf numFmtId="0" fontId="13" fillId="62" borderId="50" applyNumberFormat="0" applyFont="0" applyAlignment="0" applyProtection="0"/>
    <xf numFmtId="0" fontId="52" fillId="44" borderId="49" applyNumberFormat="0" applyAlignment="0" applyProtection="0"/>
    <xf numFmtId="0" fontId="13" fillId="0" borderId="44">
      <alignment vertical="center"/>
    </xf>
    <xf numFmtId="0" fontId="59" fillId="0" borderId="52" applyNumberFormat="0" applyFill="0" applyAlignment="0" applyProtection="0"/>
    <xf numFmtId="166" fontId="15" fillId="5" borderId="44">
      <alignment horizontal="right" vertical="center"/>
    </xf>
    <xf numFmtId="0" fontId="13" fillId="0" borderId="44">
      <alignment vertical="center"/>
    </xf>
    <xf numFmtId="166" fontId="15" fillId="5" borderId="44">
      <alignment horizontal="right" vertical="center"/>
    </xf>
    <xf numFmtId="171" fontId="13" fillId="0" borderId="44">
      <alignment vertical="center"/>
    </xf>
    <xf numFmtId="0" fontId="52" fillId="44" borderId="49" applyNumberFormat="0" applyAlignment="0" applyProtection="0"/>
    <xf numFmtId="0" fontId="59" fillId="0" borderId="52" applyNumberFormat="0" applyFill="0" applyAlignment="0" applyProtection="0"/>
    <xf numFmtId="0" fontId="52" fillId="44" borderId="49" applyNumberFormat="0" applyAlignment="0" applyProtection="0"/>
    <xf numFmtId="0" fontId="42" fillId="58" borderId="49" applyNumberFormat="0" applyAlignment="0" applyProtection="0"/>
    <xf numFmtId="166" fontId="15" fillId="5" borderId="44">
      <alignment horizontal="right" vertical="center"/>
    </xf>
    <xf numFmtId="0" fontId="52" fillId="44" borderId="49" applyNumberFormat="0" applyAlignment="0" applyProtection="0"/>
    <xf numFmtId="0" fontId="42" fillId="58" borderId="49" applyNumberFormat="0" applyAlignment="0" applyProtection="0"/>
    <xf numFmtId="166" fontId="15" fillId="5" borderId="44">
      <alignment horizontal="right" vertical="center"/>
    </xf>
    <xf numFmtId="0" fontId="13" fillId="62" borderId="50" applyNumberFormat="0" applyFont="0" applyAlignment="0" applyProtection="0"/>
    <xf numFmtId="0" fontId="13" fillId="62" borderId="50" applyNumberFormat="0" applyFont="0" applyAlignment="0" applyProtection="0"/>
    <xf numFmtId="0" fontId="52" fillId="44" borderId="49" applyNumberFormat="0" applyAlignment="0" applyProtection="0"/>
    <xf numFmtId="0" fontId="52" fillId="44" borderId="49" applyNumberFormat="0" applyAlignment="0" applyProtection="0"/>
    <xf numFmtId="0" fontId="42" fillId="58" borderId="49" applyNumberFormat="0" applyAlignment="0" applyProtection="0"/>
    <xf numFmtId="171" fontId="13" fillId="0" borderId="44">
      <alignment vertical="center"/>
    </xf>
    <xf numFmtId="166" fontId="15" fillId="5" borderId="44">
      <alignment horizontal="right" vertical="center"/>
    </xf>
    <xf numFmtId="0" fontId="57" fillId="58" borderId="51" applyNumberFormat="0" applyAlignment="0" applyProtection="0"/>
    <xf numFmtId="0" fontId="57" fillId="58" borderId="51" applyNumberFormat="0" applyAlignment="0" applyProtection="0"/>
    <xf numFmtId="0" fontId="52" fillId="44" borderId="49" applyNumberFormat="0" applyAlignment="0" applyProtection="0"/>
    <xf numFmtId="166" fontId="15" fillId="5" borderId="44">
      <alignment horizontal="right" vertical="center"/>
    </xf>
    <xf numFmtId="171" fontId="15" fillId="5" borderId="44">
      <alignment horizontal="right" vertical="center"/>
    </xf>
    <xf numFmtId="0" fontId="52" fillId="44" borderId="49" applyNumberFormat="0" applyAlignment="0" applyProtection="0"/>
    <xf numFmtId="171" fontId="13" fillId="0" borderId="44">
      <alignment vertical="center"/>
    </xf>
    <xf numFmtId="0" fontId="13" fillId="62" borderId="50" applyNumberFormat="0" applyFont="0" applyAlignment="0" applyProtection="0"/>
    <xf numFmtId="171" fontId="15" fillId="5" borderId="44">
      <alignment horizontal="right" vertical="center"/>
    </xf>
    <xf numFmtId="0" fontId="57" fillId="58" borderId="51" applyNumberFormat="0" applyAlignment="0" applyProtection="0"/>
    <xf numFmtId="171" fontId="13" fillId="0" borderId="44">
      <alignment vertical="center"/>
    </xf>
    <xf numFmtId="0" fontId="13" fillId="0" borderId="44">
      <alignment vertical="center"/>
    </xf>
    <xf numFmtId="0" fontId="13" fillId="62" borderId="50" applyNumberFormat="0" applyFont="0" applyAlignment="0" applyProtection="0"/>
    <xf numFmtId="0" fontId="13" fillId="0" borderId="44">
      <alignment vertical="center"/>
    </xf>
    <xf numFmtId="171" fontId="15" fillId="5" borderId="44">
      <alignment horizontal="right" vertical="center"/>
    </xf>
    <xf numFmtId="0" fontId="13" fillId="0" borderId="44">
      <alignment vertical="center"/>
    </xf>
    <xf numFmtId="0" fontId="13" fillId="0" borderId="44">
      <alignment vertical="center"/>
    </xf>
    <xf numFmtId="0" fontId="59" fillId="0" borderId="52" applyNumberFormat="0" applyFill="0" applyAlignment="0" applyProtection="0"/>
    <xf numFmtId="0" fontId="13" fillId="62" borderId="50" applyNumberFormat="0" applyFont="0" applyAlignment="0" applyProtection="0"/>
    <xf numFmtId="0" fontId="57" fillId="58" borderId="51" applyNumberFormat="0" applyAlignment="0" applyProtection="0"/>
    <xf numFmtId="0" fontId="57" fillId="58" borderId="51" applyNumberFormat="0" applyAlignment="0" applyProtection="0"/>
    <xf numFmtId="0" fontId="57" fillId="58" borderId="51" applyNumberFormat="0" applyAlignment="0" applyProtection="0"/>
    <xf numFmtId="166" fontId="15" fillId="5" borderId="44">
      <alignment horizontal="right" vertical="center"/>
    </xf>
    <xf numFmtId="0" fontId="57" fillId="58" borderId="51" applyNumberFormat="0" applyAlignment="0" applyProtection="0"/>
    <xf numFmtId="166" fontId="15" fillId="5" borderId="44">
      <alignment horizontal="right" vertical="center"/>
    </xf>
    <xf numFmtId="0" fontId="42" fillId="58" borderId="49" applyNumberFormat="0" applyAlignment="0" applyProtection="0"/>
    <xf numFmtId="0" fontId="13" fillId="62" borderId="50" applyNumberFormat="0" applyFont="0" applyAlignment="0" applyProtection="0"/>
    <xf numFmtId="0" fontId="42" fillId="58" borderId="49" applyNumberFormat="0" applyAlignment="0" applyProtection="0"/>
    <xf numFmtId="166" fontId="15" fillId="5" borderId="44">
      <alignment horizontal="right" vertical="center"/>
    </xf>
    <xf numFmtId="166" fontId="15" fillId="5" borderId="44">
      <alignment horizontal="right" vertical="center"/>
    </xf>
    <xf numFmtId="0" fontId="13" fillId="0" borderId="44">
      <alignment vertical="center"/>
    </xf>
    <xf numFmtId="171" fontId="13" fillId="0" borderId="44">
      <alignment vertical="center"/>
    </xf>
    <xf numFmtId="0" fontId="13" fillId="0" borderId="44">
      <alignment vertical="center"/>
    </xf>
    <xf numFmtId="0" fontId="59" fillId="0" borderId="52" applyNumberFormat="0" applyFill="0" applyAlignment="0" applyProtection="0"/>
    <xf numFmtId="166" fontId="15" fillId="5" borderId="44">
      <alignment horizontal="right" vertical="center"/>
    </xf>
    <xf numFmtId="0" fontId="52" fillId="44" borderId="49" applyNumberFormat="0" applyAlignment="0" applyProtection="0"/>
    <xf numFmtId="0" fontId="13" fillId="62" borderId="50" applyNumberFormat="0" applyFont="0" applyAlignment="0" applyProtection="0"/>
    <xf numFmtId="0" fontId="59" fillId="0" borderId="66" applyNumberFormat="0" applyFill="0" applyAlignment="0" applyProtection="0"/>
    <xf numFmtId="0" fontId="57" fillId="58" borderId="65" applyNumberFormat="0" applyAlignment="0" applyProtection="0"/>
    <xf numFmtId="0" fontId="52" fillId="44" borderId="58" applyNumberFormat="0" applyAlignment="0" applyProtection="0"/>
    <xf numFmtId="166" fontId="15" fillId="5" borderId="67">
      <alignment horizontal="right" vertical="center"/>
    </xf>
    <xf numFmtId="0" fontId="42" fillId="58" borderId="63" applyNumberFormat="0" applyAlignment="0" applyProtection="0"/>
    <xf numFmtId="0" fontId="57" fillId="58" borderId="65" applyNumberFormat="0" applyAlignment="0" applyProtection="0"/>
    <xf numFmtId="166" fontId="15" fillId="5" borderId="67">
      <alignment horizontal="right" vertical="center"/>
    </xf>
    <xf numFmtId="0" fontId="13" fillId="0" borderId="67">
      <alignment vertical="center"/>
    </xf>
    <xf numFmtId="166" fontId="15" fillId="5" borderId="67">
      <alignment horizontal="right" vertical="center"/>
    </xf>
    <xf numFmtId="0" fontId="52" fillId="44" borderId="63" applyNumberFormat="0" applyAlignment="0" applyProtection="0"/>
    <xf numFmtId="171" fontId="15" fillId="5" borderId="72">
      <alignment horizontal="right" vertical="center"/>
    </xf>
    <xf numFmtId="0" fontId="52" fillId="44" borderId="68" applyNumberFormat="0" applyAlignment="0" applyProtection="0"/>
    <xf numFmtId="0" fontId="13" fillId="62" borderId="54" applyNumberFormat="0" applyFont="0" applyAlignment="0" applyProtection="0"/>
    <xf numFmtId="0" fontId="13" fillId="62" borderId="69" applyNumberFormat="0" applyFont="0" applyAlignment="0" applyProtection="0"/>
    <xf numFmtId="0" fontId="57" fillId="58" borderId="55" applyNumberFormat="0" applyAlignment="0" applyProtection="0"/>
    <xf numFmtId="166" fontId="15" fillId="5" borderId="67">
      <alignment horizontal="right" vertical="center"/>
    </xf>
    <xf numFmtId="0" fontId="42" fillId="58" borderId="63" applyNumberFormat="0" applyAlignment="0" applyProtection="0"/>
    <xf numFmtId="166" fontId="15" fillId="5" borderId="67">
      <alignment horizontal="right" vertical="center"/>
    </xf>
    <xf numFmtId="166" fontId="15" fillId="5" borderId="67">
      <alignment horizontal="right" vertical="center"/>
    </xf>
    <xf numFmtId="0" fontId="42" fillId="58" borderId="63" applyNumberFormat="0" applyAlignment="0" applyProtection="0"/>
    <xf numFmtId="0" fontId="13" fillId="0" borderId="67">
      <alignment vertical="center"/>
    </xf>
    <xf numFmtId="0" fontId="13" fillId="62" borderId="69" applyNumberFormat="0" applyFont="0" applyAlignment="0" applyProtection="0"/>
    <xf numFmtId="0" fontId="59" fillId="0" borderId="71" applyNumberFormat="0" applyFill="0" applyAlignment="0" applyProtection="0"/>
    <xf numFmtId="0" fontId="52" fillId="44" borderId="68" applyNumberFormat="0" applyAlignment="0" applyProtection="0"/>
    <xf numFmtId="0" fontId="13" fillId="0" borderId="72">
      <alignment vertical="center"/>
    </xf>
    <xf numFmtId="0" fontId="59" fillId="0" borderId="56" applyNumberFormat="0" applyFill="0" applyAlignment="0" applyProtection="0"/>
    <xf numFmtId="0" fontId="42" fillId="58" borderId="68" applyNumberFormat="0" applyAlignment="0" applyProtection="0"/>
    <xf numFmtId="0" fontId="13" fillId="0" borderId="62">
      <alignment vertical="center"/>
    </xf>
    <xf numFmtId="166" fontId="15" fillId="5" borderId="62">
      <alignment horizontal="right" vertical="center"/>
    </xf>
    <xf numFmtId="0" fontId="59" fillId="0" borderId="61" applyNumberFormat="0" applyFill="0" applyAlignment="0" applyProtection="0"/>
    <xf numFmtId="0" fontId="59" fillId="0" borderId="66" applyNumberFormat="0" applyFill="0" applyAlignment="0" applyProtection="0"/>
    <xf numFmtId="166" fontId="15" fillId="5" borderId="67">
      <alignment horizontal="right" vertical="center"/>
    </xf>
    <xf numFmtId="0" fontId="13" fillId="0" borderId="72">
      <alignment vertical="center"/>
    </xf>
    <xf numFmtId="0" fontId="13" fillId="62" borderId="64" applyNumberFormat="0" applyFont="0" applyAlignment="0" applyProtection="0"/>
    <xf numFmtId="0" fontId="13" fillId="62" borderId="69" applyNumberFormat="0" applyFont="0" applyAlignment="0" applyProtection="0"/>
    <xf numFmtId="0" fontId="13" fillId="0" borderId="67">
      <alignment vertical="center"/>
    </xf>
    <xf numFmtId="0" fontId="42" fillId="58" borderId="58" applyNumberFormat="0" applyAlignment="0" applyProtection="0"/>
    <xf numFmtId="0" fontId="13" fillId="0" borderId="62">
      <alignment vertical="center"/>
    </xf>
    <xf numFmtId="171" fontId="15" fillId="5" borderId="72">
      <alignment horizontal="right" vertical="center"/>
    </xf>
    <xf numFmtId="0" fontId="13" fillId="0" borderId="57">
      <alignment vertical="center"/>
    </xf>
    <xf numFmtId="166" fontId="15" fillId="5" borderId="57">
      <alignment horizontal="right" vertical="center"/>
    </xf>
    <xf numFmtId="0" fontId="59" fillId="0" borderId="56" applyNumberFormat="0" applyFill="0" applyAlignment="0" applyProtection="0"/>
    <xf numFmtId="0" fontId="57" fillId="58" borderId="55" applyNumberFormat="0" applyAlignment="0" applyProtection="0"/>
    <xf numFmtId="0" fontId="13" fillId="62" borderId="54" applyNumberFormat="0" applyFont="0" applyAlignment="0" applyProtection="0"/>
    <xf numFmtId="0" fontId="13" fillId="62" borderId="54" applyNumberFormat="0" applyFont="0" applyAlignment="0" applyProtection="0"/>
    <xf numFmtId="0" fontId="13" fillId="0" borderId="57">
      <alignment vertical="center"/>
    </xf>
    <xf numFmtId="171" fontId="13" fillId="0" borderId="57">
      <alignment vertical="center"/>
    </xf>
    <xf numFmtId="0" fontId="13" fillId="0" borderId="57">
      <alignment vertical="center"/>
    </xf>
    <xf numFmtId="171" fontId="13" fillId="0" borderId="57">
      <alignment vertical="center"/>
    </xf>
    <xf numFmtId="166" fontId="15" fillId="5" borderId="57">
      <alignment horizontal="right" vertical="center"/>
    </xf>
    <xf numFmtId="171" fontId="15" fillId="5" borderId="57">
      <alignment horizontal="right" vertical="center"/>
    </xf>
    <xf numFmtId="171" fontId="15" fillId="5" borderId="57">
      <alignment horizontal="right" vertical="center"/>
    </xf>
    <xf numFmtId="171" fontId="15" fillId="5" borderId="57">
      <alignment horizontal="right" vertical="center"/>
    </xf>
    <xf numFmtId="166" fontId="15" fillId="5" borderId="57">
      <alignment horizontal="right" vertical="center"/>
    </xf>
    <xf numFmtId="0" fontId="52" fillId="44" borderId="53" applyNumberFormat="0" applyAlignment="0" applyProtection="0"/>
    <xf numFmtId="0" fontId="52" fillId="44" borderId="53" applyNumberFormat="0" applyAlignment="0" applyProtection="0"/>
    <xf numFmtId="0" fontId="42" fillId="58" borderId="53" applyNumberFormat="0" applyAlignment="0" applyProtection="0"/>
    <xf numFmtId="171" fontId="13" fillId="0" borderId="57">
      <alignment vertical="center"/>
    </xf>
    <xf numFmtId="0" fontId="13" fillId="0" borderId="57">
      <alignment vertical="center"/>
    </xf>
    <xf numFmtId="0" fontId="42" fillId="58" borderId="53" applyNumberFormat="0" applyAlignment="0" applyProtection="0"/>
    <xf numFmtId="0" fontId="13" fillId="62" borderId="54" applyNumberFormat="0" applyFont="0" applyAlignment="0" applyProtection="0"/>
    <xf numFmtId="0" fontId="59" fillId="0" borderId="56" applyNumberFormat="0" applyFill="0" applyAlignment="0" applyProtection="0"/>
    <xf numFmtId="0" fontId="57" fillId="58" borderId="55" applyNumberFormat="0" applyAlignment="0" applyProtection="0"/>
    <xf numFmtId="0" fontId="13" fillId="0" borderId="57">
      <alignment vertical="center"/>
    </xf>
    <xf numFmtId="166" fontId="15" fillId="5" borderId="57">
      <alignment horizontal="right" vertical="center"/>
    </xf>
    <xf numFmtId="0" fontId="59" fillId="0" borderId="56" applyNumberFormat="0" applyFill="0" applyAlignment="0" applyProtection="0"/>
    <xf numFmtId="0" fontId="42" fillId="58" borderId="53" applyNumberFormat="0" applyAlignment="0" applyProtection="0"/>
    <xf numFmtId="0" fontId="57" fillId="58" borderId="55" applyNumberFormat="0" applyAlignment="0" applyProtection="0"/>
    <xf numFmtId="166" fontId="15" fillId="5" borderId="57">
      <alignment horizontal="right" vertical="center"/>
    </xf>
    <xf numFmtId="0" fontId="13" fillId="0" borderId="57">
      <alignment vertical="center"/>
    </xf>
    <xf numFmtId="166" fontId="15" fillId="5" borderId="57">
      <alignment horizontal="right" vertical="center"/>
    </xf>
    <xf numFmtId="0" fontId="52" fillId="44" borderId="53" applyNumberFormat="0" applyAlignment="0" applyProtection="0"/>
    <xf numFmtId="171" fontId="15" fillId="5" borderId="62">
      <alignment horizontal="right" vertical="center"/>
    </xf>
    <xf numFmtId="0" fontId="52" fillId="44" borderId="58" applyNumberFormat="0" applyAlignment="0" applyProtection="0"/>
    <xf numFmtId="166" fontId="15" fillId="5" borderId="72">
      <alignment horizontal="right" vertical="center"/>
    </xf>
    <xf numFmtId="0" fontId="59" fillId="0" borderId="61" applyNumberFormat="0" applyFill="0" applyAlignment="0" applyProtection="0"/>
    <xf numFmtId="0" fontId="57" fillId="58" borderId="70" applyNumberFormat="0" applyAlignment="0" applyProtection="0"/>
    <xf numFmtId="0" fontId="57" fillId="58" borderId="60" applyNumberFormat="0" applyAlignment="0" applyProtection="0"/>
    <xf numFmtId="0" fontId="42" fillId="58" borderId="53" applyNumberFormat="0" applyAlignment="0" applyProtection="0"/>
    <xf numFmtId="0" fontId="59" fillId="0" borderId="66" applyNumberFormat="0" applyFill="0" applyAlignment="0" applyProtection="0"/>
    <xf numFmtId="0" fontId="42" fillId="58" borderId="68" applyNumberFormat="0" applyAlignment="0" applyProtection="0"/>
    <xf numFmtId="0" fontId="52" fillId="44" borderId="53" applyNumberFormat="0" applyAlignment="0" applyProtection="0"/>
    <xf numFmtId="0" fontId="13" fillId="62" borderId="54" applyNumberFormat="0" applyFont="0" applyAlignment="0" applyProtection="0"/>
    <xf numFmtId="0" fontId="57" fillId="58" borderId="55" applyNumberFormat="0" applyAlignment="0" applyProtection="0"/>
    <xf numFmtId="0" fontId="59" fillId="0" borderId="56" applyNumberFormat="0" applyFill="0" applyAlignment="0" applyProtection="0"/>
    <xf numFmtId="0" fontId="59" fillId="0" borderId="71" applyNumberFormat="0" applyFill="0" applyAlignment="0" applyProtection="0"/>
    <xf numFmtId="0" fontId="57" fillId="58" borderId="60" applyNumberFormat="0" applyAlignment="0" applyProtection="0"/>
    <xf numFmtId="0" fontId="42" fillId="58" borderId="63" applyNumberFormat="0" applyAlignment="0" applyProtection="0"/>
    <xf numFmtId="0" fontId="42" fillId="58" borderId="68" applyNumberFormat="0" applyAlignment="0" applyProtection="0"/>
    <xf numFmtId="0" fontId="13" fillId="62" borderId="64" applyNumberFormat="0" applyFont="0" applyAlignment="0" applyProtection="0"/>
    <xf numFmtId="0" fontId="52" fillId="44" borderId="63" applyNumberFormat="0" applyAlignment="0" applyProtection="0"/>
    <xf numFmtId="171" fontId="13" fillId="0" borderId="67">
      <alignment vertical="center"/>
    </xf>
    <xf numFmtId="0" fontId="42" fillId="58" borderId="58" applyNumberFormat="0" applyAlignment="0" applyProtection="0"/>
    <xf numFmtId="166" fontId="15" fillId="5" borderId="62">
      <alignment horizontal="right" vertical="center"/>
    </xf>
    <xf numFmtId="0" fontId="13" fillId="62" borderId="64" applyNumberFormat="0" applyFont="0" applyAlignment="0" applyProtection="0"/>
    <xf numFmtId="0" fontId="13" fillId="0" borderId="62">
      <alignment vertical="center"/>
    </xf>
    <xf numFmtId="0" fontId="13" fillId="0" borderId="57">
      <alignment vertical="center"/>
    </xf>
    <xf numFmtId="166" fontId="15" fillId="5" borderId="57">
      <alignment horizontal="right" vertical="center"/>
    </xf>
    <xf numFmtId="0" fontId="59" fillId="0" borderId="56" applyNumberFormat="0" applyFill="0" applyAlignment="0" applyProtection="0"/>
    <xf numFmtId="0" fontId="57" fillId="58" borderId="55" applyNumberFormat="0" applyAlignment="0" applyProtection="0"/>
    <xf numFmtId="0" fontId="13" fillId="62" borderId="54" applyNumberFormat="0" applyFont="0" applyAlignment="0" applyProtection="0"/>
    <xf numFmtId="0" fontId="13" fillId="62" borderId="54" applyNumberFormat="0" applyFont="0" applyAlignment="0" applyProtection="0"/>
    <xf numFmtId="0" fontId="13" fillId="0" borderId="57">
      <alignment vertical="center"/>
    </xf>
    <xf numFmtId="171" fontId="13" fillId="0" borderId="57">
      <alignment vertical="center"/>
    </xf>
    <xf numFmtId="0" fontId="13" fillId="0" borderId="57">
      <alignment vertical="center"/>
    </xf>
    <xf numFmtId="171" fontId="13" fillId="0" borderId="57">
      <alignment vertical="center"/>
    </xf>
    <xf numFmtId="166" fontId="15" fillId="5" borderId="57">
      <alignment horizontal="right" vertical="center"/>
    </xf>
    <xf numFmtId="171" fontId="15" fillId="5" borderId="57">
      <alignment horizontal="right" vertical="center"/>
    </xf>
    <xf numFmtId="171" fontId="15" fillId="5" borderId="57">
      <alignment horizontal="right" vertical="center"/>
    </xf>
    <xf numFmtId="171" fontId="15" fillId="5" borderId="57">
      <alignment horizontal="right" vertical="center"/>
    </xf>
    <xf numFmtId="166" fontId="15" fillId="5" borderId="57">
      <alignment horizontal="right" vertical="center"/>
    </xf>
    <xf numFmtId="0" fontId="52" fillId="44" borderId="53" applyNumberFormat="0" applyAlignment="0" applyProtection="0"/>
    <xf numFmtId="0" fontId="52" fillId="44" borderId="53" applyNumberFormat="0" applyAlignment="0" applyProtection="0"/>
    <xf numFmtId="0" fontId="42" fillId="58" borderId="53" applyNumberFormat="0" applyAlignment="0" applyProtection="0"/>
    <xf numFmtId="171" fontId="13" fillId="0" borderId="57">
      <alignment vertical="center"/>
    </xf>
    <xf numFmtId="0" fontId="13" fillId="0" borderId="57">
      <alignment vertical="center"/>
    </xf>
    <xf numFmtId="0" fontId="42" fillId="58" borderId="53" applyNumberFormat="0" applyAlignment="0" applyProtection="0"/>
    <xf numFmtId="0" fontId="13" fillId="62" borderId="54" applyNumberFormat="0" applyFont="0" applyAlignment="0" applyProtection="0"/>
    <xf numFmtId="0" fontId="59" fillId="0" borderId="56" applyNumberFormat="0" applyFill="0" applyAlignment="0" applyProtection="0"/>
    <xf numFmtId="0" fontId="57" fillId="58" borderId="55" applyNumberFormat="0" applyAlignment="0" applyProtection="0"/>
    <xf numFmtId="0" fontId="13" fillId="0" borderId="57">
      <alignment vertical="center"/>
    </xf>
    <xf numFmtId="166" fontId="15" fillId="5" borderId="57">
      <alignment horizontal="right" vertical="center"/>
    </xf>
    <xf numFmtId="0" fontId="59" fillId="0" borderId="56" applyNumberFormat="0" applyFill="0" applyAlignment="0" applyProtection="0"/>
    <xf numFmtId="0" fontId="42" fillId="58" borderId="53" applyNumberFormat="0" applyAlignment="0" applyProtection="0"/>
    <xf numFmtId="0" fontId="57" fillId="58" borderId="55" applyNumberFormat="0" applyAlignment="0" applyProtection="0"/>
    <xf numFmtId="166" fontId="15" fillId="5" borderId="72">
      <alignment horizontal="right" vertical="center"/>
    </xf>
    <xf numFmtId="166" fontId="15" fillId="5" borderId="72">
      <alignment horizontal="right" vertical="center"/>
    </xf>
    <xf numFmtId="0" fontId="52" fillId="44" borderId="68" applyNumberFormat="0" applyAlignment="0" applyProtection="0"/>
    <xf numFmtId="171" fontId="13" fillId="0" borderId="67">
      <alignment vertical="center"/>
    </xf>
    <xf numFmtId="0" fontId="13" fillId="0" borderId="67">
      <alignment vertical="center"/>
    </xf>
    <xf numFmtId="171" fontId="13" fillId="0" borderId="62">
      <alignment vertical="center"/>
    </xf>
    <xf numFmtId="0" fontId="13" fillId="62" borderId="59" applyNumberFormat="0" applyFont="0" applyAlignment="0" applyProtection="0"/>
    <xf numFmtId="0" fontId="59" fillId="0" borderId="61" applyNumberFormat="0" applyFill="0" applyAlignment="0" applyProtection="0"/>
    <xf numFmtId="0" fontId="13" fillId="62" borderId="64" applyNumberFormat="0" applyFont="0" applyAlignment="0" applyProtection="0"/>
    <xf numFmtId="171" fontId="13" fillId="0" borderId="62">
      <alignment vertical="center"/>
    </xf>
    <xf numFmtId="0" fontId="13" fillId="0" borderId="62">
      <alignment vertical="center"/>
    </xf>
    <xf numFmtId="166" fontId="15" fillId="5" borderId="62">
      <alignment horizontal="right" vertical="center"/>
    </xf>
    <xf numFmtId="166" fontId="15" fillId="5" borderId="72">
      <alignment horizontal="right" vertical="center"/>
    </xf>
    <xf numFmtId="171" fontId="15" fillId="5" borderId="67">
      <alignment horizontal="right" vertical="center"/>
    </xf>
    <xf numFmtId="0" fontId="42" fillId="58" borderId="68" applyNumberFormat="0" applyAlignment="0" applyProtection="0"/>
    <xf numFmtId="0" fontId="59" fillId="0" borderId="61" applyNumberFormat="0" applyFill="0" applyAlignment="0" applyProtection="0"/>
    <xf numFmtId="0" fontId="13" fillId="0" borderId="67">
      <alignment vertical="center"/>
    </xf>
    <xf numFmtId="0" fontId="42" fillId="58" borderId="58" applyNumberFormat="0" applyAlignment="0" applyProtection="0"/>
    <xf numFmtId="0" fontId="13" fillId="0" borderId="72">
      <alignment vertical="center"/>
    </xf>
    <xf numFmtId="171" fontId="13" fillId="0" borderId="62">
      <alignment vertical="center"/>
    </xf>
    <xf numFmtId="171" fontId="13" fillId="0" borderId="62">
      <alignment vertical="center"/>
    </xf>
    <xf numFmtId="166" fontId="15" fillId="5" borderId="57">
      <alignment horizontal="right" vertical="center"/>
    </xf>
    <xf numFmtId="171" fontId="13" fillId="0" borderId="57">
      <alignment vertical="center"/>
    </xf>
    <xf numFmtId="0" fontId="13" fillId="0" borderId="57">
      <alignment vertical="center"/>
    </xf>
    <xf numFmtId="166" fontId="15" fillId="5" borderId="57">
      <alignment horizontal="right" vertical="center"/>
    </xf>
    <xf numFmtId="0" fontId="13" fillId="0" borderId="62">
      <alignment vertical="center"/>
    </xf>
    <xf numFmtId="166" fontId="15" fillId="5" borderId="67">
      <alignment horizontal="right" vertical="center"/>
    </xf>
    <xf numFmtId="0" fontId="42" fillId="58" borderId="58" applyNumberFormat="0" applyAlignment="0" applyProtection="0"/>
    <xf numFmtId="166" fontId="15" fillId="5" borderId="62">
      <alignment horizontal="right" vertical="center"/>
    </xf>
    <xf numFmtId="166" fontId="15" fillId="5" borderId="72">
      <alignment horizontal="right" vertical="center"/>
    </xf>
    <xf numFmtId="0" fontId="42" fillId="58" borderId="68" applyNumberFormat="0" applyAlignment="0" applyProtection="0"/>
    <xf numFmtId="0" fontId="13" fillId="62" borderId="69" applyNumberFormat="0" applyFont="0" applyAlignment="0" applyProtection="0"/>
    <xf numFmtId="166" fontId="15" fillId="5" borderId="62">
      <alignment horizontal="right" vertical="center"/>
    </xf>
    <xf numFmtId="166" fontId="15" fillId="5" borderId="62">
      <alignment horizontal="right" vertical="center"/>
    </xf>
    <xf numFmtId="171" fontId="15" fillId="5" borderId="62">
      <alignment horizontal="right" vertical="center"/>
    </xf>
    <xf numFmtId="166" fontId="15" fillId="5" borderId="62">
      <alignment horizontal="right" vertical="center"/>
    </xf>
    <xf numFmtId="0" fontId="13" fillId="0" borderId="57">
      <alignment vertical="center"/>
    </xf>
    <xf numFmtId="0" fontId="42" fillId="58" borderId="53" applyNumberFormat="0" applyAlignment="0" applyProtection="0"/>
    <xf numFmtId="0" fontId="42" fillId="58" borderId="53" applyNumberFormat="0" applyAlignment="0" applyProtection="0"/>
    <xf numFmtId="0" fontId="59" fillId="0" borderId="66" applyNumberFormat="0" applyFill="0" applyAlignment="0" applyProtection="0"/>
    <xf numFmtId="0" fontId="52" fillId="44" borderId="53" applyNumberFormat="0" applyAlignment="0" applyProtection="0"/>
    <xf numFmtId="0" fontId="52" fillId="44" borderId="53" applyNumberFormat="0" applyAlignment="0" applyProtection="0"/>
    <xf numFmtId="171" fontId="15" fillId="5" borderId="57">
      <alignment horizontal="right" vertical="center"/>
    </xf>
    <xf numFmtId="171" fontId="15" fillId="5" borderId="57">
      <alignment horizontal="right" vertical="center"/>
    </xf>
    <xf numFmtId="166" fontId="15" fillId="5" borderId="57">
      <alignment horizontal="right" vertical="center"/>
    </xf>
    <xf numFmtId="171" fontId="13" fillId="0" borderId="57">
      <alignment vertical="center"/>
    </xf>
    <xf numFmtId="0" fontId="13" fillId="0" borderId="57">
      <alignment vertical="center"/>
    </xf>
    <xf numFmtId="0" fontId="13" fillId="62" borderId="54" applyNumberFormat="0" applyFont="0" applyAlignment="0" applyProtection="0"/>
    <xf numFmtId="0" fontId="57" fillId="58" borderId="55" applyNumberFormat="0" applyAlignment="0" applyProtection="0"/>
    <xf numFmtId="0" fontId="59" fillId="0" borderId="56" applyNumberFormat="0" applyFill="0" applyAlignment="0" applyProtection="0"/>
    <xf numFmtId="0" fontId="13" fillId="62" borderId="54" applyNumberFormat="0" applyFont="0" applyAlignment="0" applyProtection="0"/>
    <xf numFmtId="0" fontId="57" fillId="58" borderId="55" applyNumberFormat="0" applyAlignment="0" applyProtection="0"/>
    <xf numFmtId="0" fontId="13" fillId="0" borderId="57">
      <alignment vertical="center"/>
    </xf>
    <xf numFmtId="166" fontId="15" fillId="5" borderId="57">
      <alignment horizontal="right" vertical="center"/>
    </xf>
    <xf numFmtId="0" fontId="59" fillId="0" borderId="56" applyNumberFormat="0" applyFill="0" applyAlignment="0" applyProtection="0"/>
    <xf numFmtId="0" fontId="42" fillId="58" borderId="63" applyNumberFormat="0" applyAlignment="0" applyProtection="0"/>
    <xf numFmtId="0" fontId="13" fillId="0" borderId="67">
      <alignment vertical="center"/>
    </xf>
    <xf numFmtId="0" fontId="52" fillId="44" borderId="63" applyNumberFormat="0" applyAlignment="0" applyProtection="0"/>
    <xf numFmtId="0" fontId="13" fillId="0" borderId="62">
      <alignment vertical="center"/>
    </xf>
    <xf numFmtId="0" fontId="13" fillId="62" borderId="69" applyNumberFormat="0" applyFont="0" applyAlignment="0" applyProtection="0"/>
    <xf numFmtId="0" fontId="57" fillId="58" borderId="60" applyNumberFormat="0" applyAlignment="0" applyProtection="0"/>
    <xf numFmtId="0" fontId="42" fillId="58" borderId="58" applyNumberFormat="0" applyAlignment="0" applyProtection="0"/>
    <xf numFmtId="171" fontId="13" fillId="0" borderId="62">
      <alignment vertical="center"/>
    </xf>
    <xf numFmtId="0" fontId="52" fillId="44" borderId="63" applyNumberFormat="0" applyAlignment="0" applyProtection="0"/>
    <xf numFmtId="0" fontId="13" fillId="62" borderId="59" applyNumberFormat="0" applyFont="0" applyAlignment="0" applyProtection="0"/>
    <xf numFmtId="0" fontId="13" fillId="62" borderId="64" applyNumberFormat="0" applyFont="0" applyAlignment="0" applyProtection="0"/>
    <xf numFmtId="171" fontId="13" fillId="0" borderId="67">
      <alignment vertical="center"/>
    </xf>
    <xf numFmtId="0" fontId="42" fillId="58" borderId="63" applyNumberFormat="0" applyAlignment="0" applyProtection="0"/>
    <xf numFmtId="0" fontId="59" fillId="0" borderId="71" applyNumberFormat="0" applyFill="0" applyAlignment="0" applyProtection="0"/>
    <xf numFmtId="166" fontId="15" fillId="5" borderId="62">
      <alignment horizontal="right" vertical="center"/>
    </xf>
    <xf numFmtId="166" fontId="15" fillId="5" borderId="62">
      <alignment horizontal="right" vertical="center"/>
    </xf>
    <xf numFmtId="0" fontId="52" fillId="44" borderId="63" applyNumberFormat="0" applyAlignment="0" applyProtection="0"/>
    <xf numFmtId="0" fontId="42" fillId="58" borderId="68" applyNumberFormat="0" applyAlignment="0" applyProtection="0"/>
    <xf numFmtId="0" fontId="52" fillId="44" borderId="58" applyNumberFormat="0" applyAlignment="0" applyProtection="0"/>
    <xf numFmtId="0" fontId="42" fillId="58" borderId="53" applyNumberFormat="0" applyAlignment="0" applyProtection="0"/>
    <xf numFmtId="0" fontId="52" fillId="44" borderId="53" applyNumberFormat="0" applyAlignment="0" applyProtection="0"/>
    <xf numFmtId="0" fontId="13" fillId="62" borderId="54" applyNumberFormat="0" applyFont="0" applyAlignment="0" applyProtection="0"/>
    <xf numFmtId="0" fontId="57" fillId="58" borderId="55" applyNumberFormat="0" applyAlignment="0" applyProtection="0"/>
    <xf numFmtId="0" fontId="59" fillId="0" borderId="56" applyNumberFormat="0" applyFill="0" applyAlignment="0" applyProtection="0"/>
    <xf numFmtId="0" fontId="13" fillId="62" borderId="69" applyNumberFormat="0" applyFont="0" applyAlignment="0" applyProtection="0"/>
    <xf numFmtId="166" fontId="15" fillId="5" borderId="72">
      <alignment horizontal="right" vertical="center"/>
    </xf>
    <xf numFmtId="0" fontId="52" fillId="44" borderId="58" applyNumberFormat="0" applyAlignment="0" applyProtection="0"/>
    <xf numFmtId="0" fontId="59" fillId="0" borderId="61" applyNumberFormat="0" applyFill="0" applyAlignment="0" applyProtection="0"/>
    <xf numFmtId="171" fontId="15" fillId="5" borderId="67">
      <alignment horizontal="right" vertical="center"/>
    </xf>
    <xf numFmtId="0" fontId="42" fillId="58" borderId="63" applyNumberFormat="0" applyAlignment="0" applyProtection="0"/>
    <xf numFmtId="0" fontId="13" fillId="62" borderId="59" applyNumberFormat="0" applyFont="0" applyAlignment="0" applyProtection="0"/>
    <xf numFmtId="0" fontId="13" fillId="62" borderId="59" applyNumberFormat="0" applyFont="0" applyAlignment="0" applyProtection="0"/>
    <xf numFmtId="166" fontId="15" fillId="5" borderId="57">
      <alignment horizontal="right" vertical="center"/>
    </xf>
    <xf numFmtId="0" fontId="42" fillId="58" borderId="53" applyNumberFormat="0" applyAlignment="0" applyProtection="0"/>
    <xf numFmtId="166" fontId="15" fillId="5" borderId="57">
      <alignment horizontal="right" vertical="center"/>
    </xf>
    <xf numFmtId="166" fontId="15" fillId="5" borderId="57">
      <alignment horizontal="right" vertical="center"/>
    </xf>
    <xf numFmtId="0" fontId="42" fillId="58" borderId="53" applyNumberFormat="0" applyAlignment="0" applyProtection="0"/>
    <xf numFmtId="0" fontId="13" fillId="0" borderId="57">
      <alignment vertical="center"/>
    </xf>
    <xf numFmtId="166" fontId="15" fillId="5" borderId="72">
      <alignment horizontal="right" vertical="center"/>
    </xf>
    <xf numFmtId="166" fontId="15" fillId="5" borderId="57">
      <alignment horizontal="right" vertical="center"/>
    </xf>
    <xf numFmtId="0" fontId="59" fillId="0" borderId="61" applyNumberFormat="0" applyFill="0" applyAlignment="0" applyProtection="0"/>
    <xf numFmtId="166" fontId="15" fillId="5" borderId="67">
      <alignment horizontal="right" vertical="center"/>
    </xf>
    <xf numFmtId="0" fontId="13" fillId="0" borderId="67">
      <alignment vertical="center"/>
    </xf>
    <xf numFmtId="0" fontId="42" fillId="58" borderId="53" applyNumberFormat="0" applyAlignment="0" applyProtection="0"/>
    <xf numFmtId="0" fontId="57" fillId="58" borderId="60" applyNumberFormat="0" applyAlignment="0" applyProtection="0"/>
    <xf numFmtId="0" fontId="13" fillId="62" borderId="54" applyNumberFormat="0" applyFont="0" applyAlignment="0" applyProtection="0"/>
    <xf numFmtId="0" fontId="13" fillId="0" borderId="57">
      <alignment vertical="center"/>
    </xf>
    <xf numFmtId="0" fontId="57" fillId="58" borderId="70" applyNumberFormat="0" applyAlignment="0" applyProtection="0"/>
    <xf numFmtId="166" fontId="15" fillId="5" borderId="57">
      <alignment horizontal="right" vertical="center"/>
    </xf>
    <xf numFmtId="0" fontId="13" fillId="62" borderId="64" applyNumberFormat="0" applyFont="0" applyAlignment="0" applyProtection="0"/>
    <xf numFmtId="0" fontId="52" fillId="44" borderId="68" applyNumberFormat="0" applyAlignment="0" applyProtection="0"/>
    <xf numFmtId="0" fontId="13" fillId="62" borderId="64" applyNumberFormat="0" applyFont="0" applyAlignment="0" applyProtection="0"/>
    <xf numFmtId="0" fontId="13" fillId="0" borderId="72">
      <alignment vertical="center"/>
    </xf>
    <xf numFmtId="0" fontId="57" fillId="58" borderId="55" applyNumberFormat="0" applyAlignment="0" applyProtection="0"/>
    <xf numFmtId="0" fontId="59" fillId="0" borderId="56" applyNumberFormat="0" applyFill="0" applyAlignment="0" applyProtection="0"/>
    <xf numFmtId="171" fontId="13" fillId="0" borderId="57">
      <alignment vertical="center"/>
    </xf>
    <xf numFmtId="0" fontId="52" fillId="44" borderId="53" applyNumberFormat="0" applyAlignment="0" applyProtection="0"/>
    <xf numFmtId="0" fontId="13" fillId="0" borderId="57">
      <alignment vertical="center"/>
    </xf>
    <xf numFmtId="166" fontId="15" fillId="5" borderId="57">
      <alignment horizontal="right" vertical="center"/>
    </xf>
    <xf numFmtId="171" fontId="15" fillId="5" borderId="57">
      <alignment horizontal="right" vertical="center"/>
    </xf>
    <xf numFmtId="171" fontId="15" fillId="5" borderId="57">
      <alignment horizontal="right" vertical="center"/>
    </xf>
    <xf numFmtId="171" fontId="13" fillId="0" borderId="57">
      <alignment vertical="center"/>
    </xf>
    <xf numFmtId="166" fontId="15" fillId="5" borderId="57">
      <alignment horizontal="right" vertical="center"/>
    </xf>
    <xf numFmtId="166" fontId="15" fillId="5" borderId="62">
      <alignment horizontal="right" vertical="center"/>
    </xf>
    <xf numFmtId="166" fontId="15" fillId="5" borderId="57">
      <alignment horizontal="right" vertical="center"/>
    </xf>
    <xf numFmtId="0" fontId="13" fillId="62" borderId="64" applyNumberFormat="0" applyFont="0" applyAlignment="0" applyProtection="0"/>
    <xf numFmtId="0" fontId="42" fillId="58" borderId="53" applyNumberFormat="0" applyAlignment="0" applyProtection="0"/>
    <xf numFmtId="0" fontId="13" fillId="62" borderId="54" applyNumberFormat="0" applyFont="0" applyAlignment="0" applyProtection="0"/>
    <xf numFmtId="0" fontId="57" fillId="58" borderId="55" applyNumberFormat="0" applyAlignment="0" applyProtection="0"/>
    <xf numFmtId="0" fontId="59" fillId="0" borderId="56" applyNumberFormat="0" applyFill="0" applyAlignment="0" applyProtection="0"/>
    <xf numFmtId="0" fontId="13" fillId="62" borderId="54" applyNumberFormat="0" applyFont="0" applyAlignment="0" applyProtection="0"/>
    <xf numFmtId="0" fontId="13" fillId="62" borderId="54" applyNumberFormat="0" applyFont="0" applyAlignment="0" applyProtection="0"/>
    <xf numFmtId="0" fontId="52" fillId="44" borderId="53" applyNumberFormat="0" applyAlignment="0" applyProtection="0"/>
    <xf numFmtId="0" fontId="42" fillId="58" borderId="53" applyNumberFormat="0" applyAlignment="0" applyProtection="0"/>
    <xf numFmtId="171" fontId="13" fillId="0" borderId="57">
      <alignment vertical="center"/>
    </xf>
    <xf numFmtId="0" fontId="13" fillId="0" borderId="57">
      <alignment vertical="center"/>
    </xf>
    <xf numFmtId="0" fontId="42" fillId="58" borderId="53" applyNumberFormat="0" applyAlignment="0" applyProtection="0"/>
    <xf numFmtId="0" fontId="13" fillId="62" borderId="54" applyNumberFormat="0" applyFont="0" applyAlignment="0" applyProtection="0"/>
    <xf numFmtId="0" fontId="59" fillId="0" borderId="56" applyNumberFormat="0" applyFill="0" applyAlignment="0" applyProtection="0"/>
    <xf numFmtId="0" fontId="57" fillId="58" borderId="55" applyNumberFormat="0" applyAlignment="0" applyProtection="0"/>
    <xf numFmtId="0" fontId="13" fillId="0" borderId="57">
      <alignment vertical="center"/>
    </xf>
    <xf numFmtId="166" fontId="15" fillId="5" borderId="57">
      <alignment horizontal="right" vertical="center"/>
    </xf>
    <xf numFmtId="0" fontId="59" fillId="0" borderId="56" applyNumberFormat="0" applyFill="0" applyAlignment="0" applyProtection="0"/>
    <xf numFmtId="0" fontId="42" fillId="58" borderId="53" applyNumberFormat="0" applyAlignment="0" applyProtection="0"/>
    <xf numFmtId="0" fontId="57" fillId="58" borderId="55" applyNumberFormat="0" applyAlignment="0" applyProtection="0"/>
    <xf numFmtId="0" fontId="52" fillId="44" borderId="53" applyNumberFormat="0" applyAlignment="0" applyProtection="0"/>
    <xf numFmtId="0" fontId="13" fillId="62" borderId="54" applyNumberFormat="0" applyFont="0" applyAlignment="0" applyProtection="0"/>
    <xf numFmtId="0" fontId="57" fillId="58" borderId="55" applyNumberFormat="0" applyAlignment="0" applyProtection="0"/>
    <xf numFmtId="0" fontId="52" fillId="44" borderId="53" applyNumberFormat="0" applyAlignment="0" applyProtection="0"/>
    <xf numFmtId="0" fontId="42" fillId="58" borderId="53" applyNumberFormat="0" applyAlignment="0" applyProtection="0"/>
    <xf numFmtId="0" fontId="52" fillId="44" borderId="53" applyNumberFormat="0" applyAlignment="0" applyProtection="0"/>
    <xf numFmtId="166" fontId="15" fillId="5" borderId="57">
      <alignment horizontal="right" vertical="center"/>
    </xf>
    <xf numFmtId="0" fontId="57" fillId="58" borderId="55" applyNumberFormat="0" applyAlignment="0" applyProtection="0"/>
    <xf numFmtId="0" fontId="42" fillId="58" borderId="53" applyNumberFormat="0" applyAlignment="0" applyProtection="0"/>
    <xf numFmtId="0" fontId="59" fillId="0" borderId="56" applyNumberFormat="0" applyFill="0" applyAlignment="0" applyProtection="0"/>
    <xf numFmtId="0" fontId="13" fillId="62" borderId="54" applyNumberFormat="0" applyFont="0" applyAlignment="0" applyProtection="0"/>
    <xf numFmtId="0" fontId="13" fillId="0" borderId="57">
      <alignment vertical="center"/>
    </xf>
    <xf numFmtId="0" fontId="42" fillId="58" borderId="53" applyNumberFormat="0" applyAlignment="0" applyProtection="0"/>
    <xf numFmtId="0" fontId="57" fillId="58" borderId="55" applyNumberFormat="0" applyAlignment="0" applyProtection="0"/>
    <xf numFmtId="0" fontId="57" fillId="58" borderId="55" applyNumberFormat="0" applyAlignment="0" applyProtection="0"/>
    <xf numFmtId="171" fontId="13" fillId="0" borderId="57">
      <alignment vertical="center"/>
    </xf>
    <xf numFmtId="0" fontId="42" fillId="58" borderId="53" applyNumberFormat="0" applyAlignment="0" applyProtection="0"/>
    <xf numFmtId="166" fontId="15" fillId="5" borderId="57">
      <alignment horizontal="right" vertical="center"/>
    </xf>
    <xf numFmtId="166" fontId="15" fillId="5" borderId="57">
      <alignment horizontal="right" vertical="center"/>
    </xf>
    <xf numFmtId="171" fontId="13" fillId="0" borderId="57">
      <alignment vertical="center"/>
    </xf>
    <xf numFmtId="166" fontId="15" fillId="5" borderId="57">
      <alignment horizontal="right" vertical="center"/>
    </xf>
    <xf numFmtId="0" fontId="42" fillId="58" borderId="53" applyNumberFormat="0" applyAlignment="0" applyProtection="0"/>
    <xf numFmtId="166" fontId="15" fillId="5" borderId="57">
      <alignment horizontal="right" vertical="center"/>
    </xf>
    <xf numFmtId="171" fontId="15" fillId="5" borderId="57">
      <alignment horizontal="right" vertical="center"/>
    </xf>
    <xf numFmtId="171" fontId="15" fillId="5" borderId="57">
      <alignment horizontal="right" vertical="center"/>
    </xf>
    <xf numFmtId="0" fontId="13" fillId="0" borderId="57">
      <alignment vertical="center"/>
    </xf>
    <xf numFmtId="0" fontId="42" fillId="58" borderId="53" applyNumberFormat="0" applyAlignment="0" applyProtection="0"/>
    <xf numFmtId="0" fontId="13" fillId="0" borderId="57">
      <alignment vertical="center"/>
    </xf>
    <xf numFmtId="0" fontId="52" fillId="44" borderId="53" applyNumberFormat="0" applyAlignment="0" applyProtection="0"/>
    <xf numFmtId="0" fontId="59" fillId="0" borderId="66" applyNumberFormat="0" applyFill="0" applyAlignment="0" applyProtection="0"/>
    <xf numFmtId="0" fontId="57" fillId="58" borderId="70" applyNumberFormat="0" applyAlignment="0" applyProtection="0"/>
    <xf numFmtId="0" fontId="42" fillId="58" borderId="58" applyNumberFormat="0" applyAlignment="0" applyProtection="0"/>
    <xf numFmtId="166" fontId="15" fillId="5" borderId="62">
      <alignment horizontal="right" vertical="center"/>
    </xf>
    <xf numFmtId="0" fontId="57" fillId="58" borderId="60" applyNumberFormat="0" applyAlignment="0" applyProtection="0"/>
    <xf numFmtId="0" fontId="57" fillId="58" borderId="70" applyNumberFormat="0" applyAlignment="0" applyProtection="0"/>
    <xf numFmtId="0" fontId="13" fillId="62" borderId="59" applyNumberFormat="0" applyFont="0" applyAlignment="0" applyProtection="0"/>
    <xf numFmtId="166" fontId="15" fillId="5" borderId="62">
      <alignment horizontal="right" vertical="center"/>
    </xf>
    <xf numFmtId="0" fontId="13" fillId="62" borderId="69" applyNumberFormat="0" applyFont="0" applyAlignment="0" applyProtection="0"/>
    <xf numFmtId="0" fontId="57" fillId="58" borderId="55" applyNumberFormat="0" applyAlignment="0" applyProtection="0"/>
    <xf numFmtId="0" fontId="13" fillId="62" borderId="54" applyNumberFormat="0" applyFont="0" applyAlignment="0" applyProtection="0"/>
    <xf numFmtId="0" fontId="59" fillId="0" borderId="56" applyNumberFormat="0" applyFill="0" applyAlignment="0" applyProtection="0"/>
    <xf numFmtId="0" fontId="59" fillId="0" borderId="56" applyNumberFormat="0" applyFill="0" applyAlignment="0" applyProtection="0"/>
    <xf numFmtId="0" fontId="59" fillId="0" borderId="56" applyNumberFormat="0" applyFill="0" applyAlignment="0" applyProtection="0"/>
    <xf numFmtId="0" fontId="52" fillId="44" borderId="53" applyNumberFormat="0" applyAlignment="0" applyProtection="0"/>
    <xf numFmtId="0" fontId="57" fillId="58" borderId="55" applyNumberFormat="0" applyAlignment="0" applyProtection="0"/>
    <xf numFmtId="0" fontId="13" fillId="0" borderId="57">
      <alignment vertical="center"/>
    </xf>
    <xf numFmtId="171" fontId="15" fillId="5" borderId="57">
      <alignment horizontal="right" vertical="center"/>
    </xf>
    <xf numFmtId="166" fontId="15" fillId="5" borderId="62">
      <alignment horizontal="right" vertical="center"/>
    </xf>
    <xf numFmtId="0" fontId="42" fillId="58" borderId="63" applyNumberFormat="0" applyAlignment="0" applyProtection="0"/>
    <xf numFmtId="0" fontId="57" fillId="58" borderId="60" applyNumberFormat="0" applyAlignment="0" applyProtection="0"/>
    <xf numFmtId="0" fontId="52" fillId="44" borderId="58" applyNumberFormat="0" applyAlignment="0" applyProtection="0"/>
    <xf numFmtId="166" fontId="15" fillId="5" borderId="67">
      <alignment horizontal="right" vertical="center"/>
    </xf>
    <xf numFmtId="0" fontId="59" fillId="0" borderId="66" applyNumberFormat="0" applyFill="0" applyAlignment="0" applyProtection="0"/>
    <xf numFmtId="171" fontId="13" fillId="0" borderId="62">
      <alignment vertical="center"/>
    </xf>
    <xf numFmtId="0" fontId="59" fillId="0" borderId="61" applyNumberFormat="0" applyFill="0" applyAlignment="0" applyProtection="0"/>
    <xf numFmtId="171" fontId="15" fillId="5" borderId="62">
      <alignment horizontal="right" vertical="center"/>
    </xf>
    <xf numFmtId="171" fontId="13" fillId="0" borderId="67">
      <alignment vertical="center"/>
    </xf>
    <xf numFmtId="166" fontId="15" fillId="5" borderId="67">
      <alignment horizontal="right" vertical="center"/>
    </xf>
    <xf numFmtId="0" fontId="13" fillId="0" borderId="72">
      <alignment vertical="center"/>
    </xf>
    <xf numFmtId="0" fontId="13" fillId="0" borderId="62">
      <alignment vertical="center"/>
    </xf>
    <xf numFmtId="166" fontId="15" fillId="5" borderId="67">
      <alignment horizontal="right" vertical="center"/>
    </xf>
    <xf numFmtId="171" fontId="15" fillId="5" borderId="72">
      <alignment horizontal="right" vertical="center"/>
    </xf>
    <xf numFmtId="0" fontId="13" fillId="62" borderId="59" applyNumberFormat="0" applyFont="0" applyAlignment="0" applyProtection="0"/>
    <xf numFmtId="0" fontId="13" fillId="62" borderId="69" applyNumberFormat="0" applyFont="0" applyAlignment="0" applyProtection="0"/>
    <xf numFmtId="166" fontId="15" fillId="5" borderId="67">
      <alignment horizontal="right" vertical="center"/>
    </xf>
    <xf numFmtId="0" fontId="42" fillId="58" borderId="58" applyNumberFormat="0" applyAlignment="0" applyProtection="0"/>
    <xf numFmtId="0" fontId="59" fillId="0" borderId="71" applyNumberFormat="0" applyFill="0" applyAlignment="0" applyProtection="0"/>
    <xf numFmtId="171" fontId="13" fillId="0" borderId="62">
      <alignment vertical="center"/>
    </xf>
    <xf numFmtId="166" fontId="15" fillId="5" borderId="72">
      <alignment horizontal="right" vertical="center"/>
    </xf>
    <xf numFmtId="166" fontId="15" fillId="5" borderId="62">
      <alignment horizontal="right" vertical="center"/>
    </xf>
    <xf numFmtId="0" fontId="52" fillId="44" borderId="63" applyNumberFormat="0" applyAlignment="0" applyProtection="0"/>
    <xf numFmtId="0" fontId="13" fillId="0" borderId="72">
      <alignment vertical="center"/>
    </xf>
    <xf numFmtId="0" fontId="13" fillId="0" borderId="67">
      <alignment vertical="center"/>
    </xf>
    <xf numFmtId="0" fontId="13" fillId="0" borderId="72">
      <alignment vertical="center"/>
    </xf>
    <xf numFmtId="0" fontId="13" fillId="62" borderId="59" applyNumberFormat="0" applyFont="0" applyAlignment="0" applyProtection="0"/>
    <xf numFmtId="171" fontId="13" fillId="0" borderId="57">
      <alignment vertical="center"/>
    </xf>
    <xf numFmtId="166" fontId="15" fillId="5" borderId="62">
      <alignment horizontal="right" vertical="center"/>
    </xf>
    <xf numFmtId="171" fontId="13" fillId="0" borderId="67">
      <alignment vertical="center"/>
    </xf>
    <xf numFmtId="0" fontId="57" fillId="58" borderId="60" applyNumberFormat="0" applyAlignment="0" applyProtection="0"/>
    <xf numFmtId="0" fontId="13" fillId="0" borderId="67">
      <alignment vertical="center"/>
    </xf>
    <xf numFmtId="0" fontId="42" fillId="58" borderId="58" applyNumberFormat="0" applyAlignment="0" applyProtection="0"/>
    <xf numFmtId="166" fontId="15" fillId="5" borderId="62">
      <alignment horizontal="right" vertical="center"/>
    </xf>
    <xf numFmtId="166" fontId="15" fillId="5" borderId="67">
      <alignment horizontal="right" vertical="center"/>
    </xf>
    <xf numFmtId="0" fontId="13" fillId="0" borderId="72">
      <alignment vertical="center"/>
    </xf>
    <xf numFmtId="171" fontId="13" fillId="0" borderId="67">
      <alignment vertical="center"/>
    </xf>
    <xf numFmtId="0" fontId="57" fillId="58" borderId="60" applyNumberFormat="0" applyAlignment="0" applyProtection="0"/>
    <xf numFmtId="0" fontId="13" fillId="0" borderId="67">
      <alignment vertical="center"/>
    </xf>
    <xf numFmtId="0" fontId="52" fillId="44" borderId="58" applyNumberFormat="0" applyAlignment="0" applyProtection="0"/>
    <xf numFmtId="0" fontId="52" fillId="44" borderId="58" applyNumberFormat="0" applyAlignment="0" applyProtection="0"/>
    <xf numFmtId="0" fontId="13" fillId="0" borderId="62">
      <alignment vertical="center"/>
    </xf>
    <xf numFmtId="0" fontId="13" fillId="0" borderId="67">
      <alignment vertical="center"/>
    </xf>
    <xf numFmtId="0" fontId="42" fillId="58" borderId="68" applyNumberFormat="0" applyAlignment="0" applyProtection="0"/>
    <xf numFmtId="171" fontId="15" fillId="5" borderId="72">
      <alignment horizontal="right" vertical="center"/>
    </xf>
    <xf numFmtId="171" fontId="15" fillId="5" borderId="72">
      <alignment horizontal="right" vertical="center"/>
    </xf>
    <xf numFmtId="0" fontId="57" fillId="58" borderId="65" applyNumberFormat="0" applyAlignment="0" applyProtection="0"/>
    <xf numFmtId="166" fontId="15" fillId="5" borderId="72">
      <alignment horizontal="right" vertical="center"/>
    </xf>
    <xf numFmtId="0" fontId="59" fillId="0" borderId="66" applyNumberFormat="0" applyFill="0" applyAlignment="0" applyProtection="0"/>
    <xf numFmtId="0" fontId="13" fillId="0" borderId="62">
      <alignment vertical="center"/>
    </xf>
    <xf numFmtId="0" fontId="59" fillId="0" borderId="61" applyNumberFormat="0" applyFill="0" applyAlignment="0" applyProtection="0"/>
    <xf numFmtId="171" fontId="13" fillId="0" borderId="72">
      <alignment vertical="center"/>
    </xf>
    <xf numFmtId="166" fontId="15" fillId="5" borderId="72">
      <alignment horizontal="right" vertical="center"/>
    </xf>
    <xf numFmtId="0" fontId="57" fillId="58" borderId="60" applyNumberFormat="0" applyAlignment="0" applyProtection="0"/>
    <xf numFmtId="171" fontId="13" fillId="0" borderId="67">
      <alignment vertical="center"/>
    </xf>
    <xf numFmtId="0" fontId="52" fillId="44" borderId="68" applyNumberFormat="0" applyAlignment="0" applyProtection="0"/>
    <xf numFmtId="0" fontId="13" fillId="0" borderId="62">
      <alignment vertical="center"/>
    </xf>
    <xf numFmtId="0" fontId="13" fillId="0" borderId="72">
      <alignment vertical="center"/>
    </xf>
    <xf numFmtId="0" fontId="13" fillId="0" borderId="62">
      <alignment vertical="center"/>
    </xf>
    <xf numFmtId="0" fontId="13" fillId="0" borderId="72">
      <alignment vertical="center"/>
    </xf>
    <xf numFmtId="166" fontId="15" fillId="5" borderId="62">
      <alignment horizontal="right" vertical="center"/>
    </xf>
    <xf numFmtId="0" fontId="57" fillId="58" borderId="70" applyNumberFormat="0" applyAlignment="0" applyProtection="0"/>
    <xf numFmtId="0" fontId="13" fillId="0" borderId="62">
      <alignment vertical="center"/>
    </xf>
    <xf numFmtId="0" fontId="57" fillId="58" borderId="60" applyNumberFormat="0" applyAlignment="0" applyProtection="0"/>
    <xf numFmtId="166" fontId="15" fillId="5" borderId="62">
      <alignment horizontal="right" vertical="center"/>
    </xf>
    <xf numFmtId="0" fontId="59" fillId="0" borderId="66" applyNumberFormat="0" applyFill="0" applyAlignment="0" applyProtection="0"/>
    <xf numFmtId="0" fontId="13" fillId="0" borderId="57">
      <alignment vertical="center"/>
    </xf>
    <xf numFmtId="0" fontId="13" fillId="0" borderId="62">
      <alignment vertical="center"/>
    </xf>
    <xf numFmtId="0" fontId="13" fillId="0" borderId="67">
      <alignment vertical="center"/>
    </xf>
    <xf numFmtId="0" fontId="59" fillId="0" borderId="61" applyNumberFormat="0" applyFill="0" applyAlignment="0" applyProtection="0"/>
    <xf numFmtId="0" fontId="42" fillId="58" borderId="68" applyNumberFormat="0" applyAlignment="0" applyProtection="0"/>
    <xf numFmtId="0" fontId="52" fillId="44" borderId="68" applyNumberFormat="0" applyAlignment="0" applyProtection="0"/>
    <xf numFmtId="166" fontId="15" fillId="5" borderId="72">
      <alignment horizontal="right" vertical="center"/>
    </xf>
    <xf numFmtId="166" fontId="15" fillId="5" borderId="72">
      <alignment horizontal="right" vertical="center"/>
    </xf>
    <xf numFmtId="0" fontId="13" fillId="0" borderId="62">
      <alignment vertical="center"/>
    </xf>
    <xf numFmtId="0" fontId="13" fillId="0" borderId="62">
      <alignment vertical="center"/>
    </xf>
    <xf numFmtId="0" fontId="57" fillId="58" borderId="65" applyNumberFormat="0" applyAlignment="0" applyProtection="0"/>
    <xf numFmtId="0" fontId="13" fillId="0" borderId="62">
      <alignment vertical="center"/>
    </xf>
    <xf numFmtId="0" fontId="13" fillId="62" borderId="54" applyNumberFormat="0" applyFont="0" applyAlignment="0" applyProtection="0"/>
    <xf numFmtId="166" fontId="15" fillId="5" borderId="67">
      <alignment horizontal="right" vertical="center"/>
    </xf>
    <xf numFmtId="0" fontId="52" fillId="44" borderId="68" applyNumberFormat="0" applyAlignment="0" applyProtection="0"/>
    <xf numFmtId="0" fontId="57" fillId="58" borderId="55" applyNumberFormat="0" applyAlignment="0" applyProtection="0"/>
    <xf numFmtId="166" fontId="15" fillId="5" borderId="57">
      <alignment horizontal="right" vertical="center"/>
    </xf>
    <xf numFmtId="0" fontId="13" fillId="0" borderId="57">
      <alignment vertical="center"/>
    </xf>
    <xf numFmtId="0" fontId="52" fillId="44" borderId="68" applyNumberFormat="0" applyAlignment="0" applyProtection="0"/>
    <xf numFmtId="0" fontId="59" fillId="0" borderId="71" applyNumberFormat="0" applyFill="0" applyAlignment="0" applyProtection="0"/>
    <xf numFmtId="0" fontId="59" fillId="0" borderId="71" applyNumberFormat="0" applyFill="0" applyAlignment="0" applyProtection="0"/>
    <xf numFmtId="166" fontId="15" fillId="5" borderId="67">
      <alignment horizontal="right" vertical="center"/>
    </xf>
    <xf numFmtId="0" fontId="52" fillId="44" borderId="58" applyNumberFormat="0" applyAlignment="0" applyProtection="0"/>
    <xf numFmtId="0" fontId="42" fillId="58" borderId="58" applyNumberFormat="0" applyAlignment="0" applyProtection="0"/>
    <xf numFmtId="171" fontId="13" fillId="0" borderId="67">
      <alignment vertical="center"/>
    </xf>
    <xf numFmtId="0" fontId="13" fillId="0" borderId="72">
      <alignment vertical="center"/>
    </xf>
    <xf numFmtId="0" fontId="57" fillId="58" borderId="60" applyNumberFormat="0" applyAlignment="0" applyProtection="0"/>
    <xf numFmtId="0" fontId="57" fillId="58" borderId="60" applyNumberFormat="0" applyAlignment="0" applyProtection="0"/>
    <xf numFmtId="171" fontId="15" fillId="5" borderId="62">
      <alignment horizontal="right" vertical="center"/>
    </xf>
    <xf numFmtId="0" fontId="52" fillId="44" borderId="58" applyNumberFormat="0" applyAlignment="0" applyProtection="0"/>
    <xf numFmtId="0" fontId="42" fillId="58" borderId="63" applyNumberFormat="0" applyAlignment="0" applyProtection="0"/>
    <xf numFmtId="171" fontId="13" fillId="0" borderId="72">
      <alignment vertical="center"/>
    </xf>
    <xf numFmtId="0" fontId="13" fillId="62" borderId="64" applyNumberFormat="0" applyFont="0" applyAlignment="0" applyProtection="0"/>
    <xf numFmtId="171" fontId="15" fillId="5" borderId="62">
      <alignment horizontal="right" vertical="center"/>
    </xf>
    <xf numFmtId="0" fontId="13" fillId="0" borderId="67">
      <alignment vertical="center"/>
    </xf>
    <xf numFmtId="0" fontId="13" fillId="0" borderId="62">
      <alignment vertical="center"/>
    </xf>
    <xf numFmtId="0" fontId="57" fillId="58" borderId="55" applyNumberFormat="0" applyAlignment="0" applyProtection="0"/>
    <xf numFmtId="0" fontId="52" fillId="44" borderId="53" applyNumberFormat="0" applyAlignment="0" applyProtection="0"/>
    <xf numFmtId="0" fontId="59" fillId="0" borderId="61" applyNumberFormat="0" applyFill="0" applyAlignment="0" applyProtection="0"/>
    <xf numFmtId="0" fontId="57" fillId="58" borderId="70" applyNumberFormat="0" applyAlignment="0" applyProtection="0"/>
    <xf numFmtId="0" fontId="13" fillId="62" borderId="64" applyNumberFormat="0" applyFont="0" applyAlignment="0" applyProtection="0"/>
    <xf numFmtId="0" fontId="13" fillId="0" borderId="62">
      <alignment vertical="center"/>
    </xf>
    <xf numFmtId="0" fontId="13" fillId="62" borderId="59" applyNumberFormat="0" applyFont="0" applyAlignment="0" applyProtection="0"/>
    <xf numFmtId="0" fontId="13" fillId="0" borderId="62">
      <alignment vertical="center"/>
    </xf>
    <xf numFmtId="0" fontId="13" fillId="0" borderId="67">
      <alignment vertical="center"/>
    </xf>
    <xf numFmtId="166" fontId="15" fillId="5" borderId="62">
      <alignment horizontal="right" vertical="center"/>
    </xf>
    <xf numFmtId="0" fontId="52" fillId="44" borderId="63" applyNumberFormat="0" applyAlignment="0" applyProtection="0"/>
    <xf numFmtId="0" fontId="57" fillId="58" borderId="55" applyNumberFormat="0" applyAlignment="0" applyProtection="0"/>
    <xf numFmtId="0" fontId="59" fillId="0" borderId="56" applyNumberFormat="0" applyFill="0" applyAlignment="0" applyProtection="0"/>
    <xf numFmtId="171" fontId="15" fillId="5" borderId="57">
      <alignment horizontal="right" vertical="center"/>
    </xf>
    <xf numFmtId="0" fontId="13" fillId="0" borderId="57">
      <alignment vertical="center"/>
    </xf>
    <xf numFmtId="166" fontId="15" fillId="5" borderId="57">
      <alignment horizontal="right" vertical="center"/>
    </xf>
    <xf numFmtId="171" fontId="13" fillId="0" borderId="57">
      <alignment vertical="center"/>
    </xf>
    <xf numFmtId="0" fontId="13" fillId="0" borderId="57">
      <alignment vertical="center"/>
    </xf>
    <xf numFmtId="166" fontId="15" fillId="5" borderId="57">
      <alignment horizontal="right" vertical="center"/>
    </xf>
    <xf numFmtId="0" fontId="13" fillId="0" borderId="57">
      <alignment vertical="center"/>
    </xf>
    <xf numFmtId="0" fontId="42" fillId="58" borderId="53" applyNumberFormat="0" applyAlignment="0" applyProtection="0"/>
    <xf numFmtId="0" fontId="42" fillId="58" borderId="53" applyNumberFormat="0" applyAlignment="0" applyProtection="0"/>
    <xf numFmtId="0" fontId="52" fillId="44" borderId="53" applyNumberFormat="0" applyAlignment="0" applyProtection="0"/>
    <xf numFmtId="0" fontId="52" fillId="44" borderId="53" applyNumberFormat="0" applyAlignment="0" applyProtection="0"/>
    <xf numFmtId="171" fontId="15" fillId="5" borderId="57">
      <alignment horizontal="right" vertical="center"/>
    </xf>
    <xf numFmtId="171" fontId="15" fillId="5" borderId="57">
      <alignment horizontal="right" vertical="center"/>
    </xf>
    <xf numFmtId="166" fontId="15" fillId="5" borderId="57">
      <alignment horizontal="right" vertical="center"/>
    </xf>
    <xf numFmtId="171" fontId="13" fillId="0" borderId="57">
      <alignment vertical="center"/>
    </xf>
    <xf numFmtId="0" fontId="13" fillId="0" borderId="57">
      <alignment vertical="center"/>
    </xf>
    <xf numFmtId="0" fontId="13" fillId="62" borderId="54" applyNumberFormat="0" applyFont="0" applyAlignment="0" applyProtection="0"/>
    <xf numFmtId="0" fontId="57" fillId="58" borderId="55" applyNumberFormat="0" applyAlignment="0" applyProtection="0"/>
    <xf numFmtId="0" fontId="59" fillId="0" borderId="56" applyNumberFormat="0" applyFill="0" applyAlignment="0" applyProtection="0"/>
    <xf numFmtId="0" fontId="13" fillId="62" borderId="54" applyNumberFormat="0" applyFont="0" applyAlignment="0" applyProtection="0"/>
    <xf numFmtId="0" fontId="57" fillId="58" borderId="55" applyNumberFormat="0" applyAlignment="0" applyProtection="0"/>
    <xf numFmtId="0" fontId="13" fillId="0" borderId="57">
      <alignment vertical="center"/>
    </xf>
    <xf numFmtId="166" fontId="15" fillId="5" borderId="57">
      <alignment horizontal="right" vertical="center"/>
    </xf>
    <xf numFmtId="0" fontId="59" fillId="0" borderId="56" applyNumberFormat="0" applyFill="0" applyAlignment="0" applyProtection="0"/>
    <xf numFmtId="0" fontId="42" fillId="58" borderId="53" applyNumberFormat="0" applyAlignment="0" applyProtection="0"/>
    <xf numFmtId="0" fontId="52" fillId="44" borderId="53" applyNumberFormat="0" applyAlignment="0" applyProtection="0"/>
    <xf numFmtId="0" fontId="13" fillId="62" borderId="54" applyNumberFormat="0" applyFont="0" applyAlignment="0" applyProtection="0"/>
    <xf numFmtId="0" fontId="57" fillId="58" borderId="55" applyNumberFormat="0" applyAlignment="0" applyProtection="0"/>
    <xf numFmtId="0" fontId="59" fillId="0" borderId="56" applyNumberFormat="0" applyFill="0" applyAlignment="0" applyProtection="0"/>
    <xf numFmtId="166" fontId="15" fillId="5" borderId="57">
      <alignment horizontal="right" vertical="center"/>
    </xf>
    <xf numFmtId="0" fontId="13" fillId="0" borderId="57">
      <alignment vertical="center"/>
    </xf>
    <xf numFmtId="166" fontId="15" fillId="5" borderId="57">
      <alignment horizontal="right" vertical="center"/>
    </xf>
    <xf numFmtId="0" fontId="52" fillId="44" borderId="53" applyNumberFormat="0" applyAlignment="0" applyProtection="0"/>
    <xf numFmtId="0" fontId="13" fillId="0" borderId="62">
      <alignment vertical="center"/>
    </xf>
    <xf numFmtId="0" fontId="57" fillId="58" borderId="70" applyNumberFormat="0" applyAlignment="0" applyProtection="0"/>
    <xf numFmtId="171" fontId="13" fillId="0" borderId="62">
      <alignment vertical="center"/>
    </xf>
    <xf numFmtId="0" fontId="13" fillId="62" borderId="64" applyNumberFormat="0" applyFont="0" applyAlignment="0" applyProtection="0"/>
    <xf numFmtId="0" fontId="13" fillId="0" borderId="72">
      <alignment vertical="center"/>
    </xf>
    <xf numFmtId="0" fontId="57" fillId="58" borderId="65" applyNumberFormat="0" applyAlignment="0" applyProtection="0"/>
    <xf numFmtId="0" fontId="57" fillId="58" borderId="60" applyNumberFormat="0" applyAlignment="0" applyProtection="0"/>
    <xf numFmtId="0" fontId="42" fillId="58" borderId="53" applyNumberFormat="0" applyAlignment="0" applyProtection="0"/>
    <xf numFmtId="0" fontId="13" fillId="0" borderId="72">
      <alignment vertical="center"/>
    </xf>
    <xf numFmtId="0" fontId="13" fillId="62" borderId="59" applyNumberFormat="0" applyFont="0" applyAlignment="0" applyProtection="0"/>
    <xf numFmtId="0" fontId="52" fillId="44" borderId="53" applyNumberFormat="0" applyAlignment="0" applyProtection="0"/>
    <xf numFmtId="0" fontId="13" fillId="62" borderId="54" applyNumberFormat="0" applyFont="0" applyAlignment="0" applyProtection="0"/>
    <xf numFmtId="0" fontId="57" fillId="58" borderId="55" applyNumberFormat="0" applyAlignment="0" applyProtection="0"/>
    <xf numFmtId="0" fontId="59" fillId="0" borderId="56" applyNumberFormat="0" applyFill="0" applyAlignment="0" applyProtection="0"/>
    <xf numFmtId="0" fontId="13" fillId="0" borderId="62">
      <alignment vertical="center"/>
    </xf>
    <xf numFmtId="0" fontId="57" fillId="58" borderId="65" applyNumberFormat="0" applyAlignment="0" applyProtection="0"/>
    <xf numFmtId="0" fontId="13" fillId="62" borderId="69" applyNumberFormat="0" applyFont="0" applyAlignment="0" applyProtection="0"/>
    <xf numFmtId="0" fontId="13" fillId="62" borderId="59" applyNumberFormat="0" applyFont="0" applyAlignment="0" applyProtection="0"/>
    <xf numFmtId="166" fontId="15" fillId="5" borderId="62">
      <alignment horizontal="right" vertical="center"/>
    </xf>
    <xf numFmtId="0" fontId="42" fillId="58" borderId="58" applyNumberFormat="0" applyAlignment="0" applyProtection="0"/>
    <xf numFmtId="0" fontId="57" fillId="58" borderId="65" applyNumberFormat="0" applyAlignment="0" applyProtection="0"/>
    <xf numFmtId="0" fontId="59" fillId="0" borderId="66" applyNumberFormat="0" applyFill="0" applyAlignment="0" applyProtection="0"/>
    <xf numFmtId="171" fontId="13" fillId="0" borderId="62">
      <alignment vertical="center"/>
    </xf>
    <xf numFmtId="0" fontId="42" fillId="58" borderId="68" applyNumberFormat="0" applyAlignment="0" applyProtection="0"/>
    <xf numFmtId="0" fontId="13" fillId="0" borderId="57">
      <alignment vertical="center"/>
    </xf>
    <xf numFmtId="166" fontId="15" fillId="5" borderId="57">
      <alignment horizontal="right" vertical="center"/>
    </xf>
    <xf numFmtId="0" fontId="59" fillId="0" borderId="56" applyNumberFormat="0" applyFill="0" applyAlignment="0" applyProtection="0"/>
    <xf numFmtId="0" fontId="57" fillId="58" borderId="55" applyNumberFormat="0" applyAlignment="0" applyProtection="0"/>
    <xf numFmtId="0" fontId="13" fillId="62" borderId="54" applyNumberFormat="0" applyFont="0" applyAlignment="0" applyProtection="0"/>
    <xf numFmtId="0" fontId="13" fillId="62" borderId="54" applyNumberFormat="0" applyFont="0" applyAlignment="0" applyProtection="0"/>
    <xf numFmtId="0" fontId="13" fillId="0" borderId="57">
      <alignment vertical="center"/>
    </xf>
    <xf numFmtId="171" fontId="13" fillId="0" borderId="57">
      <alignment vertical="center"/>
    </xf>
    <xf numFmtId="0" fontId="13" fillId="0" borderId="57">
      <alignment vertical="center"/>
    </xf>
    <xf numFmtId="171" fontId="13" fillId="0" borderId="57">
      <alignment vertical="center"/>
    </xf>
    <xf numFmtId="166" fontId="15" fillId="5" borderId="57">
      <alignment horizontal="right" vertical="center"/>
    </xf>
    <xf numFmtId="171" fontId="15" fillId="5" borderId="57">
      <alignment horizontal="right" vertical="center"/>
    </xf>
    <xf numFmtId="171" fontId="15" fillId="5" borderId="57">
      <alignment horizontal="right" vertical="center"/>
    </xf>
    <xf numFmtId="171" fontId="15" fillId="5" borderId="57">
      <alignment horizontal="right" vertical="center"/>
    </xf>
    <xf numFmtId="166" fontId="15" fillId="5" borderId="57">
      <alignment horizontal="right" vertical="center"/>
    </xf>
    <xf numFmtId="0" fontId="52" fillId="44" borderId="53" applyNumberFormat="0" applyAlignment="0" applyProtection="0"/>
    <xf numFmtId="0" fontId="52" fillId="44" borderId="53" applyNumberFormat="0" applyAlignment="0" applyProtection="0"/>
    <xf numFmtId="0" fontId="42" fillId="58" borderId="53" applyNumberFormat="0" applyAlignment="0" applyProtection="0"/>
    <xf numFmtId="171" fontId="13" fillId="0" borderId="57">
      <alignment vertical="center"/>
    </xf>
    <xf numFmtId="0" fontId="13" fillId="0" borderId="57">
      <alignment vertical="center"/>
    </xf>
    <xf numFmtId="0" fontId="42" fillId="58" borderId="53" applyNumberFormat="0" applyAlignment="0" applyProtection="0"/>
    <xf numFmtId="0" fontId="13" fillId="62" borderId="54" applyNumberFormat="0" applyFont="0" applyAlignment="0" applyProtection="0"/>
    <xf numFmtId="0" fontId="59" fillId="0" borderId="56" applyNumberFormat="0" applyFill="0" applyAlignment="0" applyProtection="0"/>
    <xf numFmtId="0" fontId="57" fillId="58" borderId="55" applyNumberFormat="0" applyAlignment="0" applyProtection="0"/>
    <xf numFmtId="0" fontId="13" fillId="0" borderId="57">
      <alignment vertical="center"/>
    </xf>
    <xf numFmtId="166" fontId="15" fillId="5" borderId="57">
      <alignment horizontal="right" vertical="center"/>
    </xf>
    <xf numFmtId="0" fontId="59" fillId="0" borderId="56" applyNumberFormat="0" applyFill="0" applyAlignment="0" applyProtection="0"/>
    <xf numFmtId="0" fontId="42" fillId="58" borderId="53" applyNumberFormat="0" applyAlignment="0" applyProtection="0"/>
    <xf numFmtId="0" fontId="57" fillId="58" borderId="55" applyNumberFormat="0" applyAlignment="0" applyProtection="0"/>
    <xf numFmtId="171" fontId="15" fillId="5" borderId="72">
      <alignment horizontal="right" vertical="center"/>
    </xf>
    <xf numFmtId="0" fontId="13" fillId="62" borderId="64" applyNumberFormat="0" applyFont="0" applyAlignment="0" applyProtection="0"/>
    <xf numFmtId="166" fontId="15" fillId="5" borderId="72">
      <alignment horizontal="right" vertical="center"/>
    </xf>
    <xf numFmtId="0" fontId="13" fillId="0" borderId="67">
      <alignment vertical="center"/>
    </xf>
    <xf numFmtId="0" fontId="57" fillId="58" borderId="65" applyNumberFormat="0" applyAlignment="0" applyProtection="0"/>
    <xf numFmtId="0" fontId="57" fillId="58" borderId="65" applyNumberFormat="0" applyAlignment="0" applyProtection="0"/>
    <xf numFmtId="0" fontId="13" fillId="0" borderId="62">
      <alignment vertical="center"/>
    </xf>
    <xf numFmtId="0" fontId="13" fillId="62" borderId="59" applyNumberFormat="0" applyFont="0" applyAlignment="0" applyProtection="0"/>
    <xf numFmtId="0" fontId="52" fillId="44" borderId="63" applyNumberFormat="0" applyAlignment="0" applyProtection="0"/>
    <xf numFmtId="0" fontId="42" fillId="58" borderId="58" applyNumberFormat="0" applyAlignment="0" applyProtection="0"/>
    <xf numFmtId="0" fontId="13" fillId="62" borderId="59" applyNumberFormat="0" applyFont="0" applyAlignment="0" applyProtection="0"/>
    <xf numFmtId="0" fontId="13" fillId="0" borderId="67">
      <alignment vertical="center"/>
    </xf>
    <xf numFmtId="0" fontId="13" fillId="62" borderId="64" applyNumberFormat="0" applyFont="0" applyAlignment="0" applyProtection="0"/>
    <xf numFmtId="0" fontId="59" fillId="0" borderId="66" applyNumberFormat="0" applyFill="0" applyAlignment="0" applyProtection="0"/>
    <xf numFmtId="171" fontId="13" fillId="0" borderId="67">
      <alignment vertical="center"/>
    </xf>
    <xf numFmtId="0" fontId="57" fillId="58" borderId="60" applyNumberFormat="0" applyAlignment="0" applyProtection="0"/>
    <xf numFmtId="0" fontId="57" fillId="58" borderId="70" applyNumberFormat="0" applyAlignment="0" applyProtection="0"/>
    <xf numFmtId="166" fontId="15" fillId="5" borderId="67">
      <alignment horizontal="right" vertical="center"/>
    </xf>
    <xf numFmtId="0" fontId="52" fillId="44" borderId="68" applyNumberFormat="0" applyAlignment="0" applyProtection="0"/>
    <xf numFmtId="0" fontId="42" fillId="58" borderId="58" applyNumberFormat="0" applyAlignment="0" applyProtection="0"/>
    <xf numFmtId="171" fontId="15" fillId="5" borderId="62">
      <alignment horizontal="right" vertical="center"/>
    </xf>
    <xf numFmtId="166" fontId="15" fillId="5" borderId="57">
      <alignment horizontal="right" vertical="center"/>
    </xf>
    <xf numFmtId="171" fontId="13" fillId="0" borderId="57">
      <alignment vertical="center"/>
    </xf>
    <xf numFmtId="0" fontId="13" fillId="0" borderId="57">
      <alignment vertical="center"/>
    </xf>
    <xf numFmtId="166" fontId="15" fillId="5" borderId="57">
      <alignment horizontal="right" vertical="center"/>
    </xf>
    <xf numFmtId="0" fontId="57" fillId="58" borderId="60" applyNumberFormat="0" applyAlignment="0" applyProtection="0"/>
    <xf numFmtId="171" fontId="15" fillId="5" borderId="67">
      <alignment horizontal="right" vertical="center"/>
    </xf>
    <xf numFmtId="0" fontId="59" fillId="0" borderId="61" applyNumberFormat="0" applyFill="0" applyAlignment="0" applyProtection="0"/>
    <xf numFmtId="0" fontId="13" fillId="0" borderId="62">
      <alignment vertical="center"/>
    </xf>
    <xf numFmtId="0" fontId="57" fillId="58" borderId="70" applyNumberFormat="0" applyAlignment="0" applyProtection="0"/>
    <xf numFmtId="0" fontId="13" fillId="62" borderId="69" applyNumberFormat="0" applyFont="0" applyAlignment="0" applyProtection="0"/>
    <xf numFmtId="0" fontId="13" fillId="0" borderId="62">
      <alignment vertical="center"/>
    </xf>
    <xf numFmtId="0" fontId="52" fillId="44" borderId="58" applyNumberFormat="0" applyAlignment="0" applyProtection="0"/>
    <xf numFmtId="0" fontId="13" fillId="0" borderId="72">
      <alignment vertical="center"/>
    </xf>
    <xf numFmtId="171" fontId="13" fillId="0" borderId="62">
      <alignment vertical="center"/>
    </xf>
    <xf numFmtId="0" fontId="13" fillId="0" borderId="57">
      <alignment vertical="center"/>
    </xf>
    <xf numFmtId="0" fontId="42" fillId="58" borderId="53" applyNumberFormat="0" applyAlignment="0" applyProtection="0"/>
    <xf numFmtId="0" fontId="42" fillId="58" borderId="53" applyNumberFormat="0" applyAlignment="0" applyProtection="0"/>
    <xf numFmtId="0" fontId="52" fillId="44" borderId="53" applyNumberFormat="0" applyAlignment="0" applyProtection="0"/>
    <xf numFmtId="0" fontId="52" fillId="44" borderId="53" applyNumberFormat="0" applyAlignment="0" applyProtection="0"/>
    <xf numFmtId="171" fontId="15" fillId="5" borderId="57">
      <alignment horizontal="right" vertical="center"/>
    </xf>
    <xf numFmtId="171" fontId="15" fillId="5" borderId="57">
      <alignment horizontal="right" vertical="center"/>
    </xf>
    <xf numFmtId="166" fontId="15" fillId="5" borderId="57">
      <alignment horizontal="right" vertical="center"/>
    </xf>
    <xf numFmtId="171" fontId="13" fillId="0" borderId="57">
      <alignment vertical="center"/>
    </xf>
    <xf numFmtId="0" fontId="13" fillId="0" borderId="57">
      <alignment vertical="center"/>
    </xf>
    <xf numFmtId="0" fontId="13" fillId="62" borderId="54" applyNumberFormat="0" applyFont="0" applyAlignment="0" applyProtection="0"/>
    <xf numFmtId="0" fontId="57" fillId="58" borderId="55" applyNumberFormat="0" applyAlignment="0" applyProtection="0"/>
    <xf numFmtId="0" fontId="59" fillId="0" borderId="56" applyNumberFormat="0" applyFill="0" applyAlignment="0" applyProtection="0"/>
    <xf numFmtId="0" fontId="13" fillId="62" borderId="54" applyNumberFormat="0" applyFont="0" applyAlignment="0" applyProtection="0"/>
    <xf numFmtId="0" fontId="57" fillId="58" borderId="55" applyNumberFormat="0" applyAlignment="0" applyProtection="0"/>
    <xf numFmtId="0" fontId="13" fillId="0" borderId="57">
      <alignment vertical="center"/>
    </xf>
    <xf numFmtId="166" fontId="15" fillId="5" borderId="57">
      <alignment horizontal="right" vertical="center"/>
    </xf>
    <xf numFmtId="0" fontId="59" fillId="0" borderId="56" applyNumberFormat="0" applyFill="0" applyAlignment="0" applyProtection="0"/>
    <xf numFmtId="0" fontId="13" fillId="0" borderId="67">
      <alignment vertical="center"/>
    </xf>
    <xf numFmtId="171" fontId="13" fillId="0" borderId="72">
      <alignment vertical="center"/>
    </xf>
    <xf numFmtId="0" fontId="57" fillId="58" borderId="65" applyNumberFormat="0" applyAlignment="0" applyProtection="0"/>
    <xf numFmtId="171" fontId="15" fillId="5" borderId="67">
      <alignment horizontal="right" vertical="center"/>
    </xf>
    <xf numFmtId="0" fontId="42" fillId="58" borderId="63" applyNumberFormat="0" applyAlignment="0" applyProtection="0"/>
    <xf numFmtId="171" fontId="13" fillId="0" borderId="62">
      <alignment vertical="center"/>
    </xf>
    <xf numFmtId="0" fontId="57" fillId="58" borderId="60" applyNumberFormat="0" applyAlignment="0" applyProtection="0"/>
    <xf numFmtId="171" fontId="13" fillId="0" borderId="67">
      <alignment vertical="center"/>
    </xf>
    <xf numFmtId="166" fontId="15" fillId="5" borderId="62">
      <alignment horizontal="right" vertical="center"/>
    </xf>
    <xf numFmtId="0" fontId="42" fillId="58" borderId="58" applyNumberFormat="0" applyAlignment="0" applyProtection="0"/>
    <xf numFmtId="0" fontId="42" fillId="58" borderId="58" applyNumberFormat="0" applyAlignment="0" applyProtection="0"/>
    <xf numFmtId="0" fontId="42" fillId="58" borderId="58" applyNumberFormat="0" applyAlignment="0" applyProtection="0"/>
    <xf numFmtId="171" fontId="13" fillId="0" borderId="67">
      <alignment vertical="center"/>
    </xf>
    <xf numFmtId="0" fontId="13" fillId="62" borderId="64" applyNumberFormat="0" applyFont="0" applyAlignment="0" applyProtection="0"/>
    <xf numFmtId="0" fontId="13" fillId="62" borderId="64" applyNumberFormat="0" applyFont="0" applyAlignment="0" applyProtection="0"/>
    <xf numFmtId="0" fontId="57" fillId="58" borderId="70" applyNumberFormat="0" applyAlignment="0" applyProtection="0"/>
    <xf numFmtId="0" fontId="13" fillId="0" borderId="62">
      <alignment vertical="center"/>
    </xf>
    <xf numFmtId="0" fontId="57" fillId="58" borderId="60" applyNumberFormat="0" applyAlignment="0" applyProtection="0"/>
    <xf numFmtId="0" fontId="52" fillId="44" borderId="63" applyNumberFormat="0" applyAlignment="0" applyProtection="0"/>
    <xf numFmtId="166" fontId="15" fillId="5" borderId="67">
      <alignment horizontal="right" vertical="center"/>
    </xf>
    <xf numFmtId="171" fontId="13" fillId="0" borderId="62">
      <alignment vertical="center"/>
    </xf>
    <xf numFmtId="0" fontId="42" fillId="58" borderId="53" applyNumberFormat="0" applyAlignment="0" applyProtection="0"/>
    <xf numFmtId="0" fontId="52" fillId="44" borderId="53" applyNumberFormat="0" applyAlignment="0" applyProtection="0"/>
    <xf numFmtId="0" fontId="13" fillId="62" borderId="54" applyNumberFormat="0" applyFont="0" applyAlignment="0" applyProtection="0"/>
    <xf numFmtId="0" fontId="57" fillId="58" borderId="55" applyNumberFormat="0" applyAlignment="0" applyProtection="0"/>
    <xf numFmtId="0" fontId="59" fillId="0" borderId="56" applyNumberFormat="0" applyFill="0" applyAlignment="0" applyProtection="0"/>
    <xf numFmtId="0" fontId="13" fillId="62" borderId="69" applyNumberFormat="0" applyFont="0" applyAlignment="0" applyProtection="0"/>
    <xf numFmtId="166" fontId="15" fillId="5" borderId="72">
      <alignment horizontal="right" vertical="center"/>
    </xf>
    <xf numFmtId="0" fontId="52" fillId="44" borderId="68" applyNumberFormat="0" applyAlignment="0" applyProtection="0"/>
    <xf numFmtId="166" fontId="15" fillId="5" borderId="72">
      <alignment horizontal="right" vertical="center"/>
    </xf>
    <xf numFmtId="0" fontId="42" fillId="58" borderId="68" applyNumberFormat="0" applyAlignment="0" applyProtection="0"/>
    <xf numFmtId="166" fontId="15" fillId="5" borderId="72">
      <alignment horizontal="right" vertical="center"/>
    </xf>
    <xf numFmtId="166" fontId="15" fillId="5" borderId="62">
      <alignment horizontal="right" vertical="center"/>
    </xf>
    <xf numFmtId="0" fontId="13" fillId="0" borderId="67">
      <alignment vertical="center"/>
    </xf>
    <xf numFmtId="0" fontId="13" fillId="62" borderId="69" applyNumberFormat="0" applyFont="0" applyAlignment="0" applyProtection="0"/>
    <xf numFmtId="0" fontId="13" fillId="0" borderId="67">
      <alignment vertical="center"/>
    </xf>
    <xf numFmtId="166" fontId="15" fillId="5" borderId="72">
      <alignment horizontal="right" vertical="center"/>
    </xf>
    <xf numFmtId="0" fontId="52" fillId="44" borderId="58" applyNumberFormat="0" applyAlignment="0" applyProtection="0"/>
    <xf numFmtId="171" fontId="15" fillId="5" borderId="67">
      <alignment horizontal="right" vertical="center"/>
    </xf>
    <xf numFmtId="0" fontId="52" fillId="44" borderId="58" applyNumberFormat="0" applyAlignment="0" applyProtection="0"/>
    <xf numFmtId="171" fontId="15" fillId="5" borderId="62">
      <alignment horizontal="right" vertical="center"/>
    </xf>
    <xf numFmtId="166" fontId="15" fillId="5" borderId="62">
      <alignment horizontal="right" vertical="center"/>
    </xf>
    <xf numFmtId="0" fontId="42" fillId="58" borderId="63" applyNumberFormat="0" applyAlignment="0" applyProtection="0"/>
    <xf numFmtId="0" fontId="57" fillId="58" borderId="70" applyNumberFormat="0" applyAlignment="0" applyProtection="0"/>
    <xf numFmtId="0" fontId="13" fillId="62" borderId="59" applyNumberFormat="0" applyFont="0" applyAlignment="0" applyProtection="0"/>
    <xf numFmtId="0" fontId="57" fillId="58" borderId="65" applyNumberFormat="0" applyAlignment="0" applyProtection="0"/>
    <xf numFmtId="0" fontId="57" fillId="58" borderId="60" applyNumberFormat="0" applyAlignment="0" applyProtection="0"/>
    <xf numFmtId="0" fontId="52" fillId="44" borderId="58" applyNumberFormat="0" applyAlignment="0" applyProtection="0"/>
    <xf numFmtId="0" fontId="13" fillId="62" borderId="69" applyNumberFormat="0" applyFont="0" applyAlignment="0" applyProtection="0"/>
    <xf numFmtId="0" fontId="59" fillId="0" borderId="56" applyNumberFormat="0" applyFill="0" applyAlignment="0" applyProtection="0"/>
    <xf numFmtId="0" fontId="57" fillId="58" borderId="55" applyNumberFormat="0" applyAlignment="0" applyProtection="0"/>
    <xf numFmtId="0" fontId="13" fillId="62" borderId="54" applyNumberFormat="0" applyFont="0" applyAlignment="0" applyProtection="0"/>
    <xf numFmtId="0" fontId="52" fillId="44" borderId="53" applyNumberFormat="0" applyAlignment="0" applyProtection="0"/>
    <xf numFmtId="0" fontId="42" fillId="58" borderId="53" applyNumberFormat="0" applyAlignment="0" applyProtection="0"/>
    <xf numFmtId="0" fontId="59" fillId="0" borderId="66" applyNumberFormat="0" applyFill="0" applyAlignment="0" applyProtection="0"/>
    <xf numFmtId="0" fontId="13" fillId="62" borderId="59" applyNumberFormat="0" applyFont="0" applyAlignment="0" applyProtection="0"/>
    <xf numFmtId="166" fontId="15" fillId="5" borderId="67">
      <alignment horizontal="right" vertical="center"/>
    </xf>
    <xf numFmtId="0" fontId="57" fillId="58" borderId="65" applyNumberFormat="0" applyAlignment="0" applyProtection="0"/>
    <xf numFmtId="0" fontId="57" fillId="58" borderId="70" applyNumberFormat="0" applyAlignment="0" applyProtection="0"/>
    <xf numFmtId="0" fontId="13" fillId="0" borderId="62">
      <alignment vertical="center"/>
    </xf>
    <xf numFmtId="0" fontId="42" fillId="58" borderId="68" applyNumberFormat="0" applyAlignment="0" applyProtection="0"/>
    <xf numFmtId="171" fontId="13" fillId="0" borderId="72">
      <alignment vertical="center"/>
    </xf>
    <xf numFmtId="0" fontId="57" fillId="58" borderId="60" applyNumberFormat="0" applyAlignment="0" applyProtection="0"/>
    <xf numFmtId="0" fontId="52" fillId="44" borderId="68" applyNumberFormat="0" applyAlignment="0" applyProtection="0"/>
    <xf numFmtId="0" fontId="13" fillId="0" borderId="72">
      <alignment vertical="center"/>
    </xf>
    <xf numFmtId="0" fontId="13" fillId="62" borderId="59" applyNumberFormat="0" applyFont="0" applyAlignment="0" applyProtection="0"/>
    <xf numFmtId="171" fontId="13" fillId="0" borderId="62">
      <alignment vertical="center"/>
    </xf>
    <xf numFmtId="0" fontId="13" fillId="0" borderId="67">
      <alignment vertical="center"/>
    </xf>
    <xf numFmtId="0" fontId="57" fillId="58" borderId="65" applyNumberFormat="0" applyAlignment="0" applyProtection="0"/>
    <xf numFmtId="0" fontId="59" fillId="0" borderId="61" applyNumberFormat="0" applyFill="0" applyAlignment="0" applyProtection="0"/>
    <xf numFmtId="0" fontId="13" fillId="0" borderId="67">
      <alignment vertical="center"/>
    </xf>
    <xf numFmtId="166" fontId="15" fillId="5" borderId="67">
      <alignment horizontal="right" vertical="center"/>
    </xf>
    <xf numFmtId="166" fontId="15" fillId="5" borderId="67">
      <alignment horizontal="right" vertical="center"/>
    </xf>
    <xf numFmtId="0" fontId="57" fillId="58" borderId="60" applyNumberFormat="0" applyAlignment="0" applyProtection="0"/>
    <xf numFmtId="0" fontId="59" fillId="0" borderId="61" applyNumberFormat="0" applyFill="0" applyAlignment="0" applyProtection="0"/>
    <xf numFmtId="0" fontId="42" fillId="58" borderId="68" applyNumberFormat="0" applyAlignment="0" applyProtection="0"/>
    <xf numFmtId="171" fontId="15" fillId="5" borderId="62">
      <alignment horizontal="right" vertical="center"/>
    </xf>
    <xf numFmtId="166" fontId="15" fillId="5" borderId="62">
      <alignment horizontal="right" vertical="center"/>
    </xf>
    <xf numFmtId="0" fontId="57" fillId="58" borderId="65" applyNumberFormat="0" applyAlignment="0" applyProtection="0"/>
    <xf numFmtId="0" fontId="59" fillId="0" borderId="71" applyNumberFormat="0" applyFill="0" applyAlignment="0" applyProtection="0"/>
    <xf numFmtId="166" fontId="15" fillId="5" borderId="72">
      <alignment horizontal="right" vertical="center"/>
    </xf>
    <xf numFmtId="0" fontId="52" fillId="44" borderId="58" applyNumberFormat="0" applyAlignment="0" applyProtection="0"/>
    <xf numFmtId="0" fontId="13" fillId="0" borderId="62">
      <alignment vertical="center"/>
    </xf>
    <xf numFmtId="171" fontId="13" fillId="0" borderId="72">
      <alignment vertical="center"/>
    </xf>
    <xf numFmtId="171" fontId="13" fillId="0" borderId="72">
      <alignment vertical="center"/>
    </xf>
    <xf numFmtId="0" fontId="42" fillId="58" borderId="58" applyNumberFormat="0" applyAlignment="0" applyProtection="0"/>
    <xf numFmtId="171" fontId="13" fillId="0" borderId="67">
      <alignment vertical="center"/>
    </xf>
    <xf numFmtId="0" fontId="57" fillId="58" borderId="65" applyNumberFormat="0" applyAlignment="0" applyProtection="0"/>
    <xf numFmtId="0" fontId="57" fillId="58" borderId="70" applyNumberFormat="0" applyAlignment="0" applyProtection="0"/>
    <xf numFmtId="166" fontId="15" fillId="5" borderId="62">
      <alignment horizontal="right" vertical="center"/>
    </xf>
    <xf numFmtId="0" fontId="13" fillId="62" borderId="59" applyNumberFormat="0" applyFont="0" applyAlignment="0" applyProtection="0"/>
    <xf numFmtId="171" fontId="13" fillId="0" borderId="62">
      <alignment vertical="center"/>
    </xf>
    <xf numFmtId="171" fontId="15" fillId="5" borderId="67">
      <alignment horizontal="right" vertical="center"/>
    </xf>
    <xf numFmtId="0" fontId="13" fillId="62" borderId="69" applyNumberFormat="0" applyFont="0" applyAlignment="0" applyProtection="0"/>
    <xf numFmtId="0" fontId="42" fillId="58" borderId="63" applyNumberFormat="0" applyAlignment="0" applyProtection="0"/>
    <xf numFmtId="0" fontId="59" fillId="0" borderId="61" applyNumberFormat="0" applyFill="0" applyAlignment="0" applyProtection="0"/>
    <xf numFmtId="0" fontId="13" fillId="0" borderId="72">
      <alignment vertical="center"/>
    </xf>
    <xf numFmtId="0" fontId="13" fillId="0" borderId="72">
      <alignment vertical="center"/>
    </xf>
    <xf numFmtId="171" fontId="15" fillId="5" borderId="67">
      <alignment horizontal="right" vertical="center"/>
    </xf>
    <xf numFmtId="0" fontId="59" fillId="0" borderId="61" applyNumberFormat="0" applyFill="0" applyAlignment="0" applyProtection="0"/>
    <xf numFmtId="0" fontId="13" fillId="62" borderId="59" applyNumberFormat="0" applyFont="0" applyAlignment="0" applyProtection="0"/>
    <xf numFmtId="0" fontId="52" fillId="44" borderId="58" applyNumberFormat="0" applyAlignment="0" applyProtection="0"/>
    <xf numFmtId="0" fontId="13" fillId="62" borderId="59" applyNumberFormat="0" applyFont="0" applyAlignment="0" applyProtection="0"/>
    <xf numFmtId="0" fontId="13" fillId="0" borderId="67">
      <alignment vertical="center"/>
    </xf>
    <xf numFmtId="0" fontId="13" fillId="0" borderId="62">
      <alignment vertical="center"/>
    </xf>
    <xf numFmtId="0" fontId="42" fillId="58" borderId="63" applyNumberFormat="0" applyAlignment="0" applyProtection="0"/>
    <xf numFmtId="171" fontId="15" fillId="5" borderId="72">
      <alignment horizontal="right" vertical="center"/>
    </xf>
    <xf numFmtId="0" fontId="57" fillId="58" borderId="70" applyNumberFormat="0" applyAlignment="0" applyProtection="0"/>
    <xf numFmtId="0" fontId="42" fillId="58" borderId="63" applyNumberFormat="0" applyAlignment="0" applyProtection="0"/>
    <xf numFmtId="0" fontId="42" fillId="58" borderId="58" applyNumberFormat="0" applyAlignment="0" applyProtection="0"/>
    <xf numFmtId="166" fontId="15" fillId="5" borderId="72">
      <alignment horizontal="right" vertical="center"/>
    </xf>
    <xf numFmtId="171" fontId="15" fillId="5" borderId="62">
      <alignment horizontal="right" vertical="center"/>
    </xf>
    <xf numFmtId="0" fontId="42" fillId="58" borderId="68" applyNumberFormat="0" applyAlignment="0" applyProtection="0"/>
    <xf numFmtId="0" fontId="57" fillId="58" borderId="65" applyNumberFormat="0" applyAlignment="0" applyProtection="0"/>
    <xf numFmtId="171" fontId="15" fillId="5" borderId="62">
      <alignment horizontal="right" vertical="center"/>
    </xf>
    <xf numFmtId="0" fontId="13" fillId="0" borderId="67">
      <alignment vertical="center"/>
    </xf>
    <xf numFmtId="0" fontId="42" fillId="58" borderId="58" applyNumberFormat="0" applyAlignment="0" applyProtection="0"/>
    <xf numFmtId="166" fontId="15" fillId="5" borderId="67">
      <alignment horizontal="right" vertical="center"/>
    </xf>
    <xf numFmtId="0" fontId="52" fillId="44" borderId="58" applyNumberFormat="0" applyAlignment="0" applyProtection="0"/>
    <xf numFmtId="171" fontId="13" fillId="0" borderId="62">
      <alignment vertical="center"/>
    </xf>
    <xf numFmtId="0" fontId="52" fillId="44" borderId="63" applyNumberFormat="0" applyAlignment="0" applyProtection="0"/>
    <xf numFmtId="0" fontId="42" fillId="58" borderId="58" applyNumberFormat="0" applyAlignment="0" applyProtection="0"/>
    <xf numFmtId="0" fontId="42" fillId="58" borderId="63" applyNumberFormat="0" applyAlignment="0" applyProtection="0"/>
    <xf numFmtId="0" fontId="57" fillId="58" borderId="65" applyNumberFormat="0" applyAlignment="0" applyProtection="0"/>
    <xf numFmtId="166" fontId="15" fillId="5" borderId="67">
      <alignment horizontal="right" vertical="center"/>
    </xf>
    <xf numFmtId="166" fontId="15" fillId="5" borderId="62">
      <alignment horizontal="right" vertical="center"/>
    </xf>
    <xf numFmtId="166" fontId="15" fillId="5" borderId="72">
      <alignment horizontal="right" vertical="center"/>
    </xf>
    <xf numFmtId="0" fontId="57" fillId="58" borderId="65" applyNumberFormat="0" applyAlignment="0" applyProtection="0"/>
    <xf numFmtId="171" fontId="13" fillId="0" borderId="67">
      <alignment vertical="center"/>
    </xf>
    <xf numFmtId="0" fontId="13" fillId="0" borderId="72">
      <alignment vertical="center"/>
    </xf>
    <xf numFmtId="0" fontId="57" fillId="58" borderId="65" applyNumberFormat="0" applyAlignment="0" applyProtection="0"/>
    <xf numFmtId="0" fontId="13" fillId="62" borderId="64" applyNumberFormat="0" applyFont="0" applyAlignment="0" applyProtection="0"/>
    <xf numFmtId="0" fontId="13" fillId="0" borderId="67">
      <alignment vertical="center"/>
    </xf>
    <xf numFmtId="0" fontId="13" fillId="0" borderId="72">
      <alignment vertical="center"/>
    </xf>
    <xf numFmtId="0" fontId="42" fillId="58" borderId="58" applyNumberFormat="0" applyAlignment="0" applyProtection="0"/>
    <xf numFmtId="0" fontId="57" fillId="58" borderId="60" applyNumberFormat="0" applyAlignment="0" applyProtection="0"/>
    <xf numFmtId="0" fontId="52" fillId="44" borderId="58" applyNumberFormat="0" applyAlignment="0" applyProtection="0"/>
    <xf numFmtId="0" fontId="42" fillId="58" borderId="58" applyNumberFormat="0" applyAlignment="0" applyProtection="0"/>
    <xf numFmtId="166" fontId="15" fillId="5" borderId="67">
      <alignment horizontal="right" vertical="center"/>
    </xf>
    <xf numFmtId="171" fontId="13" fillId="0" borderId="62">
      <alignment vertical="center"/>
    </xf>
    <xf numFmtId="0" fontId="42" fillId="58" borderId="68" applyNumberFormat="0" applyAlignment="0" applyProtection="0"/>
    <xf numFmtId="171" fontId="15" fillId="5" borderId="62">
      <alignment horizontal="right" vertical="center"/>
    </xf>
    <xf numFmtId="0" fontId="13" fillId="62" borderId="69" applyNumberFormat="0" applyFont="0" applyAlignment="0" applyProtection="0"/>
    <xf numFmtId="171" fontId="13" fillId="0" borderId="72">
      <alignment vertical="center"/>
    </xf>
    <xf numFmtId="0" fontId="59" fillId="0" borderId="61" applyNumberFormat="0" applyFill="0" applyAlignment="0" applyProtection="0"/>
    <xf numFmtId="0" fontId="59" fillId="0" borderId="71" applyNumberFormat="0" applyFill="0" applyAlignment="0" applyProtection="0"/>
    <xf numFmtId="0" fontId="13" fillId="0" borderId="67">
      <alignment vertical="center"/>
    </xf>
    <xf numFmtId="166" fontId="15" fillId="5" borderId="67">
      <alignment horizontal="right" vertical="center"/>
    </xf>
    <xf numFmtId="0" fontId="59" fillId="0" borderId="61" applyNumberFormat="0" applyFill="0" applyAlignment="0" applyProtection="0"/>
    <xf numFmtId="166" fontId="15" fillId="5" borderId="62">
      <alignment horizontal="right" vertical="center"/>
    </xf>
    <xf numFmtId="0" fontId="13" fillId="62" borderId="69" applyNumberFormat="0" applyFont="0" applyAlignment="0" applyProtection="0"/>
    <xf numFmtId="0" fontId="13" fillId="62" borderId="64" applyNumberFormat="0" applyFont="0" applyAlignment="0" applyProtection="0"/>
    <xf numFmtId="0" fontId="42" fillId="58" borderId="58" applyNumberFormat="0" applyAlignment="0" applyProtection="0"/>
    <xf numFmtId="0" fontId="57" fillId="58" borderId="60" applyNumberFormat="0" applyAlignment="0" applyProtection="0"/>
    <xf numFmtId="0" fontId="13" fillId="62" borderId="59" applyNumberFormat="0" applyFont="0" applyAlignment="0" applyProtection="0"/>
    <xf numFmtId="0" fontId="42" fillId="58" borderId="63" applyNumberFormat="0" applyAlignment="0" applyProtection="0"/>
    <xf numFmtId="166" fontId="15" fillId="5" borderId="67">
      <alignment horizontal="right" vertical="center"/>
    </xf>
    <xf numFmtId="0" fontId="42" fillId="58" borderId="68" applyNumberFormat="0" applyAlignment="0" applyProtection="0"/>
    <xf numFmtId="166" fontId="15" fillId="5" borderId="57">
      <alignment horizontal="right" vertical="center"/>
    </xf>
    <xf numFmtId="0" fontId="13" fillId="0" borderId="57">
      <alignment vertical="center"/>
    </xf>
    <xf numFmtId="166" fontId="15" fillId="5" borderId="57">
      <alignment horizontal="right" vertical="center"/>
    </xf>
    <xf numFmtId="0" fontId="52" fillId="44" borderId="53" applyNumberFormat="0" applyAlignment="0" applyProtection="0"/>
    <xf numFmtId="0" fontId="57" fillId="58" borderId="60" applyNumberFormat="0" applyAlignment="0" applyProtection="0"/>
    <xf numFmtId="0" fontId="13" fillId="0" borderId="62">
      <alignment vertical="center"/>
    </xf>
    <xf numFmtId="0" fontId="57" fillId="58" borderId="70" applyNumberFormat="0" applyAlignment="0" applyProtection="0"/>
    <xf numFmtId="0" fontId="52" fillId="44" borderId="63" applyNumberFormat="0" applyAlignment="0" applyProtection="0"/>
    <xf numFmtId="171" fontId="15" fillId="5" borderId="72">
      <alignment horizontal="right" vertical="center"/>
    </xf>
    <xf numFmtId="0" fontId="42" fillId="58" borderId="63" applyNumberFormat="0" applyAlignment="0" applyProtection="0"/>
    <xf numFmtId="0" fontId="57" fillId="58" borderId="60" applyNumberFormat="0" applyAlignment="0" applyProtection="0"/>
    <xf numFmtId="0" fontId="13" fillId="62" borderId="64" applyNumberFormat="0" applyFont="0" applyAlignment="0" applyProtection="0"/>
    <xf numFmtId="171" fontId="13" fillId="0" borderId="62">
      <alignment vertical="center"/>
    </xf>
    <xf numFmtId="0" fontId="13" fillId="62" borderId="64" applyNumberFormat="0" applyFont="0" applyAlignment="0" applyProtection="0"/>
    <xf numFmtId="0" fontId="13" fillId="62" borderId="59" applyNumberFormat="0" applyFont="0" applyAlignment="0" applyProtection="0"/>
    <xf numFmtId="0" fontId="13" fillId="0" borderId="72">
      <alignment vertical="center"/>
    </xf>
    <xf numFmtId="0" fontId="13" fillId="62" borderId="69" applyNumberFormat="0" applyFont="0" applyAlignment="0" applyProtection="0"/>
    <xf numFmtId="0" fontId="59" fillId="0" borderId="66" applyNumberFormat="0" applyFill="0" applyAlignment="0" applyProtection="0"/>
    <xf numFmtId="171" fontId="15" fillId="5" borderId="62">
      <alignment horizontal="right" vertical="center"/>
    </xf>
    <xf numFmtId="0" fontId="13" fillId="0" borderId="62">
      <alignment vertical="center"/>
    </xf>
    <xf numFmtId="0" fontId="13" fillId="0" borderId="67">
      <alignment vertical="center"/>
    </xf>
    <xf numFmtId="0" fontId="13" fillId="62" borderId="59" applyNumberFormat="0" applyFont="0" applyAlignment="0" applyProtection="0"/>
    <xf numFmtId="171" fontId="13" fillId="0" borderId="62">
      <alignment vertical="center"/>
    </xf>
    <xf numFmtId="0" fontId="13" fillId="0" borderId="57">
      <alignment vertical="center"/>
    </xf>
    <xf numFmtId="166" fontId="15" fillId="5" borderId="57">
      <alignment horizontal="right" vertical="center"/>
    </xf>
    <xf numFmtId="0" fontId="59" fillId="0" borderId="56" applyNumberFormat="0" applyFill="0" applyAlignment="0" applyProtection="0"/>
    <xf numFmtId="0" fontId="57" fillId="58" borderId="55" applyNumberFormat="0" applyAlignment="0" applyProtection="0"/>
    <xf numFmtId="0" fontId="13" fillId="62" borderId="54" applyNumberFormat="0" applyFont="0" applyAlignment="0" applyProtection="0"/>
    <xf numFmtId="0" fontId="13" fillId="62" borderId="54" applyNumberFormat="0" applyFont="0" applyAlignment="0" applyProtection="0"/>
    <xf numFmtId="0" fontId="13" fillId="0" borderId="57">
      <alignment vertical="center"/>
    </xf>
    <xf numFmtId="171" fontId="13" fillId="0" borderId="57">
      <alignment vertical="center"/>
    </xf>
    <xf numFmtId="0" fontId="13" fillId="0" borderId="57">
      <alignment vertical="center"/>
    </xf>
    <xf numFmtId="171" fontId="13" fillId="0" borderId="57">
      <alignment vertical="center"/>
    </xf>
    <xf numFmtId="166" fontId="15" fillId="5" borderId="57">
      <alignment horizontal="right" vertical="center"/>
    </xf>
    <xf numFmtId="171" fontId="15" fillId="5" borderId="57">
      <alignment horizontal="right" vertical="center"/>
    </xf>
    <xf numFmtId="171" fontId="15" fillId="5" borderId="57">
      <alignment horizontal="right" vertical="center"/>
    </xf>
    <xf numFmtId="171" fontId="15" fillId="5" borderId="57">
      <alignment horizontal="right" vertical="center"/>
    </xf>
    <xf numFmtId="166" fontId="15" fillId="5" borderId="57">
      <alignment horizontal="right" vertical="center"/>
    </xf>
    <xf numFmtId="0" fontId="52" fillId="44" borderId="53" applyNumberFormat="0" applyAlignment="0" applyProtection="0"/>
    <xf numFmtId="0" fontId="52" fillId="44" borderId="53" applyNumberFormat="0" applyAlignment="0" applyProtection="0"/>
    <xf numFmtId="0" fontId="42" fillId="58" borderId="53" applyNumberFormat="0" applyAlignment="0" applyProtection="0"/>
    <xf numFmtId="171" fontId="13" fillId="0" borderId="57">
      <alignment vertical="center"/>
    </xf>
    <xf numFmtId="0" fontId="13" fillId="0" borderId="57">
      <alignment vertical="center"/>
    </xf>
    <xf numFmtId="0" fontId="42" fillId="58" borderId="53" applyNumberFormat="0" applyAlignment="0" applyProtection="0"/>
    <xf numFmtId="0" fontId="13" fillId="62" borderId="54" applyNumberFormat="0" applyFont="0" applyAlignment="0" applyProtection="0"/>
    <xf numFmtId="0" fontId="59" fillId="0" borderId="56" applyNumberFormat="0" applyFill="0" applyAlignment="0" applyProtection="0"/>
    <xf numFmtId="0" fontId="57" fillId="58" borderId="55" applyNumberFormat="0" applyAlignment="0" applyProtection="0"/>
    <xf numFmtId="0" fontId="13" fillId="0" borderId="57">
      <alignment vertical="center"/>
    </xf>
    <xf numFmtId="166" fontId="15" fillId="5" borderId="57">
      <alignment horizontal="right" vertical="center"/>
    </xf>
    <xf numFmtId="0" fontId="59" fillId="0" borderId="56" applyNumberFormat="0" applyFill="0" applyAlignment="0" applyProtection="0"/>
    <xf numFmtId="0" fontId="42" fillId="58" borderId="53" applyNumberFormat="0" applyAlignment="0" applyProtection="0"/>
    <xf numFmtId="0" fontId="57" fillId="58" borderId="55" applyNumberFormat="0" applyAlignment="0" applyProtection="0"/>
    <xf numFmtId="0" fontId="13" fillId="62" borderId="59" applyNumberFormat="0" applyFont="0" applyAlignment="0" applyProtection="0"/>
    <xf numFmtId="0" fontId="59" fillId="0" borderId="61" applyNumberFormat="0" applyFill="0" applyAlignment="0" applyProtection="0"/>
    <xf numFmtId="166" fontId="15" fillId="5" borderId="67">
      <alignment horizontal="right" vertical="center"/>
    </xf>
    <xf numFmtId="0" fontId="13" fillId="62" borderId="64" applyNumberFormat="0" applyFont="0" applyAlignment="0" applyProtection="0"/>
    <xf numFmtId="0" fontId="13" fillId="0" borderId="67">
      <alignment vertical="center"/>
    </xf>
    <xf numFmtId="0" fontId="13" fillId="0" borderId="62">
      <alignment vertical="center"/>
    </xf>
    <xf numFmtId="0" fontId="57" fillId="58" borderId="60" applyNumberFormat="0" applyAlignment="0" applyProtection="0"/>
    <xf numFmtId="166" fontId="15" fillId="5" borderId="62">
      <alignment horizontal="right" vertical="center"/>
    </xf>
    <xf numFmtId="0" fontId="59" fillId="0" borderId="66" applyNumberFormat="0" applyFill="0" applyAlignment="0" applyProtection="0"/>
    <xf numFmtId="166" fontId="15" fillId="5" borderId="62">
      <alignment horizontal="right" vertical="center"/>
    </xf>
    <xf numFmtId="0" fontId="42" fillId="58" borderId="63" applyNumberFormat="0" applyAlignment="0" applyProtection="0"/>
    <xf numFmtId="0" fontId="57" fillId="58" borderId="65" applyNumberFormat="0" applyAlignment="0" applyProtection="0"/>
    <xf numFmtId="166" fontId="15" fillId="5" borderId="62">
      <alignment horizontal="right" vertical="center"/>
    </xf>
    <xf numFmtId="0" fontId="52" fillId="44" borderId="63" applyNumberFormat="0" applyAlignment="0" applyProtection="0"/>
    <xf numFmtId="0" fontId="59" fillId="0" borderId="66" applyNumberFormat="0" applyFill="0" applyAlignment="0" applyProtection="0"/>
    <xf numFmtId="0" fontId="52" fillId="44" borderId="63" applyNumberFormat="0" applyAlignment="0" applyProtection="0"/>
    <xf numFmtId="0" fontId="57" fillId="58" borderId="60" applyNumberFormat="0" applyAlignment="0" applyProtection="0"/>
    <xf numFmtId="0" fontId="13" fillId="0" borderId="72">
      <alignment vertical="center"/>
    </xf>
    <xf numFmtId="0" fontId="52" fillId="44" borderId="58" applyNumberFormat="0" applyAlignment="0" applyProtection="0"/>
    <xf numFmtId="0" fontId="13" fillId="0" borderId="67">
      <alignment vertical="center"/>
    </xf>
    <xf numFmtId="0" fontId="59" fillId="0" borderId="61" applyNumberFormat="0" applyFill="0" applyAlignment="0" applyProtection="0"/>
    <xf numFmtId="0" fontId="13" fillId="0" borderId="62">
      <alignment vertical="center"/>
    </xf>
    <xf numFmtId="171" fontId="15" fillId="5" borderId="62">
      <alignment horizontal="right" vertical="center"/>
    </xf>
    <xf numFmtId="0" fontId="13" fillId="0" borderId="72">
      <alignment vertical="center"/>
    </xf>
    <xf numFmtId="0" fontId="42" fillId="58" borderId="63" applyNumberFormat="0" applyAlignment="0" applyProtection="0"/>
    <xf numFmtId="171" fontId="13" fillId="0" borderId="67">
      <alignment vertical="center"/>
    </xf>
    <xf numFmtId="0" fontId="13" fillId="62" borderId="69" applyNumberFormat="0" applyFont="0" applyAlignment="0" applyProtection="0"/>
    <xf numFmtId="0" fontId="57" fillId="58" borderId="70" applyNumberFormat="0" applyAlignment="0" applyProtection="0"/>
    <xf numFmtId="166" fontId="15" fillId="5" borderId="67">
      <alignment horizontal="right" vertical="center"/>
    </xf>
    <xf numFmtId="0" fontId="42" fillId="58" borderId="63" applyNumberFormat="0" applyAlignment="0" applyProtection="0"/>
    <xf numFmtId="0" fontId="59" fillId="0" borderId="61" applyNumberFormat="0" applyFill="0" applyAlignment="0" applyProtection="0"/>
    <xf numFmtId="0" fontId="13" fillId="62" borderId="69" applyNumberFormat="0" applyFont="0" applyAlignment="0" applyProtection="0"/>
    <xf numFmtId="0" fontId="13" fillId="62" borderId="64" applyNumberFormat="0" applyFont="0" applyAlignment="0" applyProtection="0"/>
    <xf numFmtId="0" fontId="13" fillId="0" borderId="62">
      <alignment vertical="center"/>
    </xf>
    <xf numFmtId="0" fontId="52" fillId="44" borderId="53" applyNumberFormat="0" applyAlignment="0" applyProtection="0"/>
    <xf numFmtId="166" fontId="15" fillId="5" borderId="57">
      <alignment horizontal="right" vertical="center"/>
    </xf>
    <xf numFmtId="0" fontId="13" fillId="0" borderId="57">
      <alignment vertical="center"/>
    </xf>
    <xf numFmtId="166" fontId="15" fillId="5" borderId="57">
      <alignment horizontal="right" vertical="center"/>
    </xf>
    <xf numFmtId="166" fontId="15" fillId="5" borderId="67">
      <alignment horizontal="right" vertical="center"/>
    </xf>
    <xf numFmtId="0" fontId="59" fillId="0" borderId="71" applyNumberFormat="0" applyFill="0" applyAlignment="0" applyProtection="0"/>
    <xf numFmtId="0" fontId="52" fillId="44" borderId="58" applyNumberFormat="0" applyAlignment="0" applyProtection="0"/>
    <xf numFmtId="171" fontId="13" fillId="0" borderId="67">
      <alignment vertical="center"/>
    </xf>
    <xf numFmtId="0" fontId="59" fillId="0" borderId="61" applyNumberFormat="0" applyFill="0" applyAlignment="0" applyProtection="0"/>
    <xf numFmtId="0" fontId="52" fillId="44" borderId="63" applyNumberFormat="0" applyAlignment="0" applyProtection="0"/>
    <xf numFmtId="0" fontId="52" fillId="44" borderId="58" applyNumberFormat="0" applyAlignment="0" applyProtection="0"/>
    <xf numFmtId="0" fontId="13" fillId="62" borderId="59" applyNumberFormat="0" applyFont="0" applyAlignment="0" applyProtection="0"/>
    <xf numFmtId="171" fontId="15" fillId="5" borderId="67">
      <alignment horizontal="right" vertical="center"/>
    </xf>
    <xf numFmtId="0" fontId="42" fillId="58" borderId="58" applyNumberFormat="0" applyAlignment="0" applyProtection="0"/>
    <xf numFmtId="166" fontId="15" fillId="5" borderId="72">
      <alignment horizontal="right" vertical="center"/>
    </xf>
    <xf numFmtId="166" fontId="15" fillId="5" borderId="72">
      <alignment horizontal="right" vertical="center"/>
    </xf>
    <xf numFmtId="171" fontId="15" fillId="5" borderId="72">
      <alignment horizontal="right" vertical="center"/>
    </xf>
    <xf numFmtId="0" fontId="42" fillId="58" borderId="63" applyNumberFormat="0" applyAlignment="0" applyProtection="0"/>
    <xf numFmtId="0" fontId="13" fillId="62" borderId="69" applyNumberFormat="0" applyFont="0" applyAlignment="0" applyProtection="0"/>
    <xf numFmtId="171" fontId="13" fillId="0" borderId="72">
      <alignment vertical="center"/>
    </xf>
    <xf numFmtId="0" fontId="52" fillId="44" borderId="68" applyNumberFormat="0" applyAlignment="0" applyProtection="0"/>
    <xf numFmtId="171" fontId="15" fillId="5" borderId="72">
      <alignment horizontal="right" vertical="center"/>
    </xf>
    <xf numFmtId="171" fontId="13" fillId="0" borderId="62">
      <alignment vertical="center"/>
    </xf>
    <xf numFmtId="0" fontId="57" fillId="58" borderId="60" applyNumberFormat="0" applyAlignment="0" applyProtection="0"/>
    <xf numFmtId="0" fontId="42" fillId="58" borderId="63" applyNumberFormat="0" applyAlignment="0" applyProtection="0"/>
    <xf numFmtId="171" fontId="13" fillId="0" borderId="72">
      <alignment vertical="center"/>
    </xf>
    <xf numFmtId="0" fontId="13" fillId="62" borderId="59" applyNumberFormat="0" applyFont="0" applyAlignment="0" applyProtection="0"/>
    <xf numFmtId="171" fontId="13" fillId="0" borderId="67">
      <alignment vertical="center"/>
    </xf>
    <xf numFmtId="171" fontId="13" fillId="0" borderId="67">
      <alignment vertical="center"/>
    </xf>
    <xf numFmtId="0" fontId="13" fillId="62" borderId="59" applyNumberFormat="0" applyFont="0" applyAlignment="0" applyProtection="0"/>
    <xf numFmtId="0" fontId="52" fillId="44" borderId="63" applyNumberFormat="0" applyAlignment="0" applyProtection="0"/>
    <xf numFmtId="166" fontId="15" fillId="5" borderId="67">
      <alignment horizontal="right" vertical="center"/>
    </xf>
    <xf numFmtId="0" fontId="13" fillId="0" borderId="62">
      <alignment vertical="center"/>
    </xf>
    <xf numFmtId="0" fontId="57" fillId="58" borderId="70" applyNumberFormat="0" applyAlignment="0" applyProtection="0"/>
    <xf numFmtId="0" fontId="57" fillId="58" borderId="65" applyNumberFormat="0" applyAlignment="0" applyProtection="0"/>
    <xf numFmtId="0" fontId="59" fillId="0" borderId="71" applyNumberFormat="0" applyFill="0" applyAlignment="0" applyProtection="0"/>
    <xf numFmtId="0" fontId="57" fillId="58" borderId="60" applyNumberFormat="0" applyAlignment="0" applyProtection="0"/>
    <xf numFmtId="171" fontId="15" fillId="5" borderId="62">
      <alignment horizontal="right" vertical="center"/>
    </xf>
    <xf numFmtId="0" fontId="52" fillId="44" borderId="63" applyNumberFormat="0" applyAlignment="0" applyProtection="0"/>
    <xf numFmtId="166" fontId="15" fillId="5" borderId="57">
      <alignment horizontal="right" vertical="center"/>
    </xf>
    <xf numFmtId="171" fontId="13" fillId="0" borderId="57">
      <alignment vertical="center"/>
    </xf>
    <xf numFmtId="0" fontId="42" fillId="58" borderId="58" applyNumberFormat="0" applyAlignment="0" applyProtection="0"/>
    <xf numFmtId="0" fontId="42" fillId="58" borderId="63" applyNumberFormat="0" applyAlignment="0" applyProtection="0"/>
    <xf numFmtId="0" fontId="57" fillId="58" borderId="60" applyNumberFormat="0" applyAlignment="0" applyProtection="0"/>
    <xf numFmtId="166" fontId="15" fillId="5" borderId="72">
      <alignment horizontal="right" vertical="center"/>
    </xf>
    <xf numFmtId="0" fontId="42" fillId="58" borderId="63" applyNumberFormat="0" applyAlignment="0" applyProtection="0"/>
    <xf numFmtId="171" fontId="13" fillId="0" borderId="67">
      <alignment vertical="center"/>
    </xf>
    <xf numFmtId="0" fontId="42" fillId="58" borderId="58" applyNumberFormat="0" applyAlignment="0" applyProtection="0"/>
    <xf numFmtId="0" fontId="52" fillId="44" borderId="63" applyNumberFormat="0" applyAlignment="0" applyProtection="0"/>
    <xf numFmtId="166" fontId="15" fillId="5" borderId="62">
      <alignment horizontal="right" vertical="center"/>
    </xf>
    <xf numFmtId="0" fontId="13" fillId="0" borderId="57">
      <alignment vertical="center"/>
    </xf>
    <xf numFmtId="0" fontId="42" fillId="58" borderId="53" applyNumberFormat="0" applyAlignment="0" applyProtection="0"/>
    <xf numFmtId="0" fontId="42" fillId="58" borderId="53" applyNumberFormat="0" applyAlignment="0" applyProtection="0"/>
    <xf numFmtId="0" fontId="13" fillId="0" borderId="67">
      <alignment vertical="center"/>
    </xf>
    <xf numFmtId="0" fontId="52" fillId="44" borderId="53" applyNumberFormat="0" applyAlignment="0" applyProtection="0"/>
    <xf numFmtId="0" fontId="52" fillId="44" borderId="53" applyNumberFormat="0" applyAlignment="0" applyProtection="0"/>
    <xf numFmtId="171" fontId="15" fillId="5" borderId="57">
      <alignment horizontal="right" vertical="center"/>
    </xf>
    <xf numFmtId="0" fontId="13" fillId="62" borderId="54" applyNumberFormat="0" applyFont="0" applyAlignment="0" applyProtection="0"/>
    <xf numFmtId="0" fontId="57" fillId="58" borderId="55" applyNumberFormat="0" applyAlignment="0" applyProtection="0"/>
    <xf numFmtId="0" fontId="59" fillId="0" borderId="56" applyNumberFormat="0" applyFill="0" applyAlignment="0" applyProtection="0"/>
    <xf numFmtId="0" fontId="13" fillId="62" borderId="54" applyNumberFormat="0" applyFont="0" applyAlignment="0" applyProtection="0"/>
    <xf numFmtId="0" fontId="57" fillId="58" borderId="55" applyNumberFormat="0" applyAlignment="0" applyProtection="0"/>
    <xf numFmtId="0" fontId="13" fillId="0" borderId="57">
      <alignment vertical="center"/>
    </xf>
    <xf numFmtId="166" fontId="15" fillId="5" borderId="57">
      <alignment horizontal="right" vertical="center"/>
    </xf>
    <xf numFmtId="0" fontId="59" fillId="0" borderId="56" applyNumberFormat="0" applyFill="0" applyAlignment="0" applyProtection="0"/>
    <xf numFmtId="0" fontId="13" fillId="0" borderId="72">
      <alignment vertical="center"/>
    </xf>
    <xf numFmtId="171" fontId="13" fillId="0" borderId="67">
      <alignment vertical="center"/>
    </xf>
    <xf numFmtId="0" fontId="13" fillId="0" borderId="72">
      <alignment vertical="center"/>
    </xf>
    <xf numFmtId="171" fontId="15" fillId="5" borderId="62">
      <alignment horizontal="right" vertical="center"/>
    </xf>
    <xf numFmtId="0" fontId="57" fillId="58" borderId="60" applyNumberFormat="0" applyAlignment="0" applyProtection="0"/>
    <xf numFmtId="0" fontId="52" fillId="44" borderId="58" applyNumberFormat="0" applyAlignment="0" applyProtection="0"/>
    <xf numFmtId="0" fontId="59" fillId="0" borderId="61" applyNumberFormat="0" applyFill="0" applyAlignment="0" applyProtection="0"/>
    <xf numFmtId="166" fontId="15" fillId="5" borderId="62">
      <alignment horizontal="right" vertical="center"/>
    </xf>
    <xf numFmtId="0" fontId="42" fillId="58" borderId="58" applyNumberFormat="0" applyAlignment="0" applyProtection="0"/>
    <xf numFmtId="0" fontId="57" fillId="58" borderId="65" applyNumberFormat="0" applyAlignment="0" applyProtection="0"/>
    <xf numFmtId="0" fontId="52" fillId="44" borderId="58" applyNumberFormat="0" applyAlignment="0" applyProtection="0"/>
    <xf numFmtId="166" fontId="15" fillId="5" borderId="67">
      <alignment horizontal="right" vertical="center"/>
    </xf>
    <xf numFmtId="0" fontId="13" fillId="0" borderId="62">
      <alignment vertical="center"/>
    </xf>
    <xf numFmtId="0" fontId="13" fillId="62" borderId="59" applyNumberFormat="0" applyFont="0" applyAlignment="0" applyProtection="0"/>
    <xf numFmtId="171" fontId="13" fillId="0" borderId="72">
      <alignment vertical="center"/>
    </xf>
    <xf numFmtId="171" fontId="15" fillId="5" borderId="62">
      <alignment horizontal="right" vertical="center"/>
    </xf>
    <xf numFmtId="0" fontId="57" fillId="58" borderId="60" applyNumberFormat="0" applyAlignment="0" applyProtection="0"/>
    <xf numFmtId="0" fontId="42" fillId="58" borderId="53" applyNumberFormat="0" applyAlignment="0" applyProtection="0"/>
    <xf numFmtId="0" fontId="13" fillId="62" borderId="69" applyNumberFormat="0" applyFont="0" applyAlignment="0" applyProtection="0"/>
    <xf numFmtId="0" fontId="52" fillId="44" borderId="53" applyNumberFormat="0" applyAlignment="0" applyProtection="0"/>
    <xf numFmtId="0" fontId="13" fillId="62" borderId="54" applyNumberFormat="0" applyFont="0" applyAlignment="0" applyProtection="0"/>
    <xf numFmtId="0" fontId="57" fillId="58" borderId="55" applyNumberFormat="0" applyAlignment="0" applyProtection="0"/>
    <xf numFmtId="0" fontId="59" fillId="0" borderId="56" applyNumberFormat="0" applyFill="0" applyAlignment="0" applyProtection="0"/>
    <xf numFmtId="166" fontId="15" fillId="5" borderId="72">
      <alignment horizontal="right" vertical="center"/>
    </xf>
    <xf numFmtId="166" fontId="15" fillId="5" borderId="67">
      <alignment horizontal="right" vertical="center"/>
    </xf>
    <xf numFmtId="0" fontId="13" fillId="0" borderId="72">
      <alignment vertical="center"/>
    </xf>
    <xf numFmtId="0" fontId="59" fillId="0" borderId="66" applyNumberFormat="0" applyFill="0" applyAlignment="0" applyProtection="0"/>
    <xf numFmtId="0" fontId="42" fillId="58" borderId="58" applyNumberFormat="0" applyAlignment="0" applyProtection="0"/>
    <xf numFmtId="0" fontId="59" fillId="0" borderId="61" applyNumberFormat="0" applyFill="0" applyAlignment="0" applyProtection="0"/>
    <xf numFmtId="166" fontId="15" fillId="5" borderId="62">
      <alignment horizontal="right" vertical="center"/>
    </xf>
    <xf numFmtId="0" fontId="59" fillId="0" borderId="61" applyNumberFormat="0" applyFill="0" applyAlignment="0" applyProtection="0"/>
    <xf numFmtId="0" fontId="42" fillId="58" borderId="58" applyNumberFormat="0" applyAlignment="0" applyProtection="0"/>
    <xf numFmtId="0" fontId="13" fillId="0" borderId="57">
      <alignment vertical="center"/>
    </xf>
    <xf numFmtId="166" fontId="15" fillId="5" borderId="57">
      <alignment horizontal="right" vertical="center"/>
    </xf>
    <xf numFmtId="0" fontId="59" fillId="0" borderId="56" applyNumberFormat="0" applyFill="0" applyAlignment="0" applyProtection="0"/>
    <xf numFmtId="0" fontId="57" fillId="58" borderId="55" applyNumberFormat="0" applyAlignment="0" applyProtection="0"/>
    <xf numFmtId="0" fontId="13" fillId="62" borderId="54" applyNumberFormat="0" applyFont="0" applyAlignment="0" applyProtection="0"/>
    <xf numFmtId="0" fontId="13" fillId="62" borderId="54" applyNumberFormat="0" applyFont="0" applyAlignment="0" applyProtection="0"/>
    <xf numFmtId="0" fontId="13" fillId="0" borderId="57">
      <alignment vertical="center"/>
    </xf>
    <xf numFmtId="171" fontId="13" fillId="0" borderId="57">
      <alignment vertical="center"/>
    </xf>
    <xf numFmtId="0" fontId="13" fillId="0" borderId="57">
      <alignment vertical="center"/>
    </xf>
    <xf numFmtId="171" fontId="13" fillId="0" borderId="57">
      <alignment vertical="center"/>
    </xf>
    <xf numFmtId="166" fontId="15" fillId="5" borderId="57">
      <alignment horizontal="right" vertical="center"/>
    </xf>
    <xf numFmtId="171" fontId="15" fillId="5" borderId="57">
      <alignment horizontal="right" vertical="center"/>
    </xf>
    <xf numFmtId="171" fontId="15" fillId="5" borderId="57">
      <alignment horizontal="right" vertical="center"/>
    </xf>
    <xf numFmtId="171" fontId="15" fillId="5" borderId="57">
      <alignment horizontal="right" vertical="center"/>
    </xf>
    <xf numFmtId="166" fontId="15" fillId="5" borderId="57">
      <alignment horizontal="right" vertical="center"/>
    </xf>
    <xf numFmtId="0" fontId="52" fillId="44" borderId="53" applyNumberFormat="0" applyAlignment="0" applyProtection="0"/>
    <xf numFmtId="0" fontId="52" fillId="44" borderId="53" applyNumberFormat="0" applyAlignment="0" applyProtection="0"/>
    <xf numFmtId="0" fontId="42" fillId="58" borderId="53" applyNumberFormat="0" applyAlignment="0" applyProtection="0"/>
    <xf numFmtId="171" fontId="13" fillId="0" borderId="57">
      <alignment vertical="center"/>
    </xf>
    <xf numFmtId="0" fontId="13" fillId="0" borderId="57">
      <alignment vertical="center"/>
    </xf>
    <xf numFmtId="0" fontId="42" fillId="58" borderId="53" applyNumberFormat="0" applyAlignment="0" applyProtection="0"/>
    <xf numFmtId="0" fontId="13" fillId="62" borderId="54" applyNumberFormat="0" applyFont="0" applyAlignment="0" applyProtection="0"/>
    <xf numFmtId="0" fontId="59" fillId="0" borderId="56" applyNumberFormat="0" applyFill="0" applyAlignment="0" applyProtection="0"/>
    <xf numFmtId="0" fontId="57" fillId="58" borderId="55" applyNumberFormat="0" applyAlignment="0" applyProtection="0"/>
    <xf numFmtId="0" fontId="13" fillId="0" borderId="57">
      <alignment vertical="center"/>
    </xf>
    <xf numFmtId="166" fontId="15" fillId="5" borderId="57">
      <alignment horizontal="right" vertical="center"/>
    </xf>
    <xf numFmtId="0" fontId="59" fillId="0" borderId="56" applyNumberFormat="0" applyFill="0" applyAlignment="0" applyProtection="0"/>
    <xf numFmtId="0" fontId="42" fillId="58" borderId="53" applyNumberFormat="0" applyAlignment="0" applyProtection="0"/>
    <xf numFmtId="0" fontId="57" fillId="58" borderId="55" applyNumberFormat="0" applyAlignment="0" applyProtection="0"/>
    <xf numFmtId="166" fontId="15" fillId="5" borderId="57">
      <alignment horizontal="right" vertical="center"/>
    </xf>
    <xf numFmtId="171" fontId="13" fillId="0" borderId="57">
      <alignment vertical="center"/>
    </xf>
    <xf numFmtId="0" fontId="13" fillId="0" borderId="57">
      <alignment vertical="center"/>
    </xf>
    <xf numFmtId="166" fontId="15" fillId="5" borderId="57">
      <alignment horizontal="right" vertical="center"/>
    </xf>
    <xf numFmtId="0" fontId="13" fillId="0" borderId="57">
      <alignment vertical="center"/>
    </xf>
    <xf numFmtId="0" fontId="42" fillId="58" borderId="53" applyNumberFormat="0" applyAlignment="0" applyProtection="0"/>
    <xf numFmtId="0" fontId="42" fillId="58" borderId="53" applyNumberFormat="0" applyAlignment="0" applyProtection="0"/>
    <xf numFmtId="0" fontId="52" fillId="44" borderId="53" applyNumberFormat="0" applyAlignment="0" applyProtection="0"/>
    <xf numFmtId="0" fontId="52" fillId="44" borderId="53" applyNumberFormat="0" applyAlignment="0" applyProtection="0"/>
    <xf numFmtId="171" fontId="15" fillId="5" borderId="57">
      <alignment horizontal="right" vertical="center"/>
    </xf>
    <xf numFmtId="171" fontId="15" fillId="5" borderId="57">
      <alignment horizontal="right" vertical="center"/>
    </xf>
    <xf numFmtId="166" fontId="15" fillId="5" borderId="57">
      <alignment horizontal="right" vertical="center"/>
    </xf>
    <xf numFmtId="171" fontId="13" fillId="0" borderId="57">
      <alignment vertical="center"/>
    </xf>
    <xf numFmtId="0" fontId="13" fillId="0" borderId="57">
      <alignment vertical="center"/>
    </xf>
    <xf numFmtId="0" fontId="13" fillId="62" borderId="54" applyNumberFormat="0" applyFont="0" applyAlignment="0" applyProtection="0"/>
    <xf numFmtId="0" fontId="57" fillId="58" borderId="55" applyNumberFormat="0" applyAlignment="0" applyProtection="0"/>
    <xf numFmtId="0" fontId="59" fillId="0" borderId="56" applyNumberFormat="0" applyFill="0" applyAlignment="0" applyProtection="0"/>
    <xf numFmtId="0" fontId="13" fillId="62" borderId="54" applyNumberFormat="0" applyFont="0" applyAlignment="0" applyProtection="0"/>
    <xf numFmtId="0" fontId="57" fillId="58" borderId="55" applyNumberFormat="0" applyAlignment="0" applyProtection="0"/>
    <xf numFmtId="0" fontId="13" fillId="0" borderId="57">
      <alignment vertical="center"/>
    </xf>
    <xf numFmtId="166" fontId="15" fillId="5" borderId="57">
      <alignment horizontal="right" vertical="center"/>
    </xf>
    <xf numFmtId="0" fontId="59" fillId="0" borderId="56" applyNumberFormat="0" applyFill="0" applyAlignment="0" applyProtection="0"/>
    <xf numFmtId="0" fontId="42" fillId="58" borderId="53" applyNumberFormat="0" applyAlignment="0" applyProtection="0"/>
    <xf numFmtId="0" fontId="52" fillId="44" borderId="53" applyNumberFormat="0" applyAlignment="0" applyProtection="0"/>
    <xf numFmtId="0" fontId="13" fillId="62" borderId="54" applyNumberFormat="0" applyFont="0" applyAlignment="0" applyProtection="0"/>
    <xf numFmtId="0" fontId="57" fillId="58" borderId="55" applyNumberFormat="0" applyAlignment="0" applyProtection="0"/>
    <xf numFmtId="0" fontId="59" fillId="0" borderId="56" applyNumberFormat="0" applyFill="0" applyAlignment="0" applyProtection="0"/>
    <xf numFmtId="0" fontId="13" fillId="62" borderId="59" applyNumberFormat="0" applyFont="0" applyAlignment="0" applyProtection="0"/>
    <xf numFmtId="0" fontId="13" fillId="0" borderId="62">
      <alignment vertical="center"/>
    </xf>
    <xf numFmtId="171" fontId="15" fillId="5" borderId="67">
      <alignment horizontal="right" vertical="center"/>
    </xf>
    <xf numFmtId="0" fontId="42" fillId="58" borderId="68" applyNumberFormat="0" applyAlignment="0" applyProtection="0"/>
    <xf numFmtId="171" fontId="13" fillId="0" borderId="72">
      <alignment vertical="center"/>
    </xf>
    <xf numFmtId="0" fontId="13" fillId="0" borderId="62">
      <alignment vertical="center"/>
    </xf>
    <xf numFmtId="171" fontId="13" fillId="0" borderId="72">
      <alignment vertical="center"/>
    </xf>
    <xf numFmtId="0" fontId="59" fillId="0" borderId="61" applyNumberFormat="0" applyFill="0" applyAlignment="0" applyProtection="0"/>
    <xf numFmtId="0" fontId="57" fillId="58" borderId="65" applyNumberFormat="0" applyAlignment="0" applyProtection="0"/>
    <xf numFmtId="166" fontId="15" fillId="5" borderId="62">
      <alignment horizontal="right" vertical="center"/>
    </xf>
    <xf numFmtId="0" fontId="13" fillId="0" borderId="67">
      <alignment vertical="center"/>
    </xf>
    <xf numFmtId="0" fontId="57" fillId="58" borderId="65" applyNumberFormat="0" applyAlignment="0" applyProtection="0"/>
    <xf numFmtId="0" fontId="13" fillId="62" borderId="64" applyNumberFormat="0" applyFont="0" applyAlignment="0" applyProtection="0"/>
    <xf numFmtId="0" fontId="52" fillId="44" borderId="58" applyNumberFormat="0" applyAlignment="0" applyProtection="0"/>
    <xf numFmtId="171" fontId="15" fillId="5" borderId="62">
      <alignment horizontal="right" vertical="center"/>
    </xf>
    <xf numFmtId="0" fontId="59" fillId="0" borderId="61" applyNumberFormat="0" applyFill="0" applyAlignment="0" applyProtection="0"/>
    <xf numFmtId="0" fontId="13" fillId="0" borderId="67">
      <alignment vertical="center"/>
    </xf>
    <xf numFmtId="0" fontId="42" fillId="58" borderId="58" applyNumberFormat="0" applyAlignment="0" applyProtection="0"/>
    <xf numFmtId="166" fontId="15" fillId="5" borderId="62">
      <alignment horizontal="right" vertical="center"/>
    </xf>
    <xf numFmtId="0" fontId="57" fillId="58" borderId="60" applyNumberFormat="0" applyAlignment="0" applyProtection="0"/>
    <xf numFmtId="166" fontId="15" fillId="5" borderId="72">
      <alignment horizontal="right" vertical="center"/>
    </xf>
    <xf numFmtId="0" fontId="57" fillId="58" borderId="60" applyNumberFormat="0" applyAlignment="0" applyProtection="0"/>
    <xf numFmtId="166" fontId="15" fillId="5" borderId="67">
      <alignment horizontal="right" vertical="center"/>
    </xf>
    <xf numFmtId="0" fontId="59" fillId="0" borderId="66" applyNumberFormat="0" applyFill="0" applyAlignment="0" applyProtection="0"/>
    <xf numFmtId="0" fontId="13" fillId="0" borderId="67">
      <alignment vertical="center"/>
    </xf>
    <xf numFmtId="0" fontId="13" fillId="62" borderId="59" applyNumberFormat="0" applyFont="0" applyAlignment="0" applyProtection="0"/>
    <xf numFmtId="0" fontId="13" fillId="0" borderId="62">
      <alignment vertical="center"/>
    </xf>
    <xf numFmtId="166" fontId="15" fillId="5" borderId="72">
      <alignment horizontal="right" vertical="center"/>
    </xf>
    <xf numFmtId="0" fontId="57" fillId="58" borderId="60" applyNumberFormat="0" applyAlignment="0" applyProtection="0"/>
    <xf numFmtId="0" fontId="13" fillId="62" borderId="69" applyNumberFormat="0" applyFont="0" applyAlignment="0" applyProtection="0"/>
    <xf numFmtId="0" fontId="13" fillId="62" borderId="64" applyNumberFormat="0" applyFont="0" applyAlignment="0" applyProtection="0"/>
    <xf numFmtId="171" fontId="15" fillId="5" borderId="67">
      <alignment horizontal="right" vertical="center"/>
    </xf>
    <xf numFmtId="0" fontId="13" fillId="62" borderId="59" applyNumberFormat="0" applyFont="0" applyAlignment="0" applyProtection="0"/>
    <xf numFmtId="0" fontId="59" fillId="0" borderId="66" applyNumberFormat="0" applyFill="0" applyAlignment="0" applyProtection="0"/>
    <xf numFmtId="0" fontId="57" fillId="58" borderId="65" applyNumberFormat="0" applyAlignment="0" applyProtection="0"/>
    <xf numFmtId="0" fontId="13" fillId="0" borderId="62">
      <alignment vertical="center"/>
    </xf>
    <xf numFmtId="0" fontId="52" fillId="44" borderId="58" applyNumberFormat="0" applyAlignment="0" applyProtection="0"/>
    <xf numFmtId="0" fontId="59" fillId="0" borderId="61" applyNumberFormat="0" applyFill="0" applyAlignment="0" applyProtection="0"/>
    <xf numFmtId="171" fontId="15" fillId="5" borderId="67">
      <alignment horizontal="right" vertical="center"/>
    </xf>
    <xf numFmtId="166" fontId="15" fillId="5" borderId="62">
      <alignment horizontal="right" vertical="center"/>
    </xf>
    <xf numFmtId="166" fontId="15" fillId="5" borderId="62">
      <alignment horizontal="right" vertical="center"/>
    </xf>
    <xf numFmtId="0" fontId="42" fillId="58" borderId="68" applyNumberFormat="0" applyAlignment="0" applyProtection="0"/>
    <xf numFmtId="171" fontId="13" fillId="0" borderId="72">
      <alignment vertical="center"/>
    </xf>
    <xf numFmtId="171" fontId="15" fillId="5" borderId="67">
      <alignment horizontal="right" vertical="center"/>
    </xf>
    <xf numFmtId="0" fontId="52" fillId="44" borderId="58" applyNumberFormat="0" applyAlignment="0" applyProtection="0"/>
    <xf numFmtId="0" fontId="13" fillId="0" borderId="67">
      <alignment vertical="center"/>
    </xf>
    <xf numFmtId="0" fontId="59" fillId="0" borderId="71" applyNumberFormat="0" applyFill="0" applyAlignment="0" applyProtection="0"/>
    <xf numFmtId="171" fontId="15" fillId="5" borderId="62">
      <alignment horizontal="right" vertical="center"/>
    </xf>
    <xf numFmtId="171" fontId="15" fillId="5" borderId="72">
      <alignment horizontal="right" vertical="center"/>
    </xf>
    <xf numFmtId="0" fontId="42" fillId="58" borderId="63" applyNumberFormat="0" applyAlignment="0" applyProtection="0"/>
    <xf numFmtId="0" fontId="52" fillId="44" borderId="68" applyNumberFormat="0" applyAlignment="0" applyProtection="0"/>
    <xf numFmtId="171" fontId="15" fillId="5" borderId="67">
      <alignment horizontal="right" vertical="center"/>
    </xf>
    <xf numFmtId="0" fontId="59" fillId="0" borderId="66" applyNumberFormat="0" applyFill="0" applyAlignment="0" applyProtection="0"/>
    <xf numFmtId="0" fontId="13" fillId="0" borderId="72">
      <alignment vertical="center"/>
    </xf>
    <xf numFmtId="166" fontId="15" fillId="5" borderId="62">
      <alignment horizontal="right" vertical="center"/>
    </xf>
    <xf numFmtId="166" fontId="15" fillId="5" borderId="67">
      <alignment horizontal="right" vertical="center"/>
    </xf>
    <xf numFmtId="0" fontId="52" fillId="44" borderId="58" applyNumberFormat="0" applyAlignment="0" applyProtection="0"/>
    <xf numFmtId="0" fontId="13" fillId="0" borderId="62">
      <alignment vertical="center"/>
    </xf>
    <xf numFmtId="0" fontId="52" fillId="44" borderId="58" applyNumberFormat="0" applyAlignment="0" applyProtection="0"/>
    <xf numFmtId="0" fontId="13" fillId="0" borderId="62">
      <alignment vertical="center"/>
    </xf>
    <xf numFmtId="166" fontId="15" fillId="5" borderId="67">
      <alignment horizontal="right" vertical="center"/>
    </xf>
    <xf numFmtId="0" fontId="59" fillId="0" borderId="71" applyNumberFormat="0" applyFill="0" applyAlignment="0" applyProtection="0"/>
    <xf numFmtId="0" fontId="42" fillId="58" borderId="63" applyNumberFormat="0" applyAlignment="0" applyProtection="0"/>
    <xf numFmtId="171" fontId="13" fillId="0" borderId="62">
      <alignment vertical="center"/>
    </xf>
    <xf numFmtId="0" fontId="13" fillId="0" borderId="72">
      <alignment vertical="center"/>
    </xf>
    <xf numFmtId="0" fontId="59" fillId="0" borderId="61" applyNumberFormat="0" applyFill="0" applyAlignment="0" applyProtection="0"/>
    <xf numFmtId="0" fontId="13" fillId="0" borderId="67">
      <alignment vertical="center"/>
    </xf>
    <xf numFmtId="0" fontId="42" fillId="58" borderId="68" applyNumberFormat="0" applyAlignment="0" applyProtection="0"/>
    <xf numFmtId="0" fontId="13" fillId="62" borderId="64" applyNumberFormat="0" applyFont="0" applyAlignment="0" applyProtection="0"/>
    <xf numFmtId="0" fontId="42" fillId="58" borderId="63" applyNumberFormat="0" applyAlignment="0" applyProtection="0"/>
    <xf numFmtId="0" fontId="13" fillId="0" borderId="62">
      <alignment vertical="center"/>
    </xf>
    <xf numFmtId="0" fontId="57" fillId="58" borderId="60" applyNumberFormat="0" applyAlignment="0" applyProtection="0"/>
    <xf numFmtId="166" fontId="15" fillId="5" borderId="67">
      <alignment horizontal="right" vertical="center"/>
    </xf>
    <xf numFmtId="166" fontId="15" fillId="5" borderId="62">
      <alignment horizontal="right" vertical="center"/>
    </xf>
    <xf numFmtId="171" fontId="15" fillId="5" borderId="62">
      <alignment horizontal="right" vertical="center"/>
    </xf>
    <xf numFmtId="0" fontId="57" fillId="58" borderId="60" applyNumberFormat="0" applyAlignment="0" applyProtection="0"/>
    <xf numFmtId="171" fontId="13" fillId="0" borderId="72">
      <alignment vertical="center"/>
    </xf>
    <xf numFmtId="0" fontId="52" fillId="44" borderId="68" applyNumberFormat="0" applyAlignment="0" applyProtection="0"/>
    <xf numFmtId="0" fontId="13" fillId="0" borderId="67">
      <alignment vertical="center"/>
    </xf>
    <xf numFmtId="166" fontId="15" fillId="5" borderId="72">
      <alignment horizontal="right" vertical="center"/>
    </xf>
    <xf numFmtId="0" fontId="59" fillId="0" borderId="61" applyNumberFormat="0" applyFill="0" applyAlignment="0" applyProtection="0"/>
    <xf numFmtId="0" fontId="59" fillId="0" borderId="61" applyNumberFormat="0" applyFill="0" applyAlignment="0" applyProtection="0"/>
    <xf numFmtId="0" fontId="52" fillId="44" borderId="58" applyNumberFormat="0" applyAlignment="0" applyProtection="0"/>
    <xf numFmtId="0" fontId="59" fillId="0" borderId="66" applyNumberFormat="0" applyFill="0" applyAlignment="0" applyProtection="0"/>
    <xf numFmtId="0" fontId="59" fillId="0" borderId="71" applyNumberFormat="0" applyFill="0" applyAlignment="0" applyProtection="0"/>
    <xf numFmtId="0" fontId="42" fillId="58" borderId="63" applyNumberFormat="0" applyAlignment="0" applyProtection="0"/>
    <xf numFmtId="0" fontId="52" fillId="44" borderId="63" applyNumberFormat="0" applyAlignment="0" applyProtection="0"/>
    <xf numFmtId="0" fontId="13" fillId="0" borderId="72">
      <alignment vertical="center"/>
    </xf>
    <xf numFmtId="171" fontId="13" fillId="0" borderId="62">
      <alignment vertical="center"/>
    </xf>
    <xf numFmtId="0" fontId="59" fillId="0" borderId="61" applyNumberFormat="0" applyFill="0" applyAlignment="0" applyProtection="0"/>
    <xf numFmtId="0" fontId="52" fillId="44" borderId="63" applyNumberFormat="0" applyAlignment="0" applyProtection="0"/>
    <xf numFmtId="0" fontId="57" fillId="58" borderId="65" applyNumberFormat="0" applyAlignment="0" applyProtection="0"/>
    <xf numFmtId="0" fontId="59" fillId="0" borderId="61" applyNumberFormat="0" applyFill="0" applyAlignment="0" applyProtection="0"/>
    <xf numFmtId="166" fontId="15" fillId="5" borderId="67">
      <alignment horizontal="right" vertical="center"/>
    </xf>
    <xf numFmtId="166" fontId="15" fillId="5" borderId="67">
      <alignment horizontal="right" vertical="center"/>
    </xf>
    <xf numFmtId="0" fontId="57" fillId="58" borderId="55" applyNumberFormat="0" applyAlignment="0" applyProtection="0"/>
    <xf numFmtId="0" fontId="59" fillId="0" borderId="56" applyNumberFormat="0" applyFill="0" applyAlignment="0" applyProtection="0"/>
    <xf numFmtId="171" fontId="15" fillId="5" borderId="57">
      <alignment horizontal="right" vertical="center"/>
    </xf>
    <xf numFmtId="0" fontId="42" fillId="58" borderId="53" applyNumberFormat="0" applyAlignment="0" applyProtection="0"/>
    <xf numFmtId="0" fontId="59" fillId="0" borderId="56" applyNumberFormat="0" applyFill="0" applyAlignment="0" applyProtection="0"/>
    <xf numFmtId="166" fontId="15" fillId="5" borderId="57">
      <alignment horizontal="right" vertical="center"/>
    </xf>
    <xf numFmtId="0" fontId="52" fillId="44" borderId="53" applyNumberFormat="0" applyAlignment="0" applyProtection="0"/>
    <xf numFmtId="0" fontId="13" fillId="0" borderId="57">
      <alignment vertical="center"/>
    </xf>
    <xf numFmtId="0" fontId="52" fillId="44" borderId="53" applyNumberFormat="0" applyAlignment="0" applyProtection="0"/>
    <xf numFmtId="0" fontId="42" fillId="58" borderId="53" applyNumberFormat="0" applyAlignment="0" applyProtection="0"/>
    <xf numFmtId="0" fontId="13" fillId="62" borderId="54" applyNumberFormat="0" applyFont="0" applyAlignment="0" applyProtection="0"/>
    <xf numFmtId="0" fontId="13" fillId="0" borderId="57">
      <alignment vertical="center"/>
    </xf>
    <xf numFmtId="0" fontId="13" fillId="0" borderId="57">
      <alignment vertical="center"/>
    </xf>
    <xf numFmtId="0" fontId="13" fillId="0" borderId="57">
      <alignment vertical="center"/>
    </xf>
    <xf numFmtId="166" fontId="15" fillId="5" borderId="57">
      <alignment horizontal="right" vertical="center"/>
    </xf>
    <xf numFmtId="166" fontId="15" fillId="5" borderId="57">
      <alignment horizontal="right" vertical="center"/>
    </xf>
    <xf numFmtId="171" fontId="15" fillId="5" borderId="57">
      <alignment horizontal="right" vertical="center"/>
    </xf>
    <xf numFmtId="0" fontId="42" fillId="58" borderId="53" applyNumberFormat="0" applyAlignment="0" applyProtection="0"/>
    <xf numFmtId="0" fontId="52" fillId="44" borderId="53" applyNumberFormat="0" applyAlignment="0" applyProtection="0"/>
    <xf numFmtId="171" fontId="15" fillId="5" borderId="57">
      <alignment horizontal="right" vertical="center"/>
    </xf>
    <xf numFmtId="166" fontId="15" fillId="5" borderId="57">
      <alignment horizontal="right" vertical="center"/>
    </xf>
    <xf numFmtId="0" fontId="57" fillId="58" borderId="55" applyNumberFormat="0" applyAlignment="0" applyProtection="0"/>
    <xf numFmtId="171" fontId="15" fillId="5" borderId="57">
      <alignment horizontal="right" vertical="center"/>
    </xf>
    <xf numFmtId="0" fontId="13" fillId="62" borderId="54" applyNumberFormat="0" applyFont="0" applyAlignment="0" applyProtection="0"/>
    <xf numFmtId="0" fontId="13" fillId="0" borderId="57">
      <alignment vertical="center"/>
    </xf>
    <xf numFmtId="0" fontId="59" fillId="0" borderId="56" applyNumberFormat="0" applyFill="0" applyAlignment="0" applyProtection="0"/>
    <xf numFmtId="0" fontId="13" fillId="0" borderId="57">
      <alignment vertical="center"/>
    </xf>
    <xf numFmtId="0" fontId="52" fillId="44" borderId="53" applyNumberFormat="0" applyAlignment="0" applyProtection="0"/>
    <xf numFmtId="0" fontId="59" fillId="0" borderId="56" applyNumberFormat="0" applyFill="0" applyAlignment="0" applyProtection="0"/>
    <xf numFmtId="171" fontId="13" fillId="0" borderId="57">
      <alignment vertical="center"/>
    </xf>
    <xf numFmtId="171" fontId="15" fillId="5" borderId="57">
      <alignment horizontal="right" vertical="center"/>
    </xf>
    <xf numFmtId="0" fontId="59" fillId="0" borderId="56" applyNumberFormat="0" applyFill="0" applyAlignment="0" applyProtection="0"/>
    <xf numFmtId="166" fontId="15" fillId="5" borderId="57">
      <alignment horizontal="right" vertical="center"/>
    </xf>
    <xf numFmtId="166" fontId="15" fillId="5" borderId="57">
      <alignment horizontal="right" vertical="center"/>
    </xf>
    <xf numFmtId="0" fontId="13" fillId="62" borderId="54" applyNumberFormat="0" applyFont="0" applyAlignment="0" applyProtection="0"/>
    <xf numFmtId="171" fontId="13" fillId="0" borderId="57">
      <alignment vertical="center"/>
    </xf>
    <xf numFmtId="0" fontId="57" fillId="58" borderId="55" applyNumberFormat="0" applyAlignment="0" applyProtection="0"/>
    <xf numFmtId="166" fontId="15" fillId="5" borderId="57">
      <alignment horizontal="right" vertical="center"/>
    </xf>
    <xf numFmtId="166" fontId="15" fillId="5" borderId="57">
      <alignment horizontal="right" vertical="center"/>
    </xf>
    <xf numFmtId="0" fontId="57" fillId="58" borderId="55" applyNumberFormat="0" applyAlignment="0" applyProtection="0"/>
    <xf numFmtId="0" fontId="52" fillId="44" borderId="53" applyNumberFormat="0" applyAlignment="0" applyProtection="0"/>
    <xf numFmtId="0" fontId="52" fillId="44" borderId="53" applyNumberFormat="0" applyAlignment="0" applyProtection="0"/>
    <xf numFmtId="0" fontId="13" fillId="0" borderId="57">
      <alignment vertical="center"/>
    </xf>
    <xf numFmtId="0" fontId="13" fillId="62" borderId="54" applyNumberFormat="0" applyFont="0" applyAlignment="0" applyProtection="0"/>
    <xf numFmtId="0" fontId="52" fillId="44" borderId="53" applyNumberFormat="0" applyAlignment="0" applyProtection="0"/>
    <xf numFmtId="166" fontId="15" fillId="5" borderId="57">
      <alignment horizontal="right" vertical="center"/>
    </xf>
    <xf numFmtId="0" fontId="57" fillId="58" borderId="55" applyNumberFormat="0" applyAlignment="0" applyProtection="0"/>
    <xf numFmtId="0" fontId="57" fillId="58" borderId="55" applyNumberFormat="0" applyAlignment="0" applyProtection="0"/>
    <xf numFmtId="0" fontId="57" fillId="58" borderId="55" applyNumberFormat="0" applyAlignment="0" applyProtection="0"/>
    <xf numFmtId="0" fontId="52" fillId="44" borderId="53" applyNumberFormat="0" applyAlignment="0" applyProtection="0"/>
    <xf numFmtId="0" fontId="13" fillId="0" borderId="57">
      <alignment vertical="center"/>
    </xf>
    <xf numFmtId="0" fontId="57" fillId="58" borderId="55" applyNumberFormat="0" applyAlignment="0" applyProtection="0"/>
    <xf numFmtId="0" fontId="42" fillId="58" borderId="53" applyNumberFormat="0" applyAlignment="0" applyProtection="0"/>
    <xf numFmtId="0" fontId="59" fillId="0" borderId="56" applyNumberFormat="0" applyFill="0" applyAlignment="0" applyProtection="0"/>
    <xf numFmtId="0" fontId="13" fillId="62" borderId="54" applyNumberFormat="0" applyFont="0" applyAlignment="0" applyProtection="0"/>
    <xf numFmtId="171" fontId="15" fillId="5" borderId="57">
      <alignment horizontal="right" vertical="center"/>
    </xf>
    <xf numFmtId="0" fontId="59" fillId="0" borderId="56" applyNumberFormat="0" applyFill="0" applyAlignment="0" applyProtection="0"/>
    <xf numFmtId="0" fontId="59" fillId="0" borderId="56" applyNumberFormat="0" applyFill="0" applyAlignment="0" applyProtection="0"/>
    <xf numFmtId="171" fontId="13" fillId="0" borderId="57">
      <alignment vertical="center"/>
    </xf>
    <xf numFmtId="0" fontId="42" fillId="58" borderId="53" applyNumberFormat="0" applyAlignment="0" applyProtection="0"/>
    <xf numFmtId="0" fontId="42" fillId="58" borderId="53" applyNumberFormat="0" applyAlignment="0" applyProtection="0"/>
    <xf numFmtId="166" fontId="15" fillId="5" borderId="57">
      <alignment horizontal="right" vertical="center"/>
    </xf>
    <xf numFmtId="0" fontId="57" fillId="58" borderId="55" applyNumberFormat="0" applyAlignment="0" applyProtection="0"/>
    <xf numFmtId="171" fontId="13" fillId="0" borderId="57">
      <alignment vertical="center"/>
    </xf>
    <xf numFmtId="0" fontId="13" fillId="0" borderId="57">
      <alignment vertical="center"/>
    </xf>
    <xf numFmtId="0" fontId="13" fillId="0" borderId="57">
      <alignment vertical="center"/>
    </xf>
    <xf numFmtId="166" fontId="15" fillId="5" borderId="57">
      <alignment horizontal="right" vertical="center"/>
    </xf>
    <xf numFmtId="0" fontId="13" fillId="62" borderId="54" applyNumberFormat="0" applyFont="0" applyAlignment="0" applyProtection="0"/>
    <xf numFmtId="0" fontId="52" fillId="44" borderId="53" applyNumberFormat="0" applyAlignment="0" applyProtection="0"/>
    <xf numFmtId="166" fontId="15" fillId="5" borderId="57">
      <alignment horizontal="right" vertical="center"/>
    </xf>
    <xf numFmtId="171" fontId="13" fillId="0" borderId="57">
      <alignment vertical="center"/>
    </xf>
    <xf numFmtId="0" fontId="59" fillId="0" borderId="56" applyNumberFormat="0" applyFill="0" applyAlignment="0" applyProtection="0"/>
    <xf numFmtId="0" fontId="13" fillId="62" borderId="54" applyNumberFormat="0" applyFont="0" applyAlignment="0" applyProtection="0"/>
    <xf numFmtId="0" fontId="52" fillId="44" borderId="53" applyNumberFormat="0" applyAlignment="0" applyProtection="0"/>
    <xf numFmtId="166" fontId="15" fillId="5" borderId="57">
      <alignment horizontal="right" vertical="center"/>
    </xf>
    <xf numFmtId="0" fontId="57" fillId="58" borderId="55" applyNumberFormat="0" applyAlignment="0" applyProtection="0"/>
    <xf numFmtId="0" fontId="52" fillId="44" borderId="53" applyNumberFormat="0" applyAlignment="0" applyProtection="0"/>
    <xf numFmtId="0" fontId="13" fillId="0" borderId="57">
      <alignment vertical="center"/>
    </xf>
    <xf numFmtId="171" fontId="15" fillId="5" borderId="57">
      <alignment horizontal="right" vertical="center"/>
    </xf>
    <xf numFmtId="0" fontId="59" fillId="0" borderId="56" applyNumberFormat="0" applyFill="0" applyAlignment="0" applyProtection="0"/>
    <xf numFmtId="171" fontId="13" fillId="0" borderId="57">
      <alignment vertical="center"/>
    </xf>
    <xf numFmtId="0" fontId="57" fillId="58" borderId="55" applyNumberFormat="0" applyAlignment="0" applyProtection="0"/>
    <xf numFmtId="0" fontId="59" fillId="0" borderId="56" applyNumberFormat="0" applyFill="0" applyAlignment="0" applyProtection="0"/>
    <xf numFmtId="0" fontId="59" fillId="0" borderId="56" applyNumberFormat="0" applyFill="0" applyAlignment="0" applyProtection="0"/>
    <xf numFmtId="166" fontId="15" fillId="5" borderId="57">
      <alignment horizontal="right" vertical="center"/>
    </xf>
    <xf numFmtId="0" fontId="42" fillId="58" borderId="53" applyNumberFormat="0" applyAlignment="0" applyProtection="0"/>
    <xf numFmtId="0" fontId="52" fillId="44" borderId="53" applyNumberFormat="0" applyAlignment="0" applyProtection="0"/>
    <xf numFmtId="0" fontId="42" fillId="58" borderId="53" applyNumberFormat="0" applyAlignment="0" applyProtection="0"/>
    <xf numFmtId="166" fontId="15" fillId="5" borderId="57">
      <alignment horizontal="right" vertical="center"/>
    </xf>
    <xf numFmtId="171" fontId="15" fillId="5" borderId="57">
      <alignment horizontal="right" vertical="center"/>
    </xf>
    <xf numFmtId="0" fontId="13" fillId="0" borderId="57">
      <alignment vertical="center"/>
    </xf>
    <xf numFmtId="0" fontId="52" fillId="44" borderId="53" applyNumberFormat="0" applyAlignment="0" applyProtection="0"/>
    <xf numFmtId="171" fontId="13" fillId="0" borderId="57">
      <alignment vertical="center"/>
    </xf>
    <xf numFmtId="0" fontId="42" fillId="58" borderId="53" applyNumberFormat="0" applyAlignment="0" applyProtection="0"/>
    <xf numFmtId="166" fontId="15" fillId="5" borderId="57">
      <alignment horizontal="right" vertical="center"/>
    </xf>
    <xf numFmtId="166" fontId="15" fillId="5" borderId="57">
      <alignment horizontal="right" vertical="center"/>
    </xf>
    <xf numFmtId="171" fontId="15" fillId="5" borderId="57">
      <alignment horizontal="right" vertical="center"/>
    </xf>
    <xf numFmtId="0" fontId="42" fillId="58" borderId="53" applyNumberFormat="0" applyAlignment="0" applyProtection="0"/>
    <xf numFmtId="0" fontId="52" fillId="44" borderId="53" applyNumberFormat="0" applyAlignment="0" applyProtection="0"/>
    <xf numFmtId="0" fontId="59" fillId="0" borderId="56" applyNumberFormat="0" applyFill="0" applyAlignment="0" applyProtection="0"/>
    <xf numFmtId="171" fontId="15" fillId="5" borderId="57">
      <alignment horizontal="right" vertical="center"/>
    </xf>
    <xf numFmtId="171" fontId="15" fillId="5" borderId="57">
      <alignment horizontal="right" vertical="center"/>
    </xf>
    <xf numFmtId="0" fontId="13" fillId="62" borderId="54" applyNumberFormat="0" applyFont="0" applyAlignment="0" applyProtection="0"/>
    <xf numFmtId="0" fontId="13" fillId="62" borderId="54" applyNumberFormat="0" applyFont="0" applyAlignment="0" applyProtection="0"/>
    <xf numFmtId="0" fontId="13" fillId="62" borderId="54" applyNumberFormat="0" applyFont="0" applyAlignment="0" applyProtection="0"/>
    <xf numFmtId="0" fontId="52" fillId="44" borderId="53" applyNumberFormat="0" applyAlignment="0" applyProtection="0"/>
    <xf numFmtId="171" fontId="15" fillId="5" borderId="57">
      <alignment horizontal="right" vertical="center"/>
    </xf>
    <xf numFmtId="0" fontId="57" fillId="58" borderId="55" applyNumberFormat="0" applyAlignment="0" applyProtection="0"/>
    <xf numFmtId="0" fontId="13" fillId="0" borderId="57">
      <alignment vertical="center"/>
    </xf>
    <xf numFmtId="0" fontId="13" fillId="0" borderId="57">
      <alignment vertical="center"/>
    </xf>
    <xf numFmtId="166" fontId="15" fillId="5" borderId="57">
      <alignment horizontal="right" vertical="center"/>
    </xf>
    <xf numFmtId="0" fontId="52" fillId="44" borderId="53" applyNumberFormat="0" applyAlignment="0" applyProtection="0"/>
    <xf numFmtId="0" fontId="59" fillId="0" borderId="56" applyNumberFormat="0" applyFill="0" applyAlignment="0" applyProtection="0"/>
    <xf numFmtId="171" fontId="15" fillId="5" borderId="57">
      <alignment horizontal="right" vertical="center"/>
    </xf>
    <xf numFmtId="0" fontId="42" fillId="58" borderId="53" applyNumberFormat="0" applyAlignment="0" applyProtection="0"/>
    <xf numFmtId="0" fontId="52" fillId="44" borderId="53" applyNumberFormat="0" applyAlignment="0" applyProtection="0"/>
    <xf numFmtId="0" fontId="59" fillId="0" borderId="56" applyNumberFormat="0" applyFill="0" applyAlignment="0" applyProtection="0"/>
    <xf numFmtId="0" fontId="42" fillId="58" borderId="53" applyNumberFormat="0" applyAlignment="0" applyProtection="0"/>
    <xf numFmtId="166" fontId="15" fillId="5" borderId="57">
      <alignment horizontal="right" vertical="center"/>
    </xf>
    <xf numFmtId="0" fontId="13" fillId="62" borderId="54" applyNumberFormat="0" applyFont="0" applyAlignment="0" applyProtection="0"/>
    <xf numFmtId="0" fontId="13" fillId="62" borderId="54" applyNumberFormat="0" applyFont="0" applyAlignment="0" applyProtection="0"/>
    <xf numFmtId="0" fontId="13" fillId="62" borderId="54" applyNumberFormat="0" applyFont="0" applyAlignment="0" applyProtection="0"/>
    <xf numFmtId="0" fontId="13" fillId="0" borderId="57">
      <alignment vertical="center"/>
    </xf>
    <xf numFmtId="0" fontId="52" fillId="44" borderId="53" applyNumberFormat="0" applyAlignment="0" applyProtection="0"/>
    <xf numFmtId="171" fontId="13" fillId="0" borderId="57">
      <alignment vertical="center"/>
    </xf>
    <xf numFmtId="0" fontId="42" fillId="58" borderId="53" applyNumberFormat="0" applyAlignment="0" applyProtection="0"/>
    <xf numFmtId="0" fontId="13" fillId="0" borderId="57">
      <alignment vertical="center"/>
    </xf>
    <xf numFmtId="166" fontId="15" fillId="5" borderId="57">
      <alignment horizontal="right" vertical="center"/>
    </xf>
    <xf numFmtId="0" fontId="13" fillId="0" borderId="57">
      <alignment vertical="center"/>
    </xf>
    <xf numFmtId="171" fontId="15" fillId="5" borderId="57">
      <alignment horizontal="right" vertical="center"/>
    </xf>
    <xf numFmtId="0" fontId="13" fillId="0" borderId="57">
      <alignment vertical="center"/>
    </xf>
    <xf numFmtId="0" fontId="59" fillId="0" borderId="56" applyNumberFormat="0" applyFill="0" applyAlignment="0" applyProtection="0"/>
    <xf numFmtId="171" fontId="13" fillId="0" borderId="57">
      <alignment vertical="center"/>
    </xf>
    <xf numFmtId="0" fontId="13" fillId="0" borderId="57">
      <alignment vertical="center"/>
    </xf>
    <xf numFmtId="0" fontId="42" fillId="58" borderId="53" applyNumberFormat="0" applyAlignment="0" applyProtection="0"/>
    <xf numFmtId="171" fontId="15" fillId="5" borderId="57">
      <alignment horizontal="right" vertical="center"/>
    </xf>
    <xf numFmtId="171" fontId="15" fillId="5" borderId="57">
      <alignment horizontal="right" vertical="center"/>
    </xf>
    <xf numFmtId="0" fontId="57" fillId="58" borderId="55" applyNumberFormat="0" applyAlignment="0" applyProtection="0"/>
    <xf numFmtId="166" fontId="15" fillId="5" borderId="57">
      <alignment horizontal="right" vertical="center"/>
    </xf>
    <xf numFmtId="0" fontId="52" fillId="44" borderId="53" applyNumberFormat="0" applyAlignment="0" applyProtection="0"/>
    <xf numFmtId="0" fontId="42" fillId="58" borderId="53" applyNumberFormat="0" applyAlignment="0" applyProtection="0"/>
    <xf numFmtId="0" fontId="13" fillId="0" borderId="57">
      <alignment vertical="center"/>
    </xf>
    <xf numFmtId="0" fontId="42" fillId="58" borderId="53" applyNumberFormat="0" applyAlignment="0" applyProtection="0"/>
    <xf numFmtId="0" fontId="13" fillId="62" borderId="54" applyNumberFormat="0" applyFont="0" applyAlignment="0" applyProtection="0"/>
    <xf numFmtId="0" fontId="13" fillId="0" borderId="57">
      <alignment vertical="center"/>
    </xf>
    <xf numFmtId="0" fontId="13" fillId="62" borderId="54" applyNumberFormat="0" applyFont="0" applyAlignment="0" applyProtection="0"/>
    <xf numFmtId="0" fontId="13" fillId="62" borderId="54" applyNumberFormat="0" applyFont="0" applyAlignment="0" applyProtection="0"/>
    <xf numFmtId="166" fontId="15" fillId="5" borderId="57">
      <alignment horizontal="right" vertical="center"/>
    </xf>
    <xf numFmtId="0" fontId="13" fillId="0" borderId="57">
      <alignment vertical="center"/>
    </xf>
    <xf numFmtId="0" fontId="59" fillId="0" borderId="56" applyNumberFormat="0" applyFill="0" applyAlignment="0" applyProtection="0"/>
    <xf numFmtId="0" fontId="13" fillId="0" borderId="57">
      <alignment vertical="center"/>
    </xf>
    <xf numFmtId="0" fontId="13" fillId="62" borderId="54" applyNumberFormat="0" applyFont="0" applyAlignment="0" applyProtection="0"/>
    <xf numFmtId="166" fontId="15" fillId="5" borderId="57">
      <alignment horizontal="right" vertical="center"/>
    </xf>
    <xf numFmtId="166" fontId="15" fillId="5" borderId="57">
      <alignment horizontal="right" vertical="center"/>
    </xf>
    <xf numFmtId="0" fontId="42" fillId="58" borderId="53" applyNumberFormat="0" applyAlignment="0" applyProtection="0"/>
    <xf numFmtId="0" fontId="59" fillId="0" borderId="56" applyNumberFormat="0" applyFill="0" applyAlignment="0" applyProtection="0"/>
    <xf numFmtId="0" fontId="59" fillId="0" borderId="56" applyNumberFormat="0" applyFill="0" applyAlignment="0" applyProtection="0"/>
    <xf numFmtId="0" fontId="13" fillId="62" borderId="54" applyNumberFormat="0" applyFont="0" applyAlignment="0" applyProtection="0"/>
    <xf numFmtId="171" fontId="15" fillId="5" borderId="57">
      <alignment horizontal="right" vertical="center"/>
    </xf>
    <xf numFmtId="166" fontId="15" fillId="5" borderId="57">
      <alignment horizontal="right" vertical="center"/>
    </xf>
    <xf numFmtId="0" fontId="59" fillId="0" borderId="56" applyNumberFormat="0" applyFill="0" applyAlignment="0" applyProtection="0"/>
    <xf numFmtId="0" fontId="59" fillId="0" borderId="56" applyNumberFormat="0" applyFill="0" applyAlignment="0" applyProtection="0"/>
    <xf numFmtId="0" fontId="13" fillId="62" borderId="54" applyNumberFormat="0" applyFont="0" applyAlignment="0" applyProtection="0"/>
    <xf numFmtId="0" fontId="52" fillId="44" borderId="53" applyNumberFormat="0" applyAlignment="0" applyProtection="0"/>
    <xf numFmtId="171" fontId="13" fillId="0" borderId="57">
      <alignment vertical="center"/>
    </xf>
    <xf numFmtId="0" fontId="52" fillId="44" borderId="53" applyNumberFormat="0" applyAlignment="0" applyProtection="0"/>
    <xf numFmtId="166" fontId="15" fillId="5" borderId="57">
      <alignment horizontal="right" vertical="center"/>
    </xf>
    <xf numFmtId="0" fontId="13" fillId="62" borderId="54" applyNumberFormat="0" applyFont="0" applyAlignment="0" applyProtection="0"/>
    <xf numFmtId="0" fontId="42" fillId="58" borderId="53" applyNumberFormat="0" applyAlignment="0" applyProtection="0"/>
    <xf numFmtId="166" fontId="15" fillId="5" borderId="57">
      <alignment horizontal="right" vertical="center"/>
    </xf>
    <xf numFmtId="171" fontId="15" fillId="5" borderId="57">
      <alignment horizontal="right" vertical="center"/>
    </xf>
    <xf numFmtId="0" fontId="13" fillId="0" borderId="57">
      <alignment vertical="center"/>
    </xf>
    <xf numFmtId="0" fontId="13" fillId="62" borderId="54" applyNumberFormat="0" applyFont="0" applyAlignment="0" applyProtection="0"/>
    <xf numFmtId="166" fontId="15" fillId="5" borderId="57">
      <alignment horizontal="right" vertical="center"/>
    </xf>
    <xf numFmtId="171" fontId="13" fillId="0" borderId="57">
      <alignment vertical="center"/>
    </xf>
    <xf numFmtId="0" fontId="13" fillId="0" borderId="57">
      <alignment vertical="center"/>
    </xf>
    <xf numFmtId="0" fontId="57" fillId="58" borderId="55" applyNumberFormat="0" applyAlignment="0" applyProtection="0"/>
    <xf numFmtId="0" fontId="57" fillId="58" borderId="55" applyNumberFormat="0" applyAlignment="0" applyProtection="0"/>
    <xf numFmtId="0" fontId="52" fillId="44" borderId="53" applyNumberFormat="0" applyAlignment="0" applyProtection="0"/>
    <xf numFmtId="171" fontId="13" fillId="0" borderId="57">
      <alignment vertical="center"/>
    </xf>
    <xf numFmtId="0" fontId="57" fillId="58" borderId="55" applyNumberFormat="0" applyAlignment="0" applyProtection="0"/>
    <xf numFmtId="0" fontId="52" fillId="44" borderId="53" applyNumberFormat="0" applyAlignment="0" applyProtection="0"/>
    <xf numFmtId="0" fontId="13" fillId="0" borderId="57">
      <alignment vertical="center"/>
    </xf>
    <xf numFmtId="0" fontId="13" fillId="0" borderId="57">
      <alignment vertical="center"/>
    </xf>
    <xf numFmtId="0" fontId="13" fillId="62" borderId="54" applyNumberFormat="0" applyFont="0" applyAlignment="0" applyProtection="0"/>
    <xf numFmtId="0" fontId="52" fillId="44" borderId="53" applyNumberFormat="0" applyAlignment="0" applyProtection="0"/>
    <xf numFmtId="0" fontId="13" fillId="0" borderId="57">
      <alignment vertical="center"/>
    </xf>
    <xf numFmtId="0" fontId="52" fillId="44" borderId="53" applyNumberFormat="0" applyAlignment="0" applyProtection="0"/>
    <xf numFmtId="0" fontId="42" fillId="58" borderId="53" applyNumberFormat="0" applyAlignment="0" applyProtection="0"/>
    <xf numFmtId="0" fontId="13" fillId="62" borderId="54" applyNumberFormat="0" applyFont="0" applyAlignment="0" applyProtection="0"/>
    <xf numFmtId="166" fontId="15" fillId="5" borderId="57">
      <alignment horizontal="right" vertical="center"/>
    </xf>
    <xf numFmtId="171" fontId="13" fillId="0" borderId="57">
      <alignment vertical="center"/>
    </xf>
    <xf numFmtId="0" fontId="52" fillId="44" borderId="53" applyNumberFormat="0" applyAlignment="0" applyProtection="0"/>
    <xf numFmtId="0" fontId="57" fillId="58" borderId="55" applyNumberFormat="0" applyAlignment="0" applyProtection="0"/>
    <xf numFmtId="0" fontId="52" fillId="44" borderId="53" applyNumberFormat="0" applyAlignment="0" applyProtection="0"/>
    <xf numFmtId="0" fontId="13" fillId="0" borderId="57">
      <alignment vertical="center"/>
    </xf>
    <xf numFmtId="171" fontId="13" fillId="0" borderId="57">
      <alignment vertical="center"/>
    </xf>
    <xf numFmtId="171" fontId="13" fillId="0" borderId="57">
      <alignment vertical="center"/>
    </xf>
    <xf numFmtId="166" fontId="15" fillId="5" borderId="57">
      <alignment horizontal="right" vertical="center"/>
    </xf>
    <xf numFmtId="0" fontId="13" fillId="0" borderId="57">
      <alignment vertical="center"/>
    </xf>
    <xf numFmtId="0" fontId="52" fillId="44" borderId="53" applyNumberFormat="0" applyAlignment="0" applyProtection="0"/>
    <xf numFmtId="0" fontId="42" fillId="58" borderId="53" applyNumberFormat="0" applyAlignment="0" applyProtection="0"/>
    <xf numFmtId="0" fontId="13" fillId="62" borderId="54" applyNumberFormat="0" applyFont="0" applyAlignment="0" applyProtection="0"/>
    <xf numFmtId="0" fontId="42" fillId="58" borderId="53" applyNumberFormat="0" applyAlignment="0" applyProtection="0"/>
    <xf numFmtId="0" fontId="59" fillId="0" borderId="56" applyNumberFormat="0" applyFill="0" applyAlignment="0" applyProtection="0"/>
    <xf numFmtId="0" fontId="57" fillId="58" borderId="55" applyNumberFormat="0" applyAlignment="0" applyProtection="0"/>
    <xf numFmtId="0" fontId="59" fillId="0" borderId="56" applyNumberFormat="0" applyFill="0" applyAlignment="0" applyProtection="0"/>
    <xf numFmtId="0" fontId="52" fillId="44" borderId="53" applyNumberFormat="0" applyAlignment="0" applyProtection="0"/>
    <xf numFmtId="166" fontId="15" fillId="5" borderId="57">
      <alignment horizontal="right" vertical="center"/>
    </xf>
    <xf numFmtId="0" fontId="13" fillId="62" borderId="54" applyNumberFormat="0" applyFont="0" applyAlignment="0" applyProtection="0"/>
    <xf numFmtId="0" fontId="52" fillId="44" borderId="53" applyNumberFormat="0" applyAlignment="0" applyProtection="0"/>
    <xf numFmtId="0" fontId="59" fillId="0" borderId="56" applyNumberFormat="0" applyFill="0" applyAlignment="0" applyProtection="0"/>
    <xf numFmtId="0" fontId="42" fillId="58" borderId="53" applyNumberFormat="0" applyAlignment="0" applyProtection="0"/>
    <xf numFmtId="0" fontId="57" fillId="58" borderId="55" applyNumberFormat="0" applyAlignment="0" applyProtection="0"/>
    <xf numFmtId="0" fontId="13" fillId="62" borderId="54" applyNumberFormat="0" applyFont="0" applyAlignment="0" applyProtection="0"/>
    <xf numFmtId="0" fontId="42" fillId="58" borderId="53" applyNumberFormat="0" applyAlignment="0" applyProtection="0"/>
    <xf numFmtId="166" fontId="15" fillId="5" borderId="57">
      <alignment horizontal="right" vertical="center"/>
    </xf>
    <xf numFmtId="0" fontId="13" fillId="0" borderId="57">
      <alignment vertical="center"/>
    </xf>
    <xf numFmtId="0" fontId="42" fillId="58" borderId="53" applyNumberFormat="0" applyAlignment="0" applyProtection="0"/>
    <xf numFmtId="166" fontId="15" fillId="5" borderId="57">
      <alignment horizontal="right" vertical="center"/>
    </xf>
    <xf numFmtId="0" fontId="59" fillId="0" borderId="56" applyNumberFormat="0" applyFill="0" applyAlignment="0" applyProtection="0"/>
    <xf numFmtId="0" fontId="13" fillId="0" borderId="57">
      <alignment vertical="center"/>
    </xf>
    <xf numFmtId="171" fontId="13" fillId="0" borderId="57">
      <alignment vertical="center"/>
    </xf>
    <xf numFmtId="0" fontId="42" fillId="58" borderId="53" applyNumberFormat="0" applyAlignment="0" applyProtection="0"/>
    <xf numFmtId="166" fontId="15" fillId="5" borderId="57">
      <alignment horizontal="right" vertical="center"/>
    </xf>
    <xf numFmtId="171" fontId="13" fillId="0" borderId="57">
      <alignment vertical="center"/>
    </xf>
    <xf numFmtId="0" fontId="57" fillId="58" borderId="55" applyNumberFormat="0" applyAlignment="0" applyProtection="0"/>
    <xf numFmtId="0" fontId="52" fillId="44" borderId="53" applyNumberFormat="0" applyAlignment="0" applyProtection="0"/>
    <xf numFmtId="0" fontId="13" fillId="0" borderId="57">
      <alignment vertical="center"/>
    </xf>
    <xf numFmtId="0" fontId="13" fillId="0" borderId="57">
      <alignment vertical="center"/>
    </xf>
    <xf numFmtId="0" fontId="42" fillId="58" borderId="53" applyNumberFormat="0" applyAlignment="0" applyProtection="0"/>
    <xf numFmtId="0" fontId="57" fillId="58" borderId="55" applyNumberFormat="0" applyAlignment="0" applyProtection="0"/>
    <xf numFmtId="0" fontId="57" fillId="58" borderId="55" applyNumberFormat="0" applyAlignment="0" applyProtection="0"/>
    <xf numFmtId="0" fontId="59" fillId="0" borderId="56" applyNumberFormat="0" applyFill="0" applyAlignment="0" applyProtection="0"/>
    <xf numFmtId="0" fontId="59" fillId="0" borderId="56" applyNumberFormat="0" applyFill="0" applyAlignment="0" applyProtection="0"/>
    <xf numFmtId="0" fontId="13" fillId="0" borderId="57">
      <alignment vertical="center"/>
    </xf>
    <xf numFmtId="171" fontId="15" fillId="5" borderId="57">
      <alignment horizontal="right" vertical="center"/>
    </xf>
    <xf numFmtId="0" fontId="59" fillId="0" borderId="56" applyNumberFormat="0" applyFill="0" applyAlignment="0" applyProtection="0"/>
    <xf numFmtId="166" fontId="15" fillId="5" borderId="57">
      <alignment horizontal="right" vertical="center"/>
    </xf>
    <xf numFmtId="0" fontId="57" fillId="58" borderId="55" applyNumberFormat="0" applyAlignment="0" applyProtection="0"/>
    <xf numFmtId="171" fontId="13" fillId="0" borderId="57">
      <alignment vertical="center"/>
    </xf>
    <xf numFmtId="166" fontId="15" fillId="5" borderId="57">
      <alignment horizontal="right" vertical="center"/>
    </xf>
    <xf numFmtId="0" fontId="13" fillId="0" borderId="57">
      <alignment vertical="center"/>
    </xf>
    <xf numFmtId="0" fontId="13" fillId="0" borderId="57">
      <alignment vertical="center"/>
    </xf>
    <xf numFmtId="171" fontId="15" fillId="5" borderId="57">
      <alignment horizontal="right" vertical="center"/>
    </xf>
    <xf numFmtId="0" fontId="13" fillId="0" borderId="57">
      <alignment vertical="center"/>
    </xf>
    <xf numFmtId="0" fontId="13" fillId="0" borderId="57">
      <alignment vertical="center"/>
    </xf>
    <xf numFmtId="0" fontId="59" fillId="0" borderId="56" applyNumberFormat="0" applyFill="0" applyAlignment="0" applyProtection="0"/>
    <xf numFmtId="0" fontId="59" fillId="0" borderId="56" applyNumberFormat="0" applyFill="0" applyAlignment="0" applyProtection="0"/>
    <xf numFmtId="0" fontId="13" fillId="62" borderId="54" applyNumberFormat="0" applyFont="0" applyAlignment="0" applyProtection="0"/>
    <xf numFmtId="171" fontId="13" fillId="0" borderId="57">
      <alignment vertical="center"/>
    </xf>
    <xf numFmtId="0" fontId="57" fillId="58" borderId="55" applyNumberFormat="0" applyAlignment="0" applyProtection="0"/>
    <xf numFmtId="166" fontId="15" fillId="5" borderId="57">
      <alignment horizontal="right" vertical="center"/>
    </xf>
    <xf numFmtId="171" fontId="15" fillId="5" borderId="57">
      <alignment horizontal="right" vertical="center"/>
    </xf>
    <xf numFmtId="0" fontId="42" fillId="58" borderId="53" applyNumberFormat="0" applyAlignment="0" applyProtection="0"/>
    <xf numFmtId="0" fontId="13" fillId="62" borderId="54" applyNumberFormat="0" applyFont="0" applyAlignment="0" applyProtection="0"/>
    <xf numFmtId="0" fontId="52" fillId="44" borderId="53" applyNumberFormat="0" applyAlignment="0" applyProtection="0"/>
    <xf numFmtId="166" fontId="15" fillId="5" borderId="57">
      <alignment horizontal="right" vertical="center"/>
    </xf>
    <xf numFmtId="0" fontId="52" fillId="44" borderId="53" applyNumberFormat="0" applyAlignment="0" applyProtection="0"/>
    <xf numFmtId="166" fontId="15" fillId="5" borderId="57">
      <alignment horizontal="right" vertical="center"/>
    </xf>
    <xf numFmtId="171" fontId="15" fillId="5" borderId="57">
      <alignment horizontal="right" vertical="center"/>
    </xf>
    <xf numFmtId="0" fontId="13" fillId="62" borderId="54" applyNumberFormat="0" applyFont="0" applyAlignment="0" applyProtection="0"/>
    <xf numFmtId="0" fontId="52" fillId="44" borderId="53" applyNumberFormat="0" applyAlignment="0" applyProtection="0"/>
    <xf numFmtId="171" fontId="13" fillId="0" borderId="57">
      <alignment vertical="center"/>
    </xf>
    <xf numFmtId="0" fontId="52" fillId="44" borderId="53" applyNumberFormat="0" applyAlignment="0" applyProtection="0"/>
    <xf numFmtId="166" fontId="15" fillId="5" borderId="57">
      <alignment horizontal="right" vertical="center"/>
    </xf>
    <xf numFmtId="0" fontId="52" fillId="44" borderId="53" applyNumberFormat="0" applyAlignment="0" applyProtection="0"/>
    <xf numFmtId="0" fontId="59" fillId="0" borderId="56" applyNumberFormat="0" applyFill="0" applyAlignment="0" applyProtection="0"/>
    <xf numFmtId="0" fontId="42" fillId="58" borderId="53" applyNumberFormat="0" applyAlignment="0" applyProtection="0"/>
    <xf numFmtId="166" fontId="15" fillId="5" borderId="57">
      <alignment horizontal="right" vertical="center"/>
    </xf>
    <xf numFmtId="0" fontId="13" fillId="0" borderId="57">
      <alignment vertical="center"/>
    </xf>
    <xf numFmtId="0" fontId="42" fillId="58" borderId="53" applyNumberFormat="0" applyAlignment="0" applyProtection="0"/>
    <xf numFmtId="0" fontId="13" fillId="62" borderId="54" applyNumberFormat="0" applyFont="0" applyAlignment="0" applyProtection="0"/>
    <xf numFmtId="171" fontId="13" fillId="0" borderId="57">
      <alignment vertical="center"/>
    </xf>
    <xf numFmtId="0" fontId="42" fillId="58" borderId="53" applyNumberFormat="0" applyAlignment="0" applyProtection="0"/>
    <xf numFmtId="171" fontId="15" fillId="5" borderId="57">
      <alignment horizontal="right" vertical="center"/>
    </xf>
    <xf numFmtId="166" fontId="15" fillId="5" borderId="57">
      <alignment horizontal="right" vertical="center"/>
    </xf>
    <xf numFmtId="0" fontId="52" fillId="44" borderId="53" applyNumberFormat="0" applyAlignment="0" applyProtection="0"/>
    <xf numFmtId="0" fontId="57" fillId="58" borderId="55" applyNumberFormat="0" applyAlignment="0" applyProtection="0"/>
    <xf numFmtId="0" fontId="13" fillId="0" borderId="57">
      <alignment vertical="center"/>
    </xf>
    <xf numFmtId="0" fontId="13" fillId="0" borderId="57">
      <alignment vertical="center"/>
    </xf>
    <xf numFmtId="0" fontId="59" fillId="0" borderId="56" applyNumberFormat="0" applyFill="0" applyAlignment="0" applyProtection="0"/>
    <xf numFmtId="0" fontId="13" fillId="0" borderId="57">
      <alignment vertical="center"/>
    </xf>
    <xf numFmtId="0" fontId="52" fillId="44" borderId="53" applyNumberFormat="0" applyAlignment="0" applyProtection="0"/>
    <xf numFmtId="0" fontId="59" fillId="0" borderId="56" applyNumberFormat="0" applyFill="0" applyAlignment="0" applyProtection="0"/>
    <xf numFmtId="0" fontId="13" fillId="0" borderId="57">
      <alignment vertical="center"/>
    </xf>
    <xf numFmtId="0" fontId="13" fillId="62" borderId="54" applyNumberFormat="0" applyFont="0" applyAlignment="0" applyProtection="0"/>
    <xf numFmtId="0" fontId="13" fillId="62" borderId="54" applyNumberFormat="0" applyFont="0" applyAlignment="0" applyProtection="0"/>
    <xf numFmtId="166" fontId="15" fillId="5" borderId="57">
      <alignment horizontal="right" vertical="center"/>
    </xf>
    <xf numFmtId="0" fontId="52" fillId="44" borderId="53" applyNumberFormat="0" applyAlignment="0" applyProtection="0"/>
    <xf numFmtId="0" fontId="13" fillId="0" borderId="57">
      <alignment vertical="center"/>
    </xf>
    <xf numFmtId="0" fontId="13" fillId="62" borderId="54" applyNumberFormat="0" applyFont="0" applyAlignment="0" applyProtection="0"/>
    <xf numFmtId="171" fontId="13" fillId="0" borderId="57">
      <alignment vertical="center"/>
    </xf>
    <xf numFmtId="0" fontId="57" fillId="58" borderId="55" applyNumberFormat="0" applyAlignment="0" applyProtection="0"/>
    <xf numFmtId="0" fontId="13" fillId="62" borderId="54" applyNumberFormat="0" applyFont="0" applyAlignment="0" applyProtection="0"/>
    <xf numFmtId="0" fontId="13" fillId="0" borderId="57">
      <alignment vertical="center"/>
    </xf>
    <xf numFmtId="0" fontId="42" fillId="58" borderId="53" applyNumberFormat="0" applyAlignment="0" applyProtection="0"/>
    <xf numFmtId="0" fontId="42" fillId="58" borderId="53" applyNumberFormat="0" applyAlignment="0" applyProtection="0"/>
    <xf numFmtId="171" fontId="13" fillId="0" borderId="57">
      <alignment vertical="center"/>
    </xf>
    <xf numFmtId="171" fontId="13" fillId="0" borderId="57">
      <alignment vertical="center"/>
    </xf>
    <xf numFmtId="171" fontId="13" fillId="0" borderId="57">
      <alignment vertical="center"/>
    </xf>
    <xf numFmtId="166" fontId="15" fillId="5" borderId="57">
      <alignment horizontal="right" vertical="center"/>
    </xf>
    <xf numFmtId="171" fontId="15" fillId="5" borderId="57">
      <alignment horizontal="right" vertical="center"/>
    </xf>
    <xf numFmtId="171" fontId="13" fillId="0" borderId="57">
      <alignment vertical="center"/>
    </xf>
    <xf numFmtId="171" fontId="13" fillId="0" borderId="57">
      <alignment vertical="center"/>
    </xf>
    <xf numFmtId="166" fontId="15" fillId="5" borderId="57">
      <alignment horizontal="right" vertical="center"/>
    </xf>
    <xf numFmtId="0" fontId="57" fillId="58" borderId="55" applyNumberFormat="0" applyAlignment="0" applyProtection="0"/>
    <xf numFmtId="0" fontId="57" fillId="58" borderId="55" applyNumberFormat="0" applyAlignment="0" applyProtection="0"/>
    <xf numFmtId="0" fontId="57" fillId="58" borderId="55" applyNumberFormat="0" applyAlignment="0" applyProtection="0"/>
    <xf numFmtId="0" fontId="13" fillId="0" borderId="57">
      <alignment vertical="center"/>
    </xf>
    <xf numFmtId="171" fontId="15" fillId="5" borderId="57">
      <alignment horizontal="right" vertical="center"/>
    </xf>
    <xf numFmtId="171" fontId="15" fillId="5" borderId="57">
      <alignment horizontal="right" vertical="center"/>
    </xf>
    <xf numFmtId="0" fontId="57" fillId="58" borderId="55" applyNumberFormat="0" applyAlignment="0" applyProtection="0"/>
    <xf numFmtId="0" fontId="52" fillId="44" borderId="53" applyNumberFormat="0" applyAlignment="0" applyProtection="0"/>
    <xf numFmtId="0" fontId="42" fillId="58" borderId="53" applyNumberFormat="0" applyAlignment="0" applyProtection="0"/>
    <xf numFmtId="0" fontId="52" fillId="44" borderId="53" applyNumberFormat="0" applyAlignment="0" applyProtection="0"/>
    <xf numFmtId="0" fontId="13" fillId="62" borderId="54" applyNumberFormat="0" applyFont="0" applyAlignment="0" applyProtection="0"/>
    <xf numFmtId="166" fontId="15" fillId="5" borderId="57">
      <alignment horizontal="right" vertical="center"/>
    </xf>
    <xf numFmtId="0" fontId="13" fillId="0" borderId="57">
      <alignment vertical="center"/>
    </xf>
    <xf numFmtId="0" fontId="13" fillId="0" borderId="57">
      <alignment vertical="center"/>
    </xf>
    <xf numFmtId="166" fontId="15" fillId="5" borderId="57">
      <alignment horizontal="right" vertical="center"/>
    </xf>
    <xf numFmtId="0" fontId="52" fillId="44" borderId="53" applyNumberFormat="0" applyAlignment="0" applyProtection="0"/>
    <xf numFmtId="171" fontId="13" fillId="0" borderId="57">
      <alignment vertical="center"/>
    </xf>
    <xf numFmtId="0" fontId="57" fillId="58" borderId="55" applyNumberFormat="0" applyAlignment="0" applyProtection="0"/>
    <xf numFmtId="0" fontId="13" fillId="0" borderId="57">
      <alignment vertical="center"/>
    </xf>
    <xf numFmtId="0" fontId="57" fillId="58" borderId="55" applyNumberFormat="0" applyAlignment="0" applyProtection="0"/>
    <xf numFmtId="0" fontId="42" fillId="58" borderId="53" applyNumberFormat="0" applyAlignment="0" applyProtection="0"/>
    <xf numFmtId="0" fontId="13" fillId="62" borderId="54" applyNumberFormat="0" applyFont="0" applyAlignment="0" applyProtection="0"/>
    <xf numFmtId="171" fontId="13" fillId="0" borderId="57">
      <alignment vertical="center"/>
    </xf>
    <xf numFmtId="0" fontId="52" fillId="44" borderId="53" applyNumberFormat="0" applyAlignment="0" applyProtection="0"/>
    <xf numFmtId="0" fontId="13" fillId="0" borderId="57">
      <alignment vertical="center"/>
    </xf>
    <xf numFmtId="0" fontId="13" fillId="0" borderId="57">
      <alignment vertical="center"/>
    </xf>
    <xf numFmtId="0" fontId="52" fillId="44" borderId="53" applyNumberFormat="0" applyAlignment="0" applyProtection="0"/>
    <xf numFmtId="0" fontId="13" fillId="0" borderId="57">
      <alignment vertical="center"/>
    </xf>
    <xf numFmtId="0" fontId="57" fillId="58" borderId="55" applyNumberFormat="0" applyAlignment="0" applyProtection="0"/>
    <xf numFmtId="166" fontId="15" fillId="5" borderId="57">
      <alignment horizontal="right" vertical="center"/>
    </xf>
    <xf numFmtId="166" fontId="15" fillId="5" borderId="57">
      <alignment horizontal="right" vertical="center"/>
    </xf>
    <xf numFmtId="0" fontId="57" fillId="58" borderId="55" applyNumberFormat="0" applyAlignment="0" applyProtection="0"/>
    <xf numFmtId="0" fontId="57" fillId="58" borderId="55" applyNumberFormat="0" applyAlignment="0" applyProtection="0"/>
    <xf numFmtId="0" fontId="52" fillId="44" borderId="53" applyNumberFormat="0" applyAlignment="0" applyProtection="0"/>
    <xf numFmtId="0" fontId="13" fillId="0" borderId="57">
      <alignment vertical="center"/>
    </xf>
    <xf numFmtId="0" fontId="13" fillId="62" borderId="54" applyNumberFormat="0" applyFont="0" applyAlignment="0" applyProtection="0"/>
    <xf numFmtId="0" fontId="59" fillId="0" borderId="56" applyNumberFormat="0" applyFill="0" applyAlignment="0" applyProtection="0"/>
    <xf numFmtId="166" fontId="15" fillId="5" borderId="57">
      <alignment horizontal="right" vertical="center"/>
    </xf>
    <xf numFmtId="0" fontId="57" fillId="58" borderId="55" applyNumberFormat="0" applyAlignment="0" applyProtection="0"/>
    <xf numFmtId="0" fontId="42" fillId="58" borderId="53" applyNumberFormat="0" applyAlignment="0" applyProtection="0"/>
    <xf numFmtId="0" fontId="13" fillId="62" borderId="54" applyNumberFormat="0" applyFont="0" applyAlignment="0" applyProtection="0"/>
    <xf numFmtId="0" fontId="52" fillId="44" borderId="53" applyNumberFormat="0" applyAlignment="0" applyProtection="0"/>
    <xf numFmtId="0" fontId="13" fillId="0" borderId="57">
      <alignment vertical="center"/>
    </xf>
    <xf numFmtId="0" fontId="13" fillId="62" borderId="54" applyNumberFormat="0" applyFont="0" applyAlignment="0" applyProtection="0"/>
    <xf numFmtId="0" fontId="13" fillId="0" borderId="57">
      <alignment vertical="center"/>
    </xf>
    <xf numFmtId="0" fontId="13" fillId="62" borderId="54" applyNumberFormat="0" applyFont="0" applyAlignment="0" applyProtection="0"/>
    <xf numFmtId="166" fontId="15" fillId="5" borderId="57">
      <alignment horizontal="right" vertical="center"/>
    </xf>
    <xf numFmtId="166" fontId="15" fillId="5" borderId="57">
      <alignment horizontal="right" vertical="center"/>
    </xf>
    <xf numFmtId="0" fontId="59" fillId="0" borderId="56" applyNumberFormat="0" applyFill="0" applyAlignment="0" applyProtection="0"/>
    <xf numFmtId="171" fontId="15" fillId="5" borderId="57">
      <alignment horizontal="right" vertical="center"/>
    </xf>
    <xf numFmtId="171" fontId="13" fillId="0" borderId="57">
      <alignment vertical="center"/>
    </xf>
    <xf numFmtId="0" fontId="13" fillId="62" borderId="54" applyNumberFormat="0" applyFont="0" applyAlignment="0" applyProtection="0"/>
    <xf numFmtId="0" fontId="42" fillId="58" borderId="53" applyNumberFormat="0" applyAlignment="0" applyProtection="0"/>
    <xf numFmtId="0" fontId="13" fillId="0" borderId="57">
      <alignment vertical="center"/>
    </xf>
    <xf numFmtId="0" fontId="13" fillId="0" borderId="57">
      <alignment vertical="center"/>
    </xf>
    <xf numFmtId="0" fontId="13" fillId="62" borderId="54" applyNumberFormat="0" applyFont="0" applyAlignment="0" applyProtection="0"/>
    <xf numFmtId="0" fontId="59" fillId="0" borderId="56" applyNumberFormat="0" applyFill="0" applyAlignment="0" applyProtection="0"/>
    <xf numFmtId="0" fontId="13" fillId="0" borderId="57">
      <alignment vertical="center"/>
    </xf>
    <xf numFmtId="0" fontId="59" fillId="0" borderId="56" applyNumberFormat="0" applyFill="0" applyAlignment="0" applyProtection="0"/>
    <xf numFmtId="171" fontId="13" fillId="0" borderId="57">
      <alignment vertical="center"/>
    </xf>
    <xf numFmtId="171" fontId="15" fillId="5" borderId="57">
      <alignment horizontal="right" vertical="center"/>
    </xf>
    <xf numFmtId="0" fontId="57" fillId="58" borderId="55" applyNumberFormat="0" applyAlignment="0" applyProtection="0"/>
    <xf numFmtId="166" fontId="15" fillId="5" borderId="57">
      <alignment horizontal="right" vertical="center"/>
    </xf>
    <xf numFmtId="0" fontId="42" fillId="58" borderId="53" applyNumberFormat="0" applyAlignment="0" applyProtection="0"/>
    <xf numFmtId="0" fontId="57" fillId="58" borderId="55" applyNumberFormat="0" applyAlignment="0" applyProtection="0"/>
    <xf numFmtId="166" fontId="15" fillId="5" borderId="57">
      <alignment horizontal="right" vertical="center"/>
    </xf>
    <xf numFmtId="166" fontId="15" fillId="5" borderId="57">
      <alignment horizontal="right" vertical="center"/>
    </xf>
    <xf numFmtId="171" fontId="15" fillId="5" borderId="57">
      <alignment horizontal="right" vertical="center"/>
    </xf>
    <xf numFmtId="0" fontId="42" fillId="58" borderId="53" applyNumberFormat="0" applyAlignment="0" applyProtection="0"/>
    <xf numFmtId="166" fontId="15" fillId="5" borderId="57">
      <alignment horizontal="right" vertical="center"/>
    </xf>
    <xf numFmtId="171" fontId="15" fillId="5" borderId="57">
      <alignment horizontal="right" vertical="center"/>
    </xf>
    <xf numFmtId="171" fontId="13" fillId="0" borderId="57">
      <alignment vertical="center"/>
    </xf>
    <xf numFmtId="171" fontId="15" fillId="5" borderId="57">
      <alignment horizontal="right" vertical="center"/>
    </xf>
    <xf numFmtId="0" fontId="59" fillId="0" borderId="56" applyNumberFormat="0" applyFill="0" applyAlignment="0" applyProtection="0"/>
    <xf numFmtId="0" fontId="59" fillId="0" borderId="56" applyNumberFormat="0" applyFill="0" applyAlignment="0" applyProtection="0"/>
    <xf numFmtId="166" fontId="15" fillId="5" borderId="57">
      <alignment horizontal="right" vertical="center"/>
    </xf>
    <xf numFmtId="0" fontId="52" fillId="44" borderId="53" applyNumberFormat="0" applyAlignment="0" applyProtection="0"/>
    <xf numFmtId="166" fontId="15" fillId="5" borderId="57">
      <alignment horizontal="right" vertical="center"/>
    </xf>
    <xf numFmtId="0" fontId="13" fillId="0" borderId="57">
      <alignment vertical="center"/>
    </xf>
    <xf numFmtId="0" fontId="42" fillId="58" borderId="53" applyNumberFormat="0" applyAlignment="0" applyProtection="0"/>
    <xf numFmtId="0" fontId="52" fillId="44" borderId="53" applyNumberFormat="0" applyAlignment="0" applyProtection="0"/>
    <xf numFmtId="0" fontId="57" fillId="58" borderId="55" applyNumberFormat="0" applyAlignment="0" applyProtection="0"/>
    <xf numFmtId="171" fontId="15" fillId="5" borderId="57">
      <alignment horizontal="right" vertical="center"/>
    </xf>
    <xf numFmtId="0" fontId="13" fillId="0" borderId="57">
      <alignment vertical="center"/>
    </xf>
    <xf numFmtId="0" fontId="13" fillId="62" borderId="54" applyNumberFormat="0" applyFont="0" applyAlignment="0" applyProtection="0"/>
    <xf numFmtId="171" fontId="15" fillId="5" borderId="57">
      <alignment horizontal="right" vertical="center"/>
    </xf>
    <xf numFmtId="0" fontId="13" fillId="62" borderId="54" applyNumberFormat="0" applyFont="0" applyAlignment="0" applyProtection="0"/>
    <xf numFmtId="166" fontId="15" fillId="5" borderId="57">
      <alignment horizontal="right" vertical="center"/>
    </xf>
    <xf numFmtId="0" fontId="59" fillId="0" borderId="56" applyNumberFormat="0" applyFill="0" applyAlignment="0" applyProtection="0"/>
    <xf numFmtId="166" fontId="15" fillId="5" borderId="57">
      <alignment horizontal="right" vertical="center"/>
    </xf>
    <xf numFmtId="166" fontId="15" fillId="5" borderId="57">
      <alignment horizontal="right" vertical="center"/>
    </xf>
    <xf numFmtId="0" fontId="13" fillId="0" borderId="57">
      <alignment vertical="center"/>
    </xf>
    <xf numFmtId="166" fontId="15" fillId="5" borderId="57">
      <alignment horizontal="right" vertical="center"/>
    </xf>
    <xf numFmtId="0" fontId="59" fillId="0" borderId="56" applyNumberFormat="0" applyFill="0" applyAlignment="0" applyProtection="0"/>
    <xf numFmtId="0" fontId="52" fillId="44" borderId="53" applyNumberFormat="0" applyAlignment="0" applyProtection="0"/>
    <xf numFmtId="0" fontId="42" fillId="58" borderId="53" applyNumberFormat="0" applyAlignment="0" applyProtection="0"/>
    <xf numFmtId="0" fontId="57" fillId="58" borderId="55" applyNumberFormat="0" applyAlignment="0" applyProtection="0"/>
    <xf numFmtId="0" fontId="13" fillId="0" borderId="57">
      <alignment vertical="center"/>
    </xf>
    <xf numFmtId="0" fontId="13" fillId="0" borderId="57">
      <alignment vertical="center"/>
    </xf>
    <xf numFmtId="0" fontId="57" fillId="58" borderId="55" applyNumberFormat="0" applyAlignment="0" applyProtection="0"/>
    <xf numFmtId="0" fontId="59" fillId="0" borderId="56" applyNumberFormat="0" applyFill="0" applyAlignment="0" applyProtection="0"/>
    <xf numFmtId="0" fontId="57" fillId="58" borderId="55" applyNumberFormat="0" applyAlignment="0" applyProtection="0"/>
    <xf numFmtId="0" fontId="59" fillId="0" borderId="56" applyNumberFormat="0" applyFill="0" applyAlignment="0" applyProtection="0"/>
    <xf numFmtId="0" fontId="13" fillId="0" borderId="57">
      <alignment vertical="center"/>
    </xf>
    <xf numFmtId="0" fontId="57" fillId="58" borderId="55" applyNumberFormat="0" applyAlignment="0" applyProtection="0"/>
    <xf numFmtId="0" fontId="13" fillId="0" borderId="57">
      <alignment vertical="center"/>
    </xf>
    <xf numFmtId="0" fontId="57" fillId="58" borderId="55" applyNumberFormat="0" applyAlignment="0" applyProtection="0"/>
    <xf numFmtId="0" fontId="13" fillId="62" borderId="54" applyNumberFormat="0" applyFont="0" applyAlignment="0" applyProtection="0"/>
    <xf numFmtId="0" fontId="13" fillId="62" borderId="54" applyNumberFormat="0" applyFont="0" applyAlignment="0" applyProtection="0"/>
    <xf numFmtId="0" fontId="59" fillId="0" borderId="56" applyNumberFormat="0" applyFill="0" applyAlignment="0" applyProtection="0"/>
    <xf numFmtId="171" fontId="13" fillId="0" borderId="57">
      <alignment vertical="center"/>
    </xf>
    <xf numFmtId="0" fontId="42" fillId="58" borderId="53" applyNumberFormat="0" applyAlignment="0" applyProtection="0"/>
    <xf numFmtId="171" fontId="15" fillId="5" borderId="57">
      <alignment horizontal="right" vertical="center"/>
    </xf>
    <xf numFmtId="0" fontId="42" fillId="58" borderId="53" applyNumberFormat="0" applyAlignment="0" applyProtection="0"/>
    <xf numFmtId="0" fontId="59" fillId="0" borderId="56" applyNumberFormat="0" applyFill="0" applyAlignment="0" applyProtection="0"/>
    <xf numFmtId="166" fontId="15" fillId="5" borderId="57">
      <alignment horizontal="right" vertical="center"/>
    </xf>
    <xf numFmtId="166" fontId="15" fillId="5" borderId="57">
      <alignment horizontal="right" vertical="center"/>
    </xf>
    <xf numFmtId="171" fontId="13" fillId="0" borderId="57">
      <alignment vertical="center"/>
    </xf>
    <xf numFmtId="171" fontId="13" fillId="0" borderId="57">
      <alignment vertical="center"/>
    </xf>
    <xf numFmtId="0" fontId="52" fillId="44" borderId="53" applyNumberFormat="0" applyAlignment="0" applyProtection="0"/>
    <xf numFmtId="0" fontId="52" fillId="44" borderId="53" applyNumberFormat="0" applyAlignment="0" applyProtection="0"/>
    <xf numFmtId="0" fontId="13" fillId="0" borderId="57">
      <alignment vertical="center"/>
    </xf>
    <xf numFmtId="0" fontId="13" fillId="0" borderId="57">
      <alignment vertical="center"/>
    </xf>
    <xf numFmtId="0" fontId="52" fillId="44" borderId="53" applyNumberFormat="0" applyAlignment="0" applyProtection="0"/>
    <xf numFmtId="166" fontId="15" fillId="5" borderId="57">
      <alignment horizontal="right" vertical="center"/>
    </xf>
    <xf numFmtId="0" fontId="13" fillId="62" borderId="54" applyNumberFormat="0" applyFont="0" applyAlignment="0" applyProtection="0"/>
    <xf numFmtId="0" fontId="59" fillId="0" borderId="56" applyNumberFormat="0" applyFill="0" applyAlignment="0" applyProtection="0"/>
    <xf numFmtId="0" fontId="13" fillId="0" borderId="57">
      <alignment vertical="center"/>
    </xf>
    <xf numFmtId="0" fontId="59" fillId="0" borderId="56" applyNumberFormat="0" applyFill="0" applyAlignment="0" applyProtection="0"/>
    <xf numFmtId="166" fontId="15" fillId="5" borderId="57">
      <alignment horizontal="right" vertical="center"/>
    </xf>
    <xf numFmtId="0" fontId="13" fillId="0" borderId="57">
      <alignment vertical="center"/>
    </xf>
    <xf numFmtId="0" fontId="42" fillId="58" borderId="53" applyNumberFormat="0" applyAlignment="0" applyProtection="0"/>
    <xf numFmtId="0" fontId="13" fillId="62" borderId="54" applyNumberFormat="0" applyFont="0" applyAlignment="0" applyProtection="0"/>
    <xf numFmtId="0" fontId="59" fillId="0" borderId="56" applyNumberFormat="0" applyFill="0" applyAlignment="0" applyProtection="0"/>
    <xf numFmtId="171" fontId="15" fillId="5" borderId="57">
      <alignment horizontal="right" vertical="center"/>
    </xf>
    <xf numFmtId="0" fontId="42" fillId="58" borderId="53" applyNumberFormat="0" applyAlignment="0" applyProtection="0"/>
    <xf numFmtId="0" fontId="13" fillId="0" borderId="57">
      <alignment vertical="center"/>
    </xf>
    <xf numFmtId="166" fontId="15" fillId="5" borderId="57">
      <alignment horizontal="right" vertical="center"/>
    </xf>
    <xf numFmtId="171" fontId="15" fillId="5" borderId="57">
      <alignment horizontal="right" vertical="center"/>
    </xf>
    <xf numFmtId="0" fontId="42" fillId="58" borderId="53" applyNumberFormat="0" applyAlignment="0" applyProtection="0"/>
    <xf numFmtId="0" fontId="13" fillId="0" borderId="57">
      <alignment vertical="center"/>
    </xf>
    <xf numFmtId="0" fontId="42" fillId="58" borderId="53" applyNumberFormat="0" applyAlignment="0" applyProtection="0"/>
    <xf numFmtId="166" fontId="15" fillId="5" borderId="57">
      <alignment horizontal="right" vertical="center"/>
    </xf>
    <xf numFmtId="0" fontId="57" fillId="58" borderId="55" applyNumberFormat="0" applyAlignment="0" applyProtection="0"/>
    <xf numFmtId="171" fontId="13" fillId="0" borderId="57">
      <alignment vertical="center"/>
    </xf>
    <xf numFmtId="0" fontId="13" fillId="62" borderId="54" applyNumberFormat="0" applyFont="0" applyAlignment="0" applyProtection="0"/>
    <xf numFmtId="0" fontId="13" fillId="62" borderId="54" applyNumberFormat="0" applyFont="0" applyAlignment="0" applyProtection="0"/>
    <xf numFmtId="0" fontId="59" fillId="0" borderId="56" applyNumberFormat="0" applyFill="0" applyAlignment="0" applyProtection="0"/>
    <xf numFmtId="0" fontId="13" fillId="0" borderId="57">
      <alignment vertical="center"/>
    </xf>
    <xf numFmtId="0" fontId="59" fillId="0" borderId="56" applyNumberFormat="0" applyFill="0" applyAlignment="0" applyProtection="0"/>
    <xf numFmtId="166" fontId="15" fillId="5" borderId="57">
      <alignment horizontal="right" vertical="center"/>
    </xf>
    <xf numFmtId="166" fontId="15" fillId="5" borderId="57">
      <alignment horizontal="right" vertical="center"/>
    </xf>
    <xf numFmtId="166" fontId="15" fillId="5" borderId="57">
      <alignment horizontal="right" vertical="center"/>
    </xf>
    <xf numFmtId="0" fontId="57" fillId="58" borderId="55" applyNumberFormat="0" applyAlignment="0" applyProtection="0"/>
    <xf numFmtId="166" fontId="15" fillId="5" borderId="57">
      <alignment horizontal="right" vertical="center"/>
    </xf>
    <xf numFmtId="171" fontId="13" fillId="0" borderId="57">
      <alignment vertical="center"/>
    </xf>
    <xf numFmtId="0" fontId="13" fillId="0" borderId="57">
      <alignment vertical="center"/>
    </xf>
    <xf numFmtId="0" fontId="42" fillId="58" borderId="53" applyNumberFormat="0" applyAlignment="0" applyProtection="0"/>
    <xf numFmtId="0" fontId="42" fillId="58" borderId="53" applyNumberFormat="0" applyAlignment="0" applyProtection="0"/>
    <xf numFmtId="0" fontId="52" fillId="44" borderId="53" applyNumberFormat="0" applyAlignment="0" applyProtection="0"/>
    <xf numFmtId="0" fontId="52" fillId="44" borderId="53" applyNumberFormat="0" applyAlignment="0" applyProtection="0"/>
    <xf numFmtId="171" fontId="15" fillId="5" borderId="57">
      <alignment horizontal="right" vertical="center"/>
    </xf>
    <xf numFmtId="0" fontId="13" fillId="62" borderId="54" applyNumberFormat="0" applyFont="0" applyAlignment="0" applyProtection="0"/>
    <xf numFmtId="0" fontId="57" fillId="58" borderId="55" applyNumberFormat="0" applyAlignment="0" applyProtection="0"/>
    <xf numFmtId="0" fontId="59" fillId="0" borderId="56" applyNumberFormat="0" applyFill="0" applyAlignment="0" applyProtection="0"/>
    <xf numFmtId="0" fontId="13" fillId="62" borderId="54" applyNumberFormat="0" applyFont="0" applyAlignment="0" applyProtection="0"/>
    <xf numFmtId="0" fontId="57" fillId="58" borderId="55" applyNumberFormat="0" applyAlignment="0" applyProtection="0"/>
    <xf numFmtId="0" fontId="13" fillId="0" borderId="57">
      <alignment vertical="center"/>
    </xf>
    <xf numFmtId="166" fontId="15" fillId="5" borderId="57">
      <alignment horizontal="right" vertical="center"/>
    </xf>
    <xf numFmtId="0" fontId="59" fillId="0" borderId="56" applyNumberFormat="0" applyFill="0" applyAlignment="0" applyProtection="0"/>
    <xf numFmtId="0" fontId="42" fillId="58" borderId="53" applyNumberFormat="0" applyAlignment="0" applyProtection="0"/>
    <xf numFmtId="0" fontId="52" fillId="44" borderId="53" applyNumberFormat="0" applyAlignment="0" applyProtection="0"/>
    <xf numFmtId="0" fontId="13" fillId="62" borderId="54" applyNumberFormat="0" applyFont="0" applyAlignment="0" applyProtection="0"/>
    <xf numFmtId="0" fontId="57" fillId="58" borderId="55" applyNumberFormat="0" applyAlignment="0" applyProtection="0"/>
    <xf numFmtId="0" fontId="59" fillId="0" borderId="56" applyNumberFormat="0" applyFill="0" applyAlignment="0" applyProtection="0"/>
    <xf numFmtId="0" fontId="13" fillId="0" borderId="57">
      <alignment vertical="center"/>
    </xf>
    <xf numFmtId="166" fontId="15" fillId="5" borderId="57">
      <alignment horizontal="right" vertical="center"/>
    </xf>
    <xf numFmtId="0" fontId="59" fillId="0" borderId="56" applyNumberFormat="0" applyFill="0" applyAlignment="0" applyProtection="0"/>
    <xf numFmtId="0" fontId="57" fillId="58" borderId="55" applyNumberFormat="0" applyAlignment="0" applyProtection="0"/>
    <xf numFmtId="0" fontId="13" fillId="62" borderId="54" applyNumberFormat="0" applyFont="0" applyAlignment="0" applyProtection="0"/>
    <xf numFmtId="0" fontId="13" fillId="62" borderId="54" applyNumberFormat="0" applyFont="0" applyAlignment="0" applyProtection="0"/>
    <xf numFmtId="0" fontId="13" fillId="0" borderId="57">
      <alignment vertical="center"/>
    </xf>
    <xf numFmtId="171" fontId="13" fillId="0" borderId="57">
      <alignment vertical="center"/>
    </xf>
    <xf numFmtId="0" fontId="13" fillId="0" borderId="57">
      <alignment vertical="center"/>
    </xf>
    <xf numFmtId="171" fontId="13" fillId="0" borderId="57">
      <alignment vertical="center"/>
    </xf>
    <xf numFmtId="166" fontId="15" fillId="5" borderId="57">
      <alignment horizontal="right" vertical="center"/>
    </xf>
    <xf numFmtId="171" fontId="15" fillId="5" borderId="57">
      <alignment horizontal="right" vertical="center"/>
    </xf>
    <xf numFmtId="171" fontId="15" fillId="5" borderId="57">
      <alignment horizontal="right" vertical="center"/>
    </xf>
    <xf numFmtId="171" fontId="15" fillId="5" borderId="57">
      <alignment horizontal="right" vertical="center"/>
    </xf>
    <xf numFmtId="166" fontId="15" fillId="5" borderId="57">
      <alignment horizontal="right" vertical="center"/>
    </xf>
    <xf numFmtId="0" fontId="52" fillId="44" borderId="53" applyNumberFormat="0" applyAlignment="0" applyProtection="0"/>
    <xf numFmtId="0" fontId="52" fillId="44" borderId="53" applyNumberFormat="0" applyAlignment="0" applyProtection="0"/>
    <xf numFmtId="0" fontId="42" fillId="58" borderId="53" applyNumberFormat="0" applyAlignment="0" applyProtection="0"/>
    <xf numFmtId="171" fontId="13" fillId="0" borderId="57">
      <alignment vertical="center"/>
    </xf>
    <xf numFmtId="0" fontId="13" fillId="0" borderId="57">
      <alignment vertical="center"/>
    </xf>
    <xf numFmtId="0" fontId="42" fillId="58" borderId="53" applyNumberFormat="0" applyAlignment="0" applyProtection="0"/>
    <xf numFmtId="0" fontId="13" fillId="62" borderId="54" applyNumberFormat="0" applyFont="0" applyAlignment="0" applyProtection="0"/>
    <xf numFmtId="0" fontId="59" fillId="0" borderId="56" applyNumberFormat="0" applyFill="0" applyAlignment="0" applyProtection="0"/>
    <xf numFmtId="0" fontId="57" fillId="58" borderId="55" applyNumberFormat="0" applyAlignment="0" applyProtection="0"/>
    <xf numFmtId="0" fontId="13" fillId="0" borderId="57">
      <alignment vertical="center"/>
    </xf>
    <xf numFmtId="166" fontId="15" fillId="5" borderId="57">
      <alignment horizontal="right" vertical="center"/>
    </xf>
    <xf numFmtId="0" fontId="59" fillId="0" borderId="56" applyNumberFormat="0" applyFill="0" applyAlignment="0" applyProtection="0"/>
    <xf numFmtId="0" fontId="42" fillId="58" borderId="53" applyNumberFormat="0" applyAlignment="0" applyProtection="0"/>
    <xf numFmtId="0" fontId="57" fillId="58" borderId="55" applyNumberFormat="0" applyAlignment="0" applyProtection="0"/>
    <xf numFmtId="166" fontId="15" fillId="5" borderId="57">
      <alignment horizontal="right" vertical="center"/>
    </xf>
    <xf numFmtId="171" fontId="13" fillId="0" borderId="57">
      <alignment vertical="center"/>
    </xf>
    <xf numFmtId="0" fontId="13" fillId="0" borderId="57">
      <alignment vertical="center"/>
    </xf>
    <xf numFmtId="166" fontId="15" fillId="5" borderId="57">
      <alignment horizontal="right" vertical="center"/>
    </xf>
    <xf numFmtId="0" fontId="13" fillId="0" borderId="57">
      <alignment vertical="center"/>
    </xf>
    <xf numFmtId="0" fontId="42" fillId="58" borderId="53" applyNumberFormat="0" applyAlignment="0" applyProtection="0"/>
    <xf numFmtId="0" fontId="42" fillId="58" borderId="53" applyNumberFormat="0" applyAlignment="0" applyProtection="0"/>
    <xf numFmtId="0" fontId="52" fillId="44" borderId="53" applyNumberFormat="0" applyAlignment="0" applyProtection="0"/>
    <xf numFmtId="0" fontId="52" fillId="44" borderId="53" applyNumberFormat="0" applyAlignment="0" applyProtection="0"/>
    <xf numFmtId="171" fontId="15" fillId="5" borderId="57">
      <alignment horizontal="right" vertical="center"/>
    </xf>
    <xf numFmtId="171" fontId="15" fillId="5" borderId="57">
      <alignment horizontal="right" vertical="center"/>
    </xf>
    <xf numFmtId="166" fontId="15" fillId="5" borderId="57">
      <alignment horizontal="right" vertical="center"/>
    </xf>
    <xf numFmtId="171" fontId="13" fillId="0" borderId="57">
      <alignment vertical="center"/>
    </xf>
    <xf numFmtId="0" fontId="13" fillId="0" borderId="57">
      <alignment vertical="center"/>
    </xf>
    <xf numFmtId="0" fontId="13" fillId="62" borderId="54" applyNumberFormat="0" applyFont="0" applyAlignment="0" applyProtection="0"/>
    <xf numFmtId="0" fontId="57" fillId="58" borderId="55" applyNumberFormat="0" applyAlignment="0" applyProtection="0"/>
    <xf numFmtId="0" fontId="59" fillId="0" borderId="56" applyNumberFormat="0" applyFill="0" applyAlignment="0" applyProtection="0"/>
    <xf numFmtId="0" fontId="13" fillId="62" borderId="54" applyNumberFormat="0" applyFont="0" applyAlignment="0" applyProtection="0"/>
    <xf numFmtId="0" fontId="57" fillId="58" borderId="55" applyNumberFormat="0" applyAlignment="0" applyProtection="0"/>
    <xf numFmtId="0" fontId="13" fillId="0" borderId="57">
      <alignment vertical="center"/>
    </xf>
    <xf numFmtId="166" fontId="15" fillId="5" borderId="57">
      <alignment horizontal="right" vertical="center"/>
    </xf>
    <xf numFmtId="0" fontId="59" fillId="0" borderId="56" applyNumberFormat="0" applyFill="0" applyAlignment="0" applyProtection="0"/>
    <xf numFmtId="0" fontId="42" fillId="58" borderId="53" applyNumberFormat="0" applyAlignment="0" applyProtection="0"/>
    <xf numFmtId="0" fontId="52" fillId="44" borderId="53" applyNumberFormat="0" applyAlignment="0" applyProtection="0"/>
    <xf numFmtId="0" fontId="13" fillId="62" borderId="54" applyNumberFormat="0" applyFont="0" applyAlignment="0" applyProtection="0"/>
    <xf numFmtId="0" fontId="57" fillId="58" borderId="55" applyNumberFormat="0" applyAlignment="0" applyProtection="0"/>
    <xf numFmtId="0" fontId="59" fillId="0" borderId="56" applyNumberFormat="0" applyFill="0" applyAlignment="0" applyProtection="0"/>
    <xf numFmtId="171" fontId="15" fillId="5" borderId="67">
      <alignment horizontal="right" vertical="center"/>
    </xf>
    <xf numFmtId="0" fontId="42" fillId="58" borderId="68" applyNumberFormat="0" applyAlignment="0" applyProtection="0"/>
    <xf numFmtId="171" fontId="13" fillId="0" borderId="72">
      <alignment vertical="center"/>
    </xf>
    <xf numFmtId="166" fontId="15" fillId="5" borderId="72">
      <alignment horizontal="right" vertical="center"/>
    </xf>
    <xf numFmtId="0" fontId="42" fillId="58" borderId="68" applyNumberFormat="0" applyAlignment="0" applyProtection="0"/>
    <xf numFmtId="0" fontId="59" fillId="0" borderId="66" applyNumberFormat="0" applyFill="0" applyAlignment="0" applyProtection="0"/>
    <xf numFmtId="0" fontId="13" fillId="62" borderId="69" applyNumberFormat="0" applyFont="0" applyAlignment="0" applyProtection="0"/>
    <xf numFmtId="0" fontId="13" fillId="0" borderId="67">
      <alignment vertical="center"/>
    </xf>
    <xf numFmtId="0" fontId="52" fillId="44" borderId="58" applyNumberFormat="0" applyAlignment="0" applyProtection="0"/>
    <xf numFmtId="166" fontId="15" fillId="5" borderId="62">
      <alignment horizontal="right" vertical="center"/>
    </xf>
    <xf numFmtId="0" fontId="13" fillId="0" borderId="62">
      <alignment vertical="center"/>
    </xf>
    <xf numFmtId="166" fontId="15" fillId="5" borderId="62">
      <alignment horizontal="right" vertical="center"/>
    </xf>
    <xf numFmtId="166" fontId="15" fillId="5" borderId="72">
      <alignment horizontal="right" vertical="center"/>
    </xf>
    <xf numFmtId="0" fontId="52" fillId="44" borderId="63" applyNumberFormat="0" applyAlignment="0" applyProtection="0"/>
    <xf numFmtId="171" fontId="13" fillId="0" borderId="72">
      <alignment vertical="center"/>
    </xf>
    <xf numFmtId="0" fontId="59" fillId="0" borderId="66" applyNumberFormat="0" applyFill="0" applyAlignment="0" applyProtection="0"/>
    <xf numFmtId="0" fontId="52" fillId="44" borderId="68" applyNumberFormat="0" applyAlignment="0" applyProtection="0"/>
    <xf numFmtId="0" fontId="52" fillId="44" borderId="63" applyNumberFormat="0" applyAlignment="0" applyProtection="0"/>
    <xf numFmtId="0" fontId="13" fillId="62" borderId="64" applyNumberFormat="0" applyFont="0" applyAlignment="0" applyProtection="0"/>
    <xf numFmtId="171" fontId="15" fillId="5" borderId="72">
      <alignment horizontal="right" vertical="center"/>
    </xf>
    <xf numFmtId="0" fontId="42" fillId="58" borderId="63" applyNumberFormat="0" applyAlignment="0" applyProtection="0"/>
    <xf numFmtId="0" fontId="42" fillId="58" borderId="68" applyNumberFormat="0" applyAlignment="0" applyProtection="0"/>
    <xf numFmtId="171" fontId="13" fillId="0" borderId="67">
      <alignment vertical="center"/>
    </xf>
    <xf numFmtId="0" fontId="57" fillId="58" borderId="65" applyNumberFormat="0" applyAlignment="0" applyProtection="0"/>
    <xf numFmtId="0" fontId="42" fillId="58" borderId="68" applyNumberFormat="0" applyAlignment="0" applyProtection="0"/>
    <xf numFmtId="0" fontId="13" fillId="62" borderId="64" applyNumberFormat="0" applyFont="0" applyAlignment="0" applyProtection="0"/>
    <xf numFmtId="171" fontId="13" fillId="0" borderId="72">
      <alignment vertical="center"/>
    </xf>
    <xf numFmtId="171" fontId="13" fillId="0" borderId="72">
      <alignment vertical="center"/>
    </xf>
    <xf numFmtId="0" fontId="13" fillId="62" borderId="64" applyNumberFormat="0" applyFont="0" applyAlignment="0" applyProtection="0"/>
    <xf numFmtId="0" fontId="52" fillId="44" borderId="68" applyNumberFormat="0" applyAlignment="0" applyProtection="0"/>
    <xf numFmtId="166" fontId="15" fillId="5" borderId="72">
      <alignment horizontal="right" vertical="center"/>
    </xf>
    <xf numFmtId="0" fontId="13" fillId="0" borderId="67">
      <alignment vertical="center"/>
    </xf>
    <xf numFmtId="0" fontId="57" fillId="58" borderId="70" applyNumberFormat="0" applyAlignment="0" applyProtection="0"/>
    <xf numFmtId="0" fontId="57" fillId="58" borderId="65" applyNumberFormat="0" applyAlignment="0" applyProtection="0"/>
    <xf numFmtId="171" fontId="15" fillId="5" borderId="67">
      <alignment horizontal="right" vertical="center"/>
    </xf>
    <xf numFmtId="0" fontId="52" fillId="44" borderId="68" applyNumberFormat="0" applyAlignment="0" applyProtection="0"/>
    <xf numFmtId="166" fontId="15" fillId="5" borderId="62">
      <alignment horizontal="right" vertical="center"/>
    </xf>
    <xf numFmtId="171" fontId="13" fillId="0" borderId="62">
      <alignment vertical="center"/>
    </xf>
    <xf numFmtId="0" fontId="42" fillId="58" borderId="63" applyNumberFormat="0" applyAlignment="0" applyProtection="0"/>
    <xf numFmtId="0" fontId="42" fillId="58" borderId="68" applyNumberFormat="0" applyAlignment="0" applyProtection="0"/>
    <xf numFmtId="0" fontId="57" fillId="58" borderId="65" applyNumberFormat="0" applyAlignment="0" applyProtection="0"/>
    <xf numFmtId="0" fontId="42" fillId="58" borderId="68" applyNumberFormat="0" applyAlignment="0" applyProtection="0"/>
    <xf numFmtId="171" fontId="13" fillId="0" borderId="72">
      <alignment vertical="center"/>
    </xf>
    <xf numFmtId="0" fontId="42" fillId="58" borderId="63" applyNumberFormat="0" applyAlignment="0" applyProtection="0"/>
    <xf numFmtId="0" fontId="52" fillId="44" borderId="68" applyNumberFormat="0" applyAlignment="0" applyProtection="0"/>
    <xf numFmtId="166" fontId="15" fillId="5" borderId="67">
      <alignment horizontal="right" vertical="center"/>
    </xf>
    <xf numFmtId="0" fontId="13" fillId="0" borderId="62">
      <alignment vertical="center"/>
    </xf>
    <xf numFmtId="0" fontId="42" fillId="58" borderId="58" applyNumberFormat="0" applyAlignment="0" applyProtection="0"/>
    <xf numFmtId="0" fontId="42" fillId="58" borderId="58" applyNumberFormat="0" applyAlignment="0" applyProtection="0"/>
    <xf numFmtId="0" fontId="13" fillId="0" borderId="72">
      <alignment vertical="center"/>
    </xf>
    <xf numFmtId="0" fontId="52" fillId="44" borderId="58" applyNumberFormat="0" applyAlignment="0" applyProtection="0"/>
    <xf numFmtId="0" fontId="52" fillId="44" borderId="58" applyNumberFormat="0" applyAlignment="0" applyProtection="0"/>
    <xf numFmtId="171" fontId="15" fillId="5" borderId="62">
      <alignment horizontal="right" vertical="center"/>
    </xf>
    <xf numFmtId="0" fontId="13" fillId="62" borderId="59" applyNumberFormat="0" applyFont="0" applyAlignment="0" applyProtection="0"/>
    <xf numFmtId="0" fontId="57" fillId="58" borderId="60" applyNumberFormat="0" applyAlignment="0" applyProtection="0"/>
    <xf numFmtId="0" fontId="59" fillId="0" borderId="61" applyNumberFormat="0" applyFill="0" applyAlignment="0" applyProtection="0"/>
    <xf numFmtId="0" fontId="13" fillId="62" borderId="59" applyNumberFormat="0" applyFont="0" applyAlignment="0" applyProtection="0"/>
    <xf numFmtId="0" fontId="57" fillId="58" borderId="60" applyNumberFormat="0" applyAlignment="0" applyProtection="0"/>
    <xf numFmtId="0" fontId="13" fillId="0" borderId="62">
      <alignment vertical="center"/>
    </xf>
    <xf numFmtId="166" fontId="15" fillId="5" borderId="62">
      <alignment horizontal="right" vertical="center"/>
    </xf>
    <xf numFmtId="0" fontId="59" fillId="0" borderId="61" applyNumberFormat="0" applyFill="0" applyAlignment="0" applyProtection="0"/>
    <xf numFmtId="171" fontId="13" fillId="0" borderId="72">
      <alignment vertical="center"/>
    </xf>
    <xf numFmtId="171" fontId="15" fillId="5" borderId="67">
      <alignment horizontal="right" vertical="center"/>
    </xf>
    <xf numFmtId="0" fontId="57" fillId="58" borderId="65" applyNumberFormat="0" applyAlignment="0" applyProtection="0"/>
    <xf numFmtId="0" fontId="52" fillId="44" borderId="63" applyNumberFormat="0" applyAlignment="0" applyProtection="0"/>
    <xf numFmtId="0" fontId="59" fillId="0" borderId="66" applyNumberFormat="0" applyFill="0" applyAlignment="0" applyProtection="0"/>
    <xf numFmtId="166" fontId="15" fillId="5" borderId="67">
      <alignment horizontal="right" vertical="center"/>
    </xf>
    <xf numFmtId="0" fontId="42" fillId="58" borderId="63" applyNumberFormat="0" applyAlignment="0" applyProtection="0"/>
    <xf numFmtId="0" fontId="57" fillId="58" borderId="70" applyNumberFormat="0" applyAlignment="0" applyProtection="0"/>
    <xf numFmtId="0" fontId="52" fillId="44" borderId="63" applyNumberFormat="0" applyAlignment="0" applyProtection="0"/>
    <xf numFmtId="166" fontId="15" fillId="5" borderId="72">
      <alignment horizontal="right" vertical="center"/>
    </xf>
    <xf numFmtId="0" fontId="13" fillId="0" borderId="67">
      <alignment vertical="center"/>
    </xf>
    <xf numFmtId="0" fontId="13" fillId="62" borderId="64" applyNumberFormat="0" applyFont="0" applyAlignment="0" applyProtection="0"/>
    <xf numFmtId="171" fontId="15" fillId="5" borderId="67">
      <alignment horizontal="right" vertical="center"/>
    </xf>
    <xf numFmtId="0" fontId="57" fillId="58" borderId="65" applyNumberFormat="0" applyAlignment="0" applyProtection="0"/>
    <xf numFmtId="0" fontId="42" fillId="58" borderId="58" applyNumberFormat="0" applyAlignment="0" applyProtection="0"/>
    <xf numFmtId="0" fontId="52" fillId="44" borderId="58" applyNumberFormat="0" applyAlignment="0" applyProtection="0"/>
    <xf numFmtId="0" fontId="13" fillId="62" borderId="59" applyNumberFormat="0" applyFont="0" applyAlignment="0" applyProtection="0"/>
    <xf numFmtId="0" fontId="57" fillId="58" borderId="60" applyNumberFormat="0" applyAlignment="0" applyProtection="0"/>
    <xf numFmtId="0" fontId="59" fillId="0" borderId="61" applyNumberFormat="0" applyFill="0" applyAlignment="0" applyProtection="0"/>
    <xf numFmtId="166" fontId="15" fillId="5" borderId="72">
      <alignment horizontal="right" vertical="center"/>
    </xf>
    <xf numFmtId="0" fontId="59" fillId="0" borderId="71" applyNumberFormat="0" applyFill="0" applyAlignment="0" applyProtection="0"/>
    <xf numFmtId="0" fontId="42" fillId="58" borderId="63" applyNumberFormat="0" applyAlignment="0" applyProtection="0"/>
    <xf numFmtId="0" fontId="59" fillId="0" borderId="66" applyNumberFormat="0" applyFill="0" applyAlignment="0" applyProtection="0"/>
    <xf numFmtId="166" fontId="15" fillId="5" borderId="67">
      <alignment horizontal="right" vertical="center"/>
    </xf>
    <xf numFmtId="0" fontId="59" fillId="0" borderId="66" applyNumberFormat="0" applyFill="0" applyAlignment="0" applyProtection="0"/>
    <xf numFmtId="0" fontId="42" fillId="58" borderId="63" applyNumberFormat="0" applyAlignment="0" applyProtection="0"/>
    <xf numFmtId="0" fontId="13" fillId="0" borderId="62">
      <alignment vertical="center"/>
    </xf>
    <xf numFmtId="166" fontId="15" fillId="5" borderId="62">
      <alignment horizontal="right" vertical="center"/>
    </xf>
    <xf numFmtId="0" fontId="59" fillId="0" borderId="61" applyNumberFormat="0" applyFill="0" applyAlignment="0" applyProtection="0"/>
    <xf numFmtId="0" fontId="57" fillId="58" borderId="60" applyNumberFormat="0" applyAlignment="0" applyProtection="0"/>
    <xf numFmtId="0" fontId="13" fillId="62" borderId="59" applyNumberFormat="0" applyFont="0" applyAlignment="0" applyProtection="0"/>
    <xf numFmtId="0" fontId="13" fillId="62" borderId="59" applyNumberFormat="0" applyFont="0" applyAlignment="0" applyProtection="0"/>
    <xf numFmtId="0" fontId="13" fillId="0" borderId="62">
      <alignment vertical="center"/>
    </xf>
    <xf numFmtId="171" fontId="13" fillId="0" borderId="62">
      <alignment vertical="center"/>
    </xf>
    <xf numFmtId="0" fontId="13" fillId="0" borderId="62">
      <alignment vertical="center"/>
    </xf>
    <xf numFmtId="171" fontId="13" fillId="0" borderId="62">
      <alignment vertical="center"/>
    </xf>
    <xf numFmtId="166" fontId="15" fillId="5" borderId="62">
      <alignment horizontal="right" vertical="center"/>
    </xf>
    <xf numFmtId="171" fontId="15" fillId="5" borderId="62">
      <alignment horizontal="right" vertical="center"/>
    </xf>
    <xf numFmtId="171" fontId="15" fillId="5" borderId="62">
      <alignment horizontal="right" vertical="center"/>
    </xf>
    <xf numFmtId="171" fontId="15" fillId="5" borderId="62">
      <alignment horizontal="right" vertical="center"/>
    </xf>
    <xf numFmtId="166" fontId="15" fillId="5" borderId="62">
      <alignment horizontal="right" vertical="center"/>
    </xf>
    <xf numFmtId="0" fontId="52" fillId="44" borderId="58" applyNumberFormat="0" applyAlignment="0" applyProtection="0"/>
    <xf numFmtId="0" fontId="52" fillId="44" borderId="58" applyNumberFormat="0" applyAlignment="0" applyProtection="0"/>
    <xf numFmtId="0" fontId="42" fillId="58" borderId="58" applyNumberFormat="0" applyAlignment="0" applyProtection="0"/>
    <xf numFmtId="171" fontId="13" fillId="0" borderId="62">
      <alignment vertical="center"/>
    </xf>
    <xf numFmtId="0" fontId="13" fillId="0" borderId="62">
      <alignment vertical="center"/>
    </xf>
    <xf numFmtId="0" fontId="42" fillId="58" borderId="58" applyNumberFormat="0" applyAlignment="0" applyProtection="0"/>
    <xf numFmtId="0" fontId="13" fillId="62" borderId="59" applyNumberFormat="0" applyFont="0" applyAlignment="0" applyProtection="0"/>
    <xf numFmtId="0" fontId="59" fillId="0" borderId="61" applyNumberFormat="0" applyFill="0" applyAlignment="0" applyProtection="0"/>
    <xf numFmtId="0" fontId="57" fillId="58" borderId="60" applyNumberFormat="0" applyAlignment="0" applyProtection="0"/>
    <xf numFmtId="0" fontId="13" fillId="0" borderId="62">
      <alignment vertical="center"/>
    </xf>
    <xf numFmtId="166" fontId="15" fillId="5" borderId="62">
      <alignment horizontal="right" vertical="center"/>
    </xf>
    <xf numFmtId="0" fontId="59" fillId="0" borderId="61" applyNumberFormat="0" applyFill="0" applyAlignment="0" applyProtection="0"/>
    <xf numFmtId="0" fontId="42" fillId="58" borderId="58" applyNumberFormat="0" applyAlignment="0" applyProtection="0"/>
    <xf numFmtId="0" fontId="57" fillId="58" borderId="60" applyNumberFormat="0" applyAlignment="0" applyProtection="0"/>
    <xf numFmtId="166" fontId="15" fillId="5" borderId="62">
      <alignment horizontal="right" vertical="center"/>
    </xf>
    <xf numFmtId="171" fontId="13" fillId="0" borderId="62">
      <alignment vertical="center"/>
    </xf>
    <xf numFmtId="0" fontId="13" fillId="0" borderId="62">
      <alignment vertical="center"/>
    </xf>
    <xf numFmtId="166" fontId="15" fillId="5" borderId="62">
      <alignment horizontal="right" vertical="center"/>
    </xf>
    <xf numFmtId="0" fontId="13" fillId="0" borderId="62">
      <alignment vertical="center"/>
    </xf>
    <xf numFmtId="0" fontId="42" fillId="58" borderId="58" applyNumberFormat="0" applyAlignment="0" applyProtection="0"/>
    <xf numFmtId="0" fontId="42" fillId="58" borderId="58" applyNumberFormat="0" applyAlignment="0" applyProtection="0"/>
    <xf numFmtId="0" fontId="52" fillId="44" borderId="58" applyNumberFormat="0" applyAlignment="0" applyProtection="0"/>
    <xf numFmtId="0" fontId="52" fillId="44" borderId="58" applyNumberFormat="0" applyAlignment="0" applyProtection="0"/>
    <xf numFmtId="171" fontId="15" fillId="5" borderId="62">
      <alignment horizontal="right" vertical="center"/>
    </xf>
    <xf numFmtId="171" fontId="15" fillId="5" borderId="62">
      <alignment horizontal="right" vertical="center"/>
    </xf>
    <xf numFmtId="166" fontId="15" fillId="5" borderId="62">
      <alignment horizontal="right" vertical="center"/>
    </xf>
    <xf numFmtId="171" fontId="13" fillId="0" borderId="62">
      <alignment vertical="center"/>
    </xf>
    <xf numFmtId="0" fontId="13" fillId="0" borderId="62">
      <alignment vertical="center"/>
    </xf>
    <xf numFmtId="0" fontId="13" fillId="62" borderId="59" applyNumberFormat="0" applyFont="0" applyAlignment="0" applyProtection="0"/>
    <xf numFmtId="0" fontId="57" fillId="58" borderId="60" applyNumberFormat="0" applyAlignment="0" applyProtection="0"/>
    <xf numFmtId="0" fontId="59" fillId="0" borderId="61" applyNumberFormat="0" applyFill="0" applyAlignment="0" applyProtection="0"/>
    <xf numFmtId="0" fontId="13" fillId="62" borderId="59" applyNumberFormat="0" applyFont="0" applyAlignment="0" applyProtection="0"/>
    <xf numFmtId="0" fontId="57" fillId="58" borderId="60" applyNumberFormat="0" applyAlignment="0" applyProtection="0"/>
    <xf numFmtId="0" fontId="13" fillId="0" borderId="62">
      <alignment vertical="center"/>
    </xf>
    <xf numFmtId="166" fontId="15" fillId="5" borderId="62">
      <alignment horizontal="right" vertical="center"/>
    </xf>
    <xf numFmtId="0" fontId="59" fillId="0" borderId="61" applyNumberFormat="0" applyFill="0" applyAlignment="0" applyProtection="0"/>
    <xf numFmtId="0" fontId="42" fillId="58" borderId="58" applyNumberFormat="0" applyAlignment="0" applyProtection="0"/>
    <xf numFmtId="0" fontId="52" fillId="44" borderId="58" applyNumberFormat="0" applyAlignment="0" applyProtection="0"/>
    <xf numFmtId="0" fontId="13" fillId="62" borderId="59" applyNumberFormat="0" applyFont="0" applyAlignment="0" applyProtection="0"/>
    <xf numFmtId="0" fontId="57" fillId="58" borderId="60" applyNumberFormat="0" applyAlignment="0" applyProtection="0"/>
    <xf numFmtId="0" fontId="59" fillId="0" borderId="61" applyNumberFormat="0" applyFill="0" applyAlignment="0" applyProtection="0"/>
    <xf numFmtId="0" fontId="13" fillId="62" borderId="64" applyNumberFormat="0" applyFont="0" applyAlignment="0" applyProtection="0"/>
    <xf numFmtId="0" fontId="13" fillId="0" borderId="67">
      <alignment vertical="center"/>
    </xf>
    <xf numFmtId="171" fontId="15" fillId="5" borderId="72">
      <alignment horizontal="right" vertical="center"/>
    </xf>
    <xf numFmtId="0" fontId="13" fillId="0" borderId="67">
      <alignment vertical="center"/>
    </xf>
    <xf numFmtId="0" fontId="59" fillId="0" borderId="66" applyNumberFormat="0" applyFill="0" applyAlignment="0" applyProtection="0"/>
    <xf numFmtId="0" fontId="57" fillId="58" borderId="70" applyNumberFormat="0" applyAlignment="0" applyProtection="0"/>
    <xf numFmtId="166" fontId="15" fillId="5" borderId="67">
      <alignment horizontal="right" vertical="center"/>
    </xf>
    <xf numFmtId="0" fontId="13" fillId="0" borderId="72">
      <alignment vertical="center"/>
    </xf>
    <xf numFmtId="0" fontId="57" fillId="58" borderId="70" applyNumberFormat="0" applyAlignment="0" applyProtection="0"/>
    <xf numFmtId="0" fontId="13" fillId="62" borderId="69" applyNumberFormat="0" applyFont="0" applyAlignment="0" applyProtection="0"/>
    <xf numFmtId="0" fontId="52" fillId="44" borderId="63" applyNumberFormat="0" applyAlignment="0" applyProtection="0"/>
    <xf numFmtId="171" fontId="15" fillId="5" borderId="67">
      <alignment horizontal="right" vertical="center"/>
    </xf>
    <xf numFmtId="0" fontId="59" fillId="0" borderId="66" applyNumberFormat="0" applyFill="0" applyAlignment="0" applyProtection="0"/>
    <xf numFmtId="0" fontId="13" fillId="0" borderId="72">
      <alignment vertical="center"/>
    </xf>
    <xf numFmtId="0" fontId="42" fillId="58" borderId="63" applyNumberFormat="0" applyAlignment="0" applyProtection="0"/>
    <xf numFmtId="166" fontId="15" fillId="5" borderId="67">
      <alignment horizontal="right" vertical="center"/>
    </xf>
    <xf numFmtId="0" fontId="57" fillId="58" borderId="65" applyNumberFormat="0" applyAlignment="0" applyProtection="0"/>
    <xf numFmtId="0" fontId="57" fillId="58" borderId="65" applyNumberFormat="0" applyAlignment="0" applyProtection="0"/>
    <xf numFmtId="166" fontId="15" fillId="5" borderId="72">
      <alignment horizontal="right" vertical="center"/>
    </xf>
    <xf numFmtId="0" fontId="59" fillId="0" borderId="71" applyNumberFormat="0" applyFill="0" applyAlignment="0" applyProtection="0"/>
    <xf numFmtId="0" fontId="13" fillId="0" borderId="72">
      <alignment vertical="center"/>
    </xf>
    <xf numFmtId="0" fontId="13" fillId="62" borderId="64" applyNumberFormat="0" applyFont="0" applyAlignment="0" applyProtection="0"/>
    <xf numFmtId="0" fontId="13" fillId="0" borderId="67">
      <alignment vertical="center"/>
    </xf>
    <xf numFmtId="0" fontId="57" fillId="58" borderId="65" applyNumberFormat="0" applyAlignment="0" applyProtection="0"/>
    <xf numFmtId="0" fontId="13" fillId="62" borderId="69" applyNumberFormat="0" applyFont="0" applyAlignment="0" applyProtection="0"/>
    <xf numFmtId="171" fontId="15" fillId="5" borderId="72">
      <alignment horizontal="right" vertical="center"/>
    </xf>
    <xf numFmtId="0" fontId="13" fillId="62" borderId="64" applyNumberFormat="0" applyFont="0" applyAlignment="0" applyProtection="0"/>
    <xf numFmtId="0" fontId="59" fillId="0" borderId="71" applyNumberFormat="0" applyFill="0" applyAlignment="0" applyProtection="0"/>
    <xf numFmtId="0" fontId="57" fillId="58" borderId="70" applyNumberFormat="0" applyAlignment="0" applyProtection="0"/>
    <xf numFmtId="0" fontId="13" fillId="0" borderId="67">
      <alignment vertical="center"/>
    </xf>
    <xf numFmtId="0" fontId="52" fillId="44" borderId="63" applyNumberFormat="0" applyAlignment="0" applyProtection="0"/>
    <xf numFmtId="0" fontId="59" fillId="0" borderId="66" applyNumberFormat="0" applyFill="0" applyAlignment="0" applyProtection="0"/>
    <xf numFmtId="171" fontId="15" fillId="5" borderId="72">
      <alignment horizontal="right" vertical="center"/>
    </xf>
    <xf numFmtId="166" fontId="15" fillId="5" borderId="67">
      <alignment horizontal="right" vertical="center"/>
    </xf>
    <xf numFmtId="166" fontId="15" fillId="5" borderId="67">
      <alignment horizontal="right" vertical="center"/>
    </xf>
    <xf numFmtId="171" fontId="15" fillId="5" borderId="72">
      <alignment horizontal="right" vertical="center"/>
    </xf>
    <xf numFmtId="0" fontId="52" fillId="44" borderId="63" applyNumberFormat="0" applyAlignment="0" applyProtection="0"/>
    <xf numFmtId="0" fontId="13" fillId="0" borderId="72">
      <alignment vertical="center"/>
    </xf>
    <xf numFmtId="171" fontId="15" fillId="5" borderId="67">
      <alignment horizontal="right" vertical="center"/>
    </xf>
    <xf numFmtId="0" fontId="42" fillId="58" borderId="68" applyNumberFormat="0" applyAlignment="0" applyProtection="0"/>
    <xf numFmtId="171" fontId="15" fillId="5" borderId="72">
      <alignment horizontal="right" vertical="center"/>
    </xf>
    <xf numFmtId="0" fontId="59" fillId="0" borderId="71" applyNumberFormat="0" applyFill="0" applyAlignment="0" applyProtection="0"/>
    <xf numFmtId="166" fontId="15" fillId="5" borderId="67">
      <alignment horizontal="right" vertical="center"/>
    </xf>
    <xf numFmtId="166" fontId="15" fillId="5" borderId="72">
      <alignment horizontal="right" vertical="center"/>
    </xf>
    <xf numFmtId="0" fontId="52" fillId="44" borderId="63" applyNumberFormat="0" applyAlignment="0" applyProtection="0"/>
    <xf numFmtId="0" fontId="13" fillId="0" borderId="67">
      <alignment vertical="center"/>
    </xf>
    <xf numFmtId="0" fontId="52" fillId="44" borderId="63" applyNumberFormat="0" applyAlignment="0" applyProtection="0"/>
    <xf numFmtId="0" fontId="13" fillId="0" borderId="67">
      <alignment vertical="center"/>
    </xf>
    <xf numFmtId="166" fontId="15" fillId="5" borderId="72">
      <alignment horizontal="right" vertical="center"/>
    </xf>
    <xf numFmtId="0" fontId="42" fillId="58" borderId="68" applyNumberFormat="0" applyAlignment="0" applyProtection="0"/>
    <xf numFmtId="171" fontId="13" fillId="0" borderId="67">
      <alignment vertical="center"/>
    </xf>
    <xf numFmtId="0" fontId="59" fillId="0" borderId="66" applyNumberFormat="0" applyFill="0" applyAlignment="0" applyProtection="0"/>
    <xf numFmtId="0" fontId="13" fillId="0" borderId="72">
      <alignment vertical="center"/>
    </xf>
    <xf numFmtId="0" fontId="13" fillId="62" borderId="69" applyNumberFormat="0" applyFont="0" applyAlignment="0" applyProtection="0"/>
    <xf numFmtId="0" fontId="42" fillId="58" borderId="68" applyNumberFormat="0" applyAlignment="0" applyProtection="0"/>
    <xf numFmtId="0" fontId="13" fillId="0" borderId="67">
      <alignment vertical="center"/>
    </xf>
    <xf numFmtId="0" fontId="57" fillId="58" borderId="65" applyNumberFormat="0" applyAlignment="0" applyProtection="0"/>
    <xf numFmtId="166" fontId="15" fillId="5" borderId="72">
      <alignment horizontal="right" vertical="center"/>
    </xf>
    <xf numFmtId="166" fontId="15" fillId="5" borderId="67">
      <alignment horizontal="right" vertical="center"/>
    </xf>
    <xf numFmtId="171" fontId="15" fillId="5" borderId="67">
      <alignment horizontal="right" vertical="center"/>
    </xf>
    <xf numFmtId="0" fontId="57" fillId="58" borderId="65" applyNumberFormat="0" applyAlignment="0" applyProtection="0"/>
    <xf numFmtId="0" fontId="13" fillId="0" borderId="72">
      <alignment vertical="center"/>
    </xf>
    <xf numFmtId="0" fontId="59" fillId="0" borderId="66" applyNumberFormat="0" applyFill="0" applyAlignment="0" applyProtection="0"/>
    <xf numFmtId="0" fontId="59" fillId="0" borderId="66" applyNumberFormat="0" applyFill="0" applyAlignment="0" applyProtection="0"/>
    <xf numFmtId="0" fontId="52" fillId="44" borderId="63" applyNumberFormat="0" applyAlignment="0" applyProtection="0"/>
    <xf numFmtId="0" fontId="59" fillId="0" borderId="71" applyNumberFormat="0" applyFill="0" applyAlignment="0" applyProtection="0"/>
    <xf numFmtId="0" fontId="42" fillId="58" borderId="68" applyNumberFormat="0" applyAlignment="0" applyProtection="0"/>
    <xf numFmtId="0" fontId="52" fillId="44" borderId="68" applyNumberFormat="0" applyAlignment="0" applyProtection="0"/>
    <xf numFmtId="171" fontId="13" fillId="0" borderId="67">
      <alignment vertical="center"/>
    </xf>
    <xf numFmtId="0" fontId="59" fillId="0" borderId="66" applyNumberFormat="0" applyFill="0" applyAlignment="0" applyProtection="0"/>
    <xf numFmtId="0" fontId="52" fillId="44" borderId="68" applyNumberFormat="0" applyAlignment="0" applyProtection="0"/>
    <xf numFmtId="0" fontId="57" fillId="58" borderId="70" applyNumberFormat="0" applyAlignment="0" applyProtection="0"/>
    <xf numFmtId="0" fontId="59" fillId="0" borderId="66" applyNumberFormat="0" applyFill="0" applyAlignment="0" applyProtection="0"/>
    <xf numFmtId="166" fontId="15" fillId="5" borderId="72">
      <alignment horizontal="right" vertical="center"/>
    </xf>
    <xf numFmtId="166" fontId="15" fillId="5" borderId="72">
      <alignment horizontal="right" vertical="center"/>
    </xf>
    <xf numFmtId="0" fontId="57" fillId="58" borderId="60" applyNumberFormat="0" applyAlignment="0" applyProtection="0"/>
    <xf numFmtId="0" fontId="59" fillId="0" borderId="61" applyNumberFormat="0" applyFill="0" applyAlignment="0" applyProtection="0"/>
    <xf numFmtId="171" fontId="15" fillId="5" borderId="62">
      <alignment horizontal="right" vertical="center"/>
    </xf>
    <xf numFmtId="0" fontId="42" fillId="58" borderId="58" applyNumberFormat="0" applyAlignment="0" applyProtection="0"/>
    <xf numFmtId="0" fontId="59" fillId="0" borderId="61" applyNumberFormat="0" applyFill="0" applyAlignment="0" applyProtection="0"/>
    <xf numFmtId="166" fontId="15" fillId="5" borderId="62">
      <alignment horizontal="right" vertical="center"/>
    </xf>
    <xf numFmtId="0" fontId="52" fillId="44" borderId="58" applyNumberFormat="0" applyAlignment="0" applyProtection="0"/>
    <xf numFmtId="0" fontId="13" fillId="0" borderId="62">
      <alignment vertical="center"/>
    </xf>
    <xf numFmtId="0" fontId="52" fillId="44" borderId="58" applyNumberFormat="0" applyAlignment="0" applyProtection="0"/>
    <xf numFmtId="0" fontId="42" fillId="58" borderId="58" applyNumberFormat="0" applyAlignment="0" applyProtection="0"/>
    <xf numFmtId="0" fontId="13" fillId="62" borderId="59" applyNumberFormat="0" applyFont="0" applyAlignment="0" applyProtection="0"/>
    <xf numFmtId="0" fontId="13" fillId="0" borderId="62">
      <alignment vertical="center"/>
    </xf>
    <xf numFmtId="0" fontId="13" fillId="0" borderId="62">
      <alignment vertical="center"/>
    </xf>
    <xf numFmtId="0" fontId="13" fillId="0" borderId="62">
      <alignment vertical="center"/>
    </xf>
    <xf numFmtId="166" fontId="15" fillId="5" borderId="62">
      <alignment horizontal="right" vertical="center"/>
    </xf>
    <xf numFmtId="166" fontId="15" fillId="5" borderId="62">
      <alignment horizontal="right" vertical="center"/>
    </xf>
    <xf numFmtId="171" fontId="15" fillId="5" borderId="62">
      <alignment horizontal="right" vertical="center"/>
    </xf>
    <xf numFmtId="0" fontId="42" fillId="58" borderId="58" applyNumberFormat="0" applyAlignment="0" applyProtection="0"/>
    <xf numFmtId="0" fontId="52" fillId="44" borderId="58" applyNumberFormat="0" applyAlignment="0" applyProtection="0"/>
    <xf numFmtId="171" fontId="15" fillId="5" borderId="62">
      <alignment horizontal="right" vertical="center"/>
    </xf>
    <xf numFmtId="166" fontId="15" fillId="5" borderId="62">
      <alignment horizontal="right" vertical="center"/>
    </xf>
    <xf numFmtId="0" fontId="57" fillId="58" borderId="60" applyNumberFormat="0" applyAlignment="0" applyProtection="0"/>
    <xf numFmtId="171" fontId="15" fillId="5" borderId="62">
      <alignment horizontal="right" vertical="center"/>
    </xf>
    <xf numFmtId="0" fontId="13" fillId="62" borderId="59" applyNumberFormat="0" applyFont="0" applyAlignment="0" applyProtection="0"/>
    <xf numFmtId="0" fontId="13" fillId="0" borderId="62">
      <alignment vertical="center"/>
    </xf>
    <xf numFmtId="0" fontId="59" fillId="0" borderId="61" applyNumberFormat="0" applyFill="0" applyAlignment="0" applyProtection="0"/>
    <xf numFmtId="0" fontId="13" fillId="0" borderId="62">
      <alignment vertical="center"/>
    </xf>
    <xf numFmtId="0" fontId="52" fillId="44" borderId="58" applyNumberFormat="0" applyAlignment="0" applyProtection="0"/>
    <xf numFmtId="0" fontId="59" fillId="0" borderId="61" applyNumberFormat="0" applyFill="0" applyAlignment="0" applyProtection="0"/>
    <xf numFmtId="171" fontId="13" fillId="0" borderId="62">
      <alignment vertical="center"/>
    </xf>
    <xf numFmtId="171" fontId="15" fillId="5" borderId="62">
      <alignment horizontal="right" vertical="center"/>
    </xf>
    <xf numFmtId="0" fontId="59" fillId="0" borderId="61" applyNumberFormat="0" applyFill="0" applyAlignment="0" applyProtection="0"/>
    <xf numFmtId="166" fontId="15" fillId="5" borderId="62">
      <alignment horizontal="right" vertical="center"/>
    </xf>
    <xf numFmtId="166" fontId="15" fillId="5" borderId="62">
      <alignment horizontal="right" vertical="center"/>
    </xf>
    <xf numFmtId="0" fontId="13" fillId="62" borderId="59" applyNumberFormat="0" applyFont="0" applyAlignment="0" applyProtection="0"/>
    <xf numFmtId="171" fontId="13" fillId="0" borderId="62">
      <alignment vertical="center"/>
    </xf>
    <xf numFmtId="0" fontId="57" fillId="58" borderId="60" applyNumberFormat="0" applyAlignment="0" applyProtection="0"/>
    <xf numFmtId="166" fontId="15" fillId="5" borderId="62">
      <alignment horizontal="right" vertical="center"/>
    </xf>
    <xf numFmtId="166" fontId="15" fillId="5" borderId="62">
      <alignment horizontal="right" vertical="center"/>
    </xf>
    <xf numFmtId="0" fontId="57" fillId="58" borderId="60" applyNumberFormat="0" applyAlignment="0" applyProtection="0"/>
    <xf numFmtId="0" fontId="52" fillId="44" borderId="58" applyNumberFormat="0" applyAlignment="0" applyProtection="0"/>
    <xf numFmtId="0" fontId="52" fillId="44" borderId="58" applyNumberFormat="0" applyAlignment="0" applyProtection="0"/>
    <xf numFmtId="0" fontId="13" fillId="0" borderId="62">
      <alignment vertical="center"/>
    </xf>
    <xf numFmtId="0" fontId="13" fillId="62" borderId="59" applyNumberFormat="0" applyFont="0" applyAlignment="0" applyProtection="0"/>
    <xf numFmtId="0" fontId="52" fillId="44" borderId="58" applyNumberFormat="0" applyAlignment="0" applyProtection="0"/>
    <xf numFmtId="166" fontId="15" fillId="5" borderId="62">
      <alignment horizontal="right" vertical="center"/>
    </xf>
    <xf numFmtId="0" fontId="57" fillId="58" borderId="60" applyNumberFormat="0" applyAlignment="0" applyProtection="0"/>
    <xf numFmtId="0" fontId="57" fillId="58" borderId="60" applyNumberFormat="0" applyAlignment="0" applyProtection="0"/>
    <xf numFmtId="0" fontId="57" fillId="58" borderId="60" applyNumberFormat="0" applyAlignment="0" applyProtection="0"/>
    <xf numFmtId="0" fontId="52" fillId="44" borderId="58" applyNumberFormat="0" applyAlignment="0" applyProtection="0"/>
    <xf numFmtId="0" fontId="13" fillId="0" borderId="62">
      <alignment vertical="center"/>
    </xf>
    <xf numFmtId="0" fontId="57" fillId="58" borderId="60" applyNumberFormat="0" applyAlignment="0" applyProtection="0"/>
    <xf numFmtId="0" fontId="42" fillId="58" borderId="58" applyNumberFormat="0" applyAlignment="0" applyProtection="0"/>
    <xf numFmtId="0" fontId="59" fillId="0" borderId="61" applyNumberFormat="0" applyFill="0" applyAlignment="0" applyProtection="0"/>
    <xf numFmtId="0" fontId="13" fillId="62" borderId="59" applyNumberFormat="0" applyFont="0" applyAlignment="0" applyProtection="0"/>
    <xf numFmtId="171" fontId="15" fillId="5" borderId="62">
      <alignment horizontal="right" vertical="center"/>
    </xf>
    <xf numFmtId="0" fontId="59" fillId="0" borderId="61" applyNumberFormat="0" applyFill="0" applyAlignment="0" applyProtection="0"/>
    <xf numFmtId="0" fontId="59" fillId="0" borderId="61" applyNumberFormat="0" applyFill="0" applyAlignment="0" applyProtection="0"/>
    <xf numFmtId="171" fontId="13" fillId="0" borderId="62">
      <alignment vertical="center"/>
    </xf>
    <xf numFmtId="0" fontId="42" fillId="58" borderId="58" applyNumberFormat="0" applyAlignment="0" applyProtection="0"/>
    <xf numFmtId="0" fontId="42" fillId="58" borderId="58" applyNumberFormat="0" applyAlignment="0" applyProtection="0"/>
    <xf numFmtId="166" fontId="15" fillId="5" borderId="62">
      <alignment horizontal="right" vertical="center"/>
    </xf>
    <xf numFmtId="0" fontId="57" fillId="58" borderId="60" applyNumberFormat="0" applyAlignment="0" applyProtection="0"/>
    <xf numFmtId="171" fontId="13" fillId="0" borderId="62">
      <alignment vertical="center"/>
    </xf>
    <xf numFmtId="0" fontId="13" fillId="0" borderId="62">
      <alignment vertical="center"/>
    </xf>
    <xf numFmtId="0" fontId="13" fillId="0" borderId="62">
      <alignment vertical="center"/>
    </xf>
    <xf numFmtId="166" fontId="15" fillId="5" borderId="62">
      <alignment horizontal="right" vertical="center"/>
    </xf>
    <xf numFmtId="0" fontId="13" fillId="62" borderId="59" applyNumberFormat="0" applyFont="0" applyAlignment="0" applyProtection="0"/>
    <xf numFmtId="0" fontId="52" fillId="44" borderId="58" applyNumberFormat="0" applyAlignment="0" applyProtection="0"/>
    <xf numFmtId="166" fontId="15" fillId="5" borderId="62">
      <alignment horizontal="right" vertical="center"/>
    </xf>
    <xf numFmtId="171" fontId="13" fillId="0" borderId="62">
      <alignment vertical="center"/>
    </xf>
    <xf numFmtId="0" fontId="59" fillId="0" borderId="61" applyNumberFormat="0" applyFill="0" applyAlignment="0" applyProtection="0"/>
    <xf numFmtId="0" fontId="13" fillId="62" borderId="59" applyNumberFormat="0" applyFont="0" applyAlignment="0" applyProtection="0"/>
    <xf numFmtId="0" fontId="52" fillId="44" borderId="58" applyNumberFormat="0" applyAlignment="0" applyProtection="0"/>
    <xf numFmtId="166" fontId="15" fillId="5" borderId="62">
      <alignment horizontal="right" vertical="center"/>
    </xf>
    <xf numFmtId="0" fontId="57" fillId="58" borderId="60" applyNumberFormat="0" applyAlignment="0" applyProtection="0"/>
    <xf numFmtId="0" fontId="52" fillId="44" borderId="58" applyNumberFormat="0" applyAlignment="0" applyProtection="0"/>
    <xf numFmtId="0" fontId="13" fillId="0" borderId="62">
      <alignment vertical="center"/>
    </xf>
    <xf numFmtId="171" fontId="15" fillId="5" borderId="62">
      <alignment horizontal="right" vertical="center"/>
    </xf>
    <xf numFmtId="0" fontId="59" fillId="0" borderId="61" applyNumberFormat="0" applyFill="0" applyAlignment="0" applyProtection="0"/>
    <xf numFmtId="171" fontId="13" fillId="0" borderId="62">
      <alignment vertical="center"/>
    </xf>
    <xf numFmtId="0" fontId="57" fillId="58" borderId="60" applyNumberFormat="0" applyAlignment="0" applyProtection="0"/>
    <xf numFmtId="0" fontId="59" fillId="0" borderId="61" applyNumberFormat="0" applyFill="0" applyAlignment="0" applyProtection="0"/>
    <xf numFmtId="0" fontId="59" fillId="0" borderId="61" applyNumberFormat="0" applyFill="0" applyAlignment="0" applyProtection="0"/>
    <xf numFmtId="166" fontId="15" fillId="5" borderId="62">
      <alignment horizontal="right" vertical="center"/>
    </xf>
    <xf numFmtId="0" fontId="42" fillId="58" borderId="58" applyNumberFormat="0" applyAlignment="0" applyProtection="0"/>
    <xf numFmtId="0" fontId="52" fillId="44" borderId="58" applyNumberFormat="0" applyAlignment="0" applyProtection="0"/>
    <xf numFmtId="0" fontId="42" fillId="58" borderId="58" applyNumberFormat="0" applyAlignment="0" applyProtection="0"/>
    <xf numFmtId="166" fontId="15" fillId="5" borderId="62">
      <alignment horizontal="right" vertical="center"/>
    </xf>
    <xf numFmtId="171" fontId="15" fillId="5" borderId="62">
      <alignment horizontal="right" vertical="center"/>
    </xf>
    <xf numFmtId="0" fontId="13" fillId="0" borderId="62">
      <alignment vertical="center"/>
    </xf>
    <xf numFmtId="0" fontId="52" fillId="44" borderId="58" applyNumberFormat="0" applyAlignment="0" applyProtection="0"/>
    <xf numFmtId="171" fontId="13" fillId="0" borderId="62">
      <alignment vertical="center"/>
    </xf>
    <xf numFmtId="0" fontId="42" fillId="58" borderId="58" applyNumberFormat="0" applyAlignment="0" applyProtection="0"/>
    <xf numFmtId="166" fontId="15" fillId="5" borderId="62">
      <alignment horizontal="right" vertical="center"/>
    </xf>
    <xf numFmtId="166" fontId="15" fillId="5" borderId="62">
      <alignment horizontal="right" vertical="center"/>
    </xf>
    <xf numFmtId="171" fontId="15" fillId="5" borderId="62">
      <alignment horizontal="right" vertical="center"/>
    </xf>
    <xf numFmtId="0" fontId="42" fillId="58" borderId="58" applyNumberFormat="0" applyAlignment="0" applyProtection="0"/>
    <xf numFmtId="0" fontId="52" fillId="44" borderId="58" applyNumberFormat="0" applyAlignment="0" applyProtection="0"/>
    <xf numFmtId="0" fontId="59" fillId="0" borderId="61" applyNumberFormat="0" applyFill="0" applyAlignment="0" applyProtection="0"/>
    <xf numFmtId="171" fontId="15" fillId="5" borderId="62">
      <alignment horizontal="right" vertical="center"/>
    </xf>
    <xf numFmtId="171" fontId="15" fillId="5" borderId="62">
      <alignment horizontal="right" vertical="center"/>
    </xf>
    <xf numFmtId="0" fontId="13" fillId="62" borderId="59" applyNumberFormat="0" applyFont="0" applyAlignment="0" applyProtection="0"/>
    <xf numFmtId="0" fontId="13" fillId="62" borderId="59" applyNumberFormat="0" applyFont="0" applyAlignment="0" applyProtection="0"/>
    <xf numFmtId="0" fontId="13" fillId="62" borderId="59" applyNumberFormat="0" applyFont="0" applyAlignment="0" applyProtection="0"/>
    <xf numFmtId="0" fontId="52" fillId="44" borderId="58" applyNumberFormat="0" applyAlignment="0" applyProtection="0"/>
    <xf numFmtId="171" fontId="15" fillId="5" borderId="62">
      <alignment horizontal="right" vertical="center"/>
    </xf>
    <xf numFmtId="0" fontId="57" fillId="58" borderId="60" applyNumberFormat="0" applyAlignment="0" applyProtection="0"/>
    <xf numFmtId="0" fontId="13" fillId="0" borderId="62">
      <alignment vertical="center"/>
    </xf>
    <xf numFmtId="0" fontId="13" fillId="0" borderId="62">
      <alignment vertical="center"/>
    </xf>
    <xf numFmtId="166" fontId="15" fillId="5" borderId="62">
      <alignment horizontal="right" vertical="center"/>
    </xf>
    <xf numFmtId="0" fontId="52" fillId="44" borderId="58" applyNumberFormat="0" applyAlignment="0" applyProtection="0"/>
    <xf numFmtId="0" fontId="59" fillId="0" borderId="61" applyNumberFormat="0" applyFill="0" applyAlignment="0" applyProtection="0"/>
    <xf numFmtId="171" fontId="15" fillId="5" borderId="62">
      <alignment horizontal="right" vertical="center"/>
    </xf>
    <xf numFmtId="0" fontId="42" fillId="58" borderId="58" applyNumberFormat="0" applyAlignment="0" applyProtection="0"/>
    <xf numFmtId="0" fontId="52" fillId="44" borderId="58" applyNumberFormat="0" applyAlignment="0" applyProtection="0"/>
    <xf numFmtId="0" fontId="59" fillId="0" borderId="61" applyNumberFormat="0" applyFill="0" applyAlignment="0" applyProtection="0"/>
    <xf numFmtId="0" fontId="42" fillId="58" borderId="58" applyNumberFormat="0" applyAlignment="0" applyProtection="0"/>
    <xf numFmtId="166" fontId="15" fillId="5" borderId="62">
      <alignment horizontal="right" vertical="center"/>
    </xf>
    <xf numFmtId="0" fontId="13" fillId="62" borderId="59" applyNumberFormat="0" applyFont="0" applyAlignment="0" applyProtection="0"/>
    <xf numFmtId="0" fontId="13" fillId="62" borderId="59" applyNumberFormat="0" applyFont="0" applyAlignment="0" applyProtection="0"/>
    <xf numFmtId="0" fontId="13" fillId="62" borderId="59" applyNumberFormat="0" applyFont="0" applyAlignment="0" applyProtection="0"/>
    <xf numFmtId="0" fontId="13" fillId="0" borderId="62">
      <alignment vertical="center"/>
    </xf>
    <xf numFmtId="0" fontId="52" fillId="44" borderId="58" applyNumberFormat="0" applyAlignment="0" applyProtection="0"/>
    <xf numFmtId="171" fontId="13" fillId="0" borderId="62">
      <alignment vertical="center"/>
    </xf>
    <xf numFmtId="0" fontId="42" fillId="58" borderId="58" applyNumberFormat="0" applyAlignment="0" applyProtection="0"/>
    <xf numFmtId="0" fontId="13" fillId="0" borderId="62">
      <alignment vertical="center"/>
    </xf>
    <xf numFmtId="166" fontId="15" fillId="5" borderId="62">
      <alignment horizontal="right" vertical="center"/>
    </xf>
    <xf numFmtId="0" fontId="13" fillId="0" borderId="62">
      <alignment vertical="center"/>
    </xf>
    <xf numFmtId="171" fontId="15" fillId="5" borderId="62">
      <alignment horizontal="right" vertical="center"/>
    </xf>
    <xf numFmtId="0" fontId="13" fillId="0" borderId="62">
      <alignment vertical="center"/>
    </xf>
    <xf numFmtId="0" fontId="59" fillId="0" borderId="61" applyNumberFormat="0" applyFill="0" applyAlignment="0" applyProtection="0"/>
    <xf numFmtId="171" fontId="13" fillId="0" borderId="62">
      <alignment vertical="center"/>
    </xf>
    <xf numFmtId="0" fontId="13" fillId="0" borderId="62">
      <alignment vertical="center"/>
    </xf>
    <xf numFmtId="0" fontId="42" fillId="58" borderId="58" applyNumberFormat="0" applyAlignment="0" applyProtection="0"/>
    <xf numFmtId="171" fontId="15" fillId="5" borderId="62">
      <alignment horizontal="right" vertical="center"/>
    </xf>
    <xf numFmtId="171" fontId="15" fillId="5" borderId="62">
      <alignment horizontal="right" vertical="center"/>
    </xf>
    <xf numFmtId="0" fontId="57" fillId="58" borderId="60" applyNumberFormat="0" applyAlignment="0" applyProtection="0"/>
    <xf numFmtId="166" fontId="15" fillId="5" borderId="62">
      <alignment horizontal="right" vertical="center"/>
    </xf>
    <xf numFmtId="0" fontId="52" fillId="44" borderId="58" applyNumberFormat="0" applyAlignment="0" applyProtection="0"/>
    <xf numFmtId="0" fontId="42" fillId="58" borderId="58" applyNumberFormat="0" applyAlignment="0" applyProtection="0"/>
    <xf numFmtId="0" fontId="13" fillId="0" borderId="62">
      <alignment vertical="center"/>
    </xf>
    <xf numFmtId="0" fontId="42" fillId="58" borderId="58" applyNumberFormat="0" applyAlignment="0" applyProtection="0"/>
    <xf numFmtId="0" fontId="13" fillId="62" borderId="59" applyNumberFormat="0" applyFont="0" applyAlignment="0" applyProtection="0"/>
    <xf numFmtId="0" fontId="13" fillId="0" borderId="62">
      <alignment vertical="center"/>
    </xf>
    <xf numFmtId="0" fontId="13" fillId="62" borderId="59" applyNumberFormat="0" applyFont="0" applyAlignment="0" applyProtection="0"/>
    <xf numFmtId="0" fontId="13" fillId="62" borderId="59" applyNumberFormat="0" applyFont="0" applyAlignment="0" applyProtection="0"/>
    <xf numFmtId="166" fontId="15" fillId="5" borderId="62">
      <alignment horizontal="right" vertical="center"/>
    </xf>
    <xf numFmtId="0" fontId="13" fillId="0" borderId="62">
      <alignment vertical="center"/>
    </xf>
    <xf numFmtId="0" fontId="59" fillId="0" borderId="61" applyNumberFormat="0" applyFill="0" applyAlignment="0" applyProtection="0"/>
    <xf numFmtId="0" fontId="13" fillId="0" borderId="62">
      <alignment vertical="center"/>
    </xf>
    <xf numFmtId="0" fontId="13" fillId="62" borderId="59" applyNumberFormat="0" applyFont="0" applyAlignment="0" applyProtection="0"/>
    <xf numFmtId="166" fontId="15" fillId="5" borderId="62">
      <alignment horizontal="right" vertical="center"/>
    </xf>
    <xf numFmtId="166" fontId="15" fillId="5" borderId="62">
      <alignment horizontal="right" vertical="center"/>
    </xf>
    <xf numFmtId="0" fontId="42" fillId="58" borderId="58" applyNumberFormat="0" applyAlignment="0" applyProtection="0"/>
    <xf numFmtId="0" fontId="59" fillId="0" borderId="61" applyNumberFormat="0" applyFill="0" applyAlignment="0" applyProtection="0"/>
    <xf numFmtId="0" fontId="59" fillId="0" borderId="61" applyNumberFormat="0" applyFill="0" applyAlignment="0" applyProtection="0"/>
    <xf numFmtId="0" fontId="13" fillId="62" borderId="59" applyNumberFormat="0" applyFont="0" applyAlignment="0" applyProtection="0"/>
    <xf numFmtId="171" fontId="15" fillId="5" borderId="62">
      <alignment horizontal="right" vertical="center"/>
    </xf>
    <xf numFmtId="166" fontId="15" fillId="5" borderId="62">
      <alignment horizontal="right" vertical="center"/>
    </xf>
    <xf numFmtId="0" fontId="59" fillId="0" borderId="61" applyNumberFormat="0" applyFill="0" applyAlignment="0" applyProtection="0"/>
    <xf numFmtId="0" fontId="59" fillId="0" borderId="61" applyNumberFormat="0" applyFill="0" applyAlignment="0" applyProtection="0"/>
    <xf numFmtId="0" fontId="13" fillId="62" borderId="59" applyNumberFormat="0" applyFont="0" applyAlignment="0" applyProtection="0"/>
    <xf numFmtId="0" fontId="52" fillId="44" borderId="58" applyNumberFormat="0" applyAlignment="0" applyProtection="0"/>
    <xf numFmtId="171" fontId="13" fillId="0" borderId="62">
      <alignment vertical="center"/>
    </xf>
    <xf numFmtId="0" fontId="52" fillId="44" borderId="58" applyNumberFormat="0" applyAlignment="0" applyProtection="0"/>
    <xf numFmtId="166" fontId="15" fillId="5" borderId="62">
      <alignment horizontal="right" vertical="center"/>
    </xf>
    <xf numFmtId="0" fontId="13" fillId="62" borderId="59" applyNumberFormat="0" applyFont="0" applyAlignment="0" applyProtection="0"/>
    <xf numFmtId="0" fontId="42" fillId="58" borderId="58" applyNumberFormat="0" applyAlignment="0" applyProtection="0"/>
    <xf numFmtId="166" fontId="15" fillId="5" borderId="62">
      <alignment horizontal="right" vertical="center"/>
    </xf>
    <xf numFmtId="171" fontId="15" fillId="5" borderId="62">
      <alignment horizontal="right" vertical="center"/>
    </xf>
    <xf numFmtId="0" fontId="13" fillId="0" borderId="62">
      <alignment vertical="center"/>
    </xf>
    <xf numFmtId="0" fontId="13" fillId="62" borderId="59" applyNumberFormat="0" applyFont="0" applyAlignment="0" applyProtection="0"/>
    <xf numFmtId="166" fontId="15" fillId="5" borderId="62">
      <alignment horizontal="right" vertical="center"/>
    </xf>
    <xf numFmtId="171" fontId="13" fillId="0" borderId="62">
      <alignment vertical="center"/>
    </xf>
    <xf numFmtId="0" fontId="13" fillId="0" borderId="62">
      <alignment vertical="center"/>
    </xf>
    <xf numFmtId="0" fontId="57" fillId="58" borderId="60" applyNumberFormat="0" applyAlignment="0" applyProtection="0"/>
    <xf numFmtId="0" fontId="57" fillId="58" borderId="60" applyNumberFormat="0" applyAlignment="0" applyProtection="0"/>
    <xf numFmtId="0" fontId="52" fillId="44" borderId="58" applyNumberFormat="0" applyAlignment="0" applyProtection="0"/>
    <xf numFmtId="171" fontId="13" fillId="0" borderId="62">
      <alignment vertical="center"/>
    </xf>
    <xf numFmtId="0" fontId="57" fillId="58" borderId="60" applyNumberFormat="0" applyAlignment="0" applyProtection="0"/>
    <xf numFmtId="0" fontId="52" fillId="44" borderId="58" applyNumberFormat="0" applyAlignment="0" applyProtection="0"/>
    <xf numFmtId="0" fontId="13" fillId="0" borderId="62">
      <alignment vertical="center"/>
    </xf>
    <xf numFmtId="0" fontId="13" fillId="0" borderId="62">
      <alignment vertical="center"/>
    </xf>
    <xf numFmtId="0" fontId="13" fillId="62" borderId="59" applyNumberFormat="0" applyFont="0" applyAlignment="0" applyProtection="0"/>
    <xf numFmtId="0" fontId="52" fillId="44" borderId="58" applyNumberFormat="0" applyAlignment="0" applyProtection="0"/>
    <xf numFmtId="0" fontId="13" fillId="0" borderId="62">
      <alignment vertical="center"/>
    </xf>
    <xf numFmtId="0" fontId="52" fillId="44" borderId="58" applyNumberFormat="0" applyAlignment="0" applyProtection="0"/>
    <xf numFmtId="0" fontId="42" fillId="58" borderId="58" applyNumberFormat="0" applyAlignment="0" applyProtection="0"/>
    <xf numFmtId="0" fontId="13" fillId="62" borderId="59" applyNumberFormat="0" applyFont="0" applyAlignment="0" applyProtection="0"/>
    <xf numFmtId="166" fontId="15" fillId="5" borderId="62">
      <alignment horizontal="right" vertical="center"/>
    </xf>
    <xf numFmtId="171" fontId="13" fillId="0" borderId="62">
      <alignment vertical="center"/>
    </xf>
    <xf numFmtId="0" fontId="52" fillId="44" borderId="58" applyNumberFormat="0" applyAlignment="0" applyProtection="0"/>
    <xf numFmtId="0" fontId="57" fillId="58" borderId="60" applyNumberFormat="0" applyAlignment="0" applyProtection="0"/>
    <xf numFmtId="0" fontId="52" fillId="44" borderId="58" applyNumberFormat="0" applyAlignment="0" applyProtection="0"/>
    <xf numFmtId="0" fontId="13" fillId="0" borderId="62">
      <alignment vertical="center"/>
    </xf>
    <xf numFmtId="171" fontId="13" fillId="0" borderId="62">
      <alignment vertical="center"/>
    </xf>
    <xf numFmtId="171" fontId="13" fillId="0" borderId="62">
      <alignment vertical="center"/>
    </xf>
    <xf numFmtId="166" fontId="15" fillId="5" borderId="62">
      <alignment horizontal="right" vertical="center"/>
    </xf>
    <xf numFmtId="0" fontId="13" fillId="0" borderId="62">
      <alignment vertical="center"/>
    </xf>
    <xf numFmtId="0" fontId="52" fillId="44" borderId="58" applyNumberFormat="0" applyAlignment="0" applyProtection="0"/>
    <xf numFmtId="0" fontId="42" fillId="58" borderId="58" applyNumberFormat="0" applyAlignment="0" applyProtection="0"/>
    <xf numFmtId="0" fontId="13" fillId="62" borderId="59" applyNumberFormat="0" applyFont="0" applyAlignment="0" applyProtection="0"/>
    <xf numFmtId="0" fontId="42" fillId="58" borderId="58" applyNumberFormat="0" applyAlignment="0" applyProtection="0"/>
    <xf numFmtId="0" fontId="59" fillId="0" borderId="61" applyNumberFormat="0" applyFill="0" applyAlignment="0" applyProtection="0"/>
    <xf numFmtId="0" fontId="57" fillId="58" borderId="60" applyNumberFormat="0" applyAlignment="0" applyProtection="0"/>
    <xf numFmtId="0" fontId="59" fillId="0" borderId="61" applyNumberFormat="0" applyFill="0" applyAlignment="0" applyProtection="0"/>
    <xf numFmtId="0" fontId="52" fillId="44" borderId="58" applyNumberFormat="0" applyAlignment="0" applyProtection="0"/>
    <xf numFmtId="166" fontId="15" fillId="5" borderId="62">
      <alignment horizontal="right" vertical="center"/>
    </xf>
    <xf numFmtId="0" fontId="13" fillId="62" borderId="59" applyNumberFormat="0" applyFont="0" applyAlignment="0" applyProtection="0"/>
    <xf numFmtId="0" fontId="52" fillId="44" borderId="58" applyNumberFormat="0" applyAlignment="0" applyProtection="0"/>
    <xf numFmtId="0" fontId="59" fillId="0" borderId="61" applyNumberFormat="0" applyFill="0" applyAlignment="0" applyProtection="0"/>
    <xf numFmtId="0" fontId="42" fillId="58" borderId="58" applyNumberFormat="0" applyAlignment="0" applyProtection="0"/>
    <xf numFmtId="0" fontId="57" fillId="58" borderId="60" applyNumberFormat="0" applyAlignment="0" applyProtection="0"/>
    <xf numFmtId="0" fontId="13" fillId="62" borderId="59" applyNumberFormat="0" applyFont="0" applyAlignment="0" applyProtection="0"/>
    <xf numFmtId="0" fontId="42" fillId="58" borderId="58" applyNumberFormat="0" applyAlignment="0" applyProtection="0"/>
    <xf numFmtId="166" fontId="15" fillId="5" borderId="62">
      <alignment horizontal="right" vertical="center"/>
    </xf>
    <xf numFmtId="0" fontId="13" fillId="0" borderId="62">
      <alignment vertical="center"/>
    </xf>
    <xf numFmtId="0" fontId="42" fillId="58" borderId="58" applyNumberFormat="0" applyAlignment="0" applyProtection="0"/>
    <xf numFmtId="166" fontId="15" fillId="5" borderId="62">
      <alignment horizontal="right" vertical="center"/>
    </xf>
    <xf numFmtId="0" fontId="59" fillId="0" borderId="61" applyNumberFormat="0" applyFill="0" applyAlignment="0" applyProtection="0"/>
    <xf numFmtId="0" fontId="13" fillId="0" borderId="62">
      <alignment vertical="center"/>
    </xf>
    <xf numFmtId="171" fontId="13" fillId="0" borderId="62">
      <alignment vertical="center"/>
    </xf>
    <xf numFmtId="0" fontId="42" fillId="58" borderId="58" applyNumberFormat="0" applyAlignment="0" applyProtection="0"/>
    <xf numFmtId="166" fontId="15" fillId="5" borderId="62">
      <alignment horizontal="right" vertical="center"/>
    </xf>
    <xf numFmtId="171" fontId="13" fillId="0" borderId="62">
      <alignment vertical="center"/>
    </xf>
    <xf numFmtId="0" fontId="57" fillId="58" borderId="60" applyNumberFormat="0" applyAlignment="0" applyProtection="0"/>
    <xf numFmtId="0" fontId="52" fillId="44" borderId="58" applyNumberFormat="0" applyAlignment="0" applyProtection="0"/>
    <xf numFmtId="0" fontId="13" fillId="0" borderId="62">
      <alignment vertical="center"/>
    </xf>
    <xf numFmtId="0" fontId="13" fillId="0" borderId="62">
      <alignment vertical="center"/>
    </xf>
    <xf numFmtId="0" fontId="42" fillId="58" borderId="58" applyNumberFormat="0" applyAlignment="0" applyProtection="0"/>
    <xf numFmtId="0" fontId="57" fillId="58" borderId="60" applyNumberFormat="0" applyAlignment="0" applyProtection="0"/>
    <xf numFmtId="0" fontId="57" fillId="58" borderId="60" applyNumberFormat="0" applyAlignment="0" applyProtection="0"/>
    <xf numFmtId="0" fontId="59" fillId="0" borderId="61" applyNumberFormat="0" applyFill="0" applyAlignment="0" applyProtection="0"/>
    <xf numFmtId="0" fontId="59" fillId="0" borderId="61" applyNumberFormat="0" applyFill="0" applyAlignment="0" applyProtection="0"/>
    <xf numFmtId="0" fontId="13" fillId="0" borderId="62">
      <alignment vertical="center"/>
    </xf>
    <xf numFmtId="171" fontId="15" fillId="5" borderId="62">
      <alignment horizontal="right" vertical="center"/>
    </xf>
    <xf numFmtId="0" fontId="59" fillId="0" borderId="61" applyNumberFormat="0" applyFill="0" applyAlignment="0" applyProtection="0"/>
    <xf numFmtId="166" fontId="15" fillId="5" borderId="62">
      <alignment horizontal="right" vertical="center"/>
    </xf>
    <xf numFmtId="0" fontId="57" fillId="58" borderId="60" applyNumberFormat="0" applyAlignment="0" applyProtection="0"/>
    <xf numFmtId="171" fontId="13" fillId="0" borderId="62">
      <alignment vertical="center"/>
    </xf>
    <xf numFmtId="166" fontId="15" fillId="5" borderId="62">
      <alignment horizontal="right" vertical="center"/>
    </xf>
    <xf numFmtId="0" fontId="13" fillId="0" borderId="62">
      <alignment vertical="center"/>
    </xf>
    <xf numFmtId="0" fontId="13" fillId="0" borderId="62">
      <alignment vertical="center"/>
    </xf>
    <xf numFmtId="171" fontId="15" fillId="5" borderId="62">
      <alignment horizontal="right" vertical="center"/>
    </xf>
    <xf numFmtId="0" fontId="13" fillId="0" borderId="62">
      <alignment vertical="center"/>
    </xf>
    <xf numFmtId="0" fontId="13" fillId="0" borderId="62">
      <alignment vertical="center"/>
    </xf>
    <xf numFmtId="0" fontId="59" fillId="0" borderId="61" applyNumberFormat="0" applyFill="0" applyAlignment="0" applyProtection="0"/>
    <xf numFmtId="0" fontId="59" fillId="0" borderId="61" applyNumberFormat="0" applyFill="0" applyAlignment="0" applyProtection="0"/>
    <xf numFmtId="0" fontId="13" fillId="62" borderId="59" applyNumberFormat="0" applyFont="0" applyAlignment="0" applyProtection="0"/>
    <xf numFmtId="171" fontId="13" fillId="0" borderId="62">
      <alignment vertical="center"/>
    </xf>
    <xf numFmtId="0" fontId="57" fillId="58" borderId="60" applyNumberFormat="0" applyAlignment="0" applyProtection="0"/>
    <xf numFmtId="166" fontId="15" fillId="5" borderId="62">
      <alignment horizontal="right" vertical="center"/>
    </xf>
    <xf numFmtId="171" fontId="15" fillId="5" borderId="62">
      <alignment horizontal="right" vertical="center"/>
    </xf>
    <xf numFmtId="0" fontId="42" fillId="58" borderId="58" applyNumberFormat="0" applyAlignment="0" applyProtection="0"/>
    <xf numFmtId="0" fontId="13" fillId="62" borderId="59" applyNumberFormat="0" applyFont="0" applyAlignment="0" applyProtection="0"/>
    <xf numFmtId="0" fontId="52" fillId="44" borderId="58" applyNumberFormat="0" applyAlignment="0" applyProtection="0"/>
    <xf numFmtId="166" fontId="15" fillId="5" borderId="62">
      <alignment horizontal="right" vertical="center"/>
    </xf>
    <xf numFmtId="0" fontId="52" fillId="44" borderId="58" applyNumberFormat="0" applyAlignment="0" applyProtection="0"/>
    <xf numFmtId="166" fontId="15" fillId="5" borderId="62">
      <alignment horizontal="right" vertical="center"/>
    </xf>
    <xf numFmtId="171" fontId="15" fillId="5" borderId="62">
      <alignment horizontal="right" vertical="center"/>
    </xf>
    <xf numFmtId="0" fontId="13" fillId="62" borderId="59" applyNumberFormat="0" applyFont="0" applyAlignment="0" applyProtection="0"/>
    <xf numFmtId="0" fontId="52" fillId="44" borderId="58" applyNumberFormat="0" applyAlignment="0" applyProtection="0"/>
    <xf numFmtId="171" fontId="13" fillId="0" borderId="62">
      <alignment vertical="center"/>
    </xf>
    <xf numFmtId="0" fontId="52" fillId="44" borderId="58" applyNumberFormat="0" applyAlignment="0" applyProtection="0"/>
    <xf numFmtId="166" fontId="15" fillId="5" borderId="62">
      <alignment horizontal="right" vertical="center"/>
    </xf>
    <xf numFmtId="0" fontId="52" fillId="44" borderId="58" applyNumberFormat="0" applyAlignment="0" applyProtection="0"/>
    <xf numFmtId="0" fontId="59" fillId="0" borderId="61" applyNumberFormat="0" applyFill="0" applyAlignment="0" applyProtection="0"/>
    <xf numFmtId="0" fontId="42" fillId="58" borderId="58" applyNumberFormat="0" applyAlignment="0" applyProtection="0"/>
    <xf numFmtId="166" fontId="15" fillId="5" borderId="62">
      <alignment horizontal="right" vertical="center"/>
    </xf>
    <xf numFmtId="0" fontId="13" fillId="0" borderId="62">
      <alignment vertical="center"/>
    </xf>
    <xf numFmtId="0" fontId="42" fillId="58" borderId="58" applyNumberFormat="0" applyAlignment="0" applyProtection="0"/>
    <xf numFmtId="0" fontId="13" fillId="62" borderId="59" applyNumberFormat="0" applyFont="0" applyAlignment="0" applyProtection="0"/>
    <xf numFmtId="171" fontId="13" fillId="0" borderId="62">
      <alignment vertical="center"/>
    </xf>
    <xf numFmtId="0" fontId="42" fillId="58" borderId="58" applyNumberFormat="0" applyAlignment="0" applyProtection="0"/>
    <xf numFmtId="171" fontId="15" fillId="5" borderId="62">
      <alignment horizontal="right" vertical="center"/>
    </xf>
    <xf numFmtId="166" fontId="15" fillId="5" borderId="62">
      <alignment horizontal="right" vertical="center"/>
    </xf>
    <xf numFmtId="0" fontId="52" fillId="44" borderId="58" applyNumberFormat="0" applyAlignment="0" applyProtection="0"/>
    <xf numFmtId="0" fontId="57" fillId="58" borderId="60" applyNumberFormat="0" applyAlignment="0" applyProtection="0"/>
    <xf numFmtId="0" fontId="13" fillId="0" borderId="62">
      <alignment vertical="center"/>
    </xf>
    <xf numFmtId="0" fontId="13" fillId="0" borderId="62">
      <alignment vertical="center"/>
    </xf>
    <xf numFmtId="0" fontId="59" fillId="0" borderId="61" applyNumberFormat="0" applyFill="0" applyAlignment="0" applyProtection="0"/>
    <xf numFmtId="0" fontId="13" fillId="0" borderId="62">
      <alignment vertical="center"/>
    </xf>
    <xf numFmtId="0" fontId="52" fillId="44" borderId="58" applyNumberFormat="0" applyAlignment="0" applyProtection="0"/>
    <xf numFmtId="0" fontId="59" fillId="0" borderId="61" applyNumberFormat="0" applyFill="0" applyAlignment="0" applyProtection="0"/>
    <xf numFmtId="0" fontId="13" fillId="0" borderId="62">
      <alignment vertical="center"/>
    </xf>
    <xf numFmtId="0" fontId="13" fillId="62" borderId="59" applyNumberFormat="0" applyFont="0" applyAlignment="0" applyProtection="0"/>
    <xf numFmtId="0" fontId="13" fillId="62" borderId="59" applyNumberFormat="0" applyFont="0" applyAlignment="0" applyProtection="0"/>
    <xf numFmtId="166" fontId="15" fillId="5" borderId="62">
      <alignment horizontal="right" vertical="center"/>
    </xf>
    <xf numFmtId="0" fontId="52" fillId="44" borderId="58" applyNumberFormat="0" applyAlignment="0" applyProtection="0"/>
    <xf numFmtId="0" fontId="13" fillId="0" borderId="62">
      <alignment vertical="center"/>
    </xf>
    <xf numFmtId="0" fontId="13" fillId="62" borderId="59" applyNumberFormat="0" applyFont="0" applyAlignment="0" applyProtection="0"/>
    <xf numFmtId="171" fontId="13" fillId="0" borderId="62">
      <alignment vertical="center"/>
    </xf>
    <xf numFmtId="0" fontId="57" fillId="58" borderId="60" applyNumberFormat="0" applyAlignment="0" applyProtection="0"/>
    <xf numFmtId="0" fontId="13" fillId="62" borderId="59" applyNumberFormat="0" applyFont="0" applyAlignment="0" applyProtection="0"/>
    <xf numFmtId="0" fontId="13" fillId="0" borderId="62">
      <alignment vertical="center"/>
    </xf>
    <xf numFmtId="0" fontId="42" fillId="58" borderId="58" applyNumberFormat="0" applyAlignment="0" applyProtection="0"/>
    <xf numFmtId="0" fontId="42" fillId="58" borderId="58" applyNumberFormat="0" applyAlignment="0" applyProtection="0"/>
    <xf numFmtId="171" fontId="13" fillId="0" borderId="62">
      <alignment vertical="center"/>
    </xf>
    <xf numFmtId="171" fontId="13" fillId="0" borderId="62">
      <alignment vertical="center"/>
    </xf>
    <xf numFmtId="171" fontId="13" fillId="0" borderId="62">
      <alignment vertical="center"/>
    </xf>
    <xf numFmtId="166" fontId="15" fillId="5" borderId="62">
      <alignment horizontal="right" vertical="center"/>
    </xf>
    <xf numFmtId="171" fontId="15" fillId="5" borderId="62">
      <alignment horizontal="right" vertical="center"/>
    </xf>
    <xf numFmtId="171" fontId="13" fillId="0" borderId="62">
      <alignment vertical="center"/>
    </xf>
    <xf numFmtId="171" fontId="13" fillId="0" borderId="62">
      <alignment vertical="center"/>
    </xf>
    <xf numFmtId="166" fontId="15" fillId="5" borderId="62">
      <alignment horizontal="right" vertical="center"/>
    </xf>
    <xf numFmtId="0" fontId="57" fillId="58" borderId="60" applyNumberFormat="0" applyAlignment="0" applyProtection="0"/>
    <xf numFmtId="0" fontId="57" fillId="58" borderId="60" applyNumberFormat="0" applyAlignment="0" applyProtection="0"/>
    <xf numFmtId="0" fontId="57" fillId="58" borderId="60" applyNumberFormat="0" applyAlignment="0" applyProtection="0"/>
    <xf numFmtId="0" fontId="13" fillId="0" borderId="62">
      <alignment vertical="center"/>
    </xf>
    <xf numFmtId="171" fontId="15" fillId="5" borderId="62">
      <alignment horizontal="right" vertical="center"/>
    </xf>
    <xf numFmtId="171" fontId="15" fillId="5" borderId="62">
      <alignment horizontal="right" vertical="center"/>
    </xf>
    <xf numFmtId="0" fontId="57" fillId="58" borderId="60" applyNumberFormat="0" applyAlignment="0" applyProtection="0"/>
    <xf numFmtId="0" fontId="52" fillId="44" borderId="58" applyNumberFormat="0" applyAlignment="0" applyProtection="0"/>
    <xf numFmtId="0" fontId="42" fillId="58" borderId="58" applyNumberFormat="0" applyAlignment="0" applyProtection="0"/>
    <xf numFmtId="0" fontId="52" fillId="44" borderId="58" applyNumberFormat="0" applyAlignment="0" applyProtection="0"/>
    <xf numFmtId="0" fontId="13" fillId="62" borderId="59" applyNumberFormat="0" applyFont="0" applyAlignment="0" applyProtection="0"/>
    <xf numFmtId="166" fontId="15" fillId="5" borderId="62">
      <alignment horizontal="right" vertical="center"/>
    </xf>
    <xf numFmtId="0" fontId="13" fillId="0" borderId="62">
      <alignment vertical="center"/>
    </xf>
    <xf numFmtId="0" fontId="13" fillId="0" borderId="62">
      <alignment vertical="center"/>
    </xf>
    <xf numFmtId="166" fontId="15" fillId="5" borderId="62">
      <alignment horizontal="right" vertical="center"/>
    </xf>
    <xf numFmtId="0" fontId="52" fillId="44" borderId="58" applyNumberFormat="0" applyAlignment="0" applyProtection="0"/>
    <xf numFmtId="171" fontId="13" fillId="0" borderId="62">
      <alignment vertical="center"/>
    </xf>
    <xf numFmtId="0" fontId="57" fillId="58" borderId="60" applyNumberFormat="0" applyAlignment="0" applyProtection="0"/>
    <xf numFmtId="0" fontId="13" fillId="0" borderId="62">
      <alignment vertical="center"/>
    </xf>
    <xf numFmtId="0" fontId="57" fillId="58" borderId="60" applyNumberFormat="0" applyAlignment="0" applyProtection="0"/>
    <xf numFmtId="0" fontId="42" fillId="58" borderId="58" applyNumberFormat="0" applyAlignment="0" applyProtection="0"/>
    <xf numFmtId="0" fontId="13" fillId="62" borderId="59" applyNumberFormat="0" applyFont="0" applyAlignment="0" applyProtection="0"/>
    <xf numFmtId="171" fontId="13" fillId="0" borderId="62">
      <alignment vertical="center"/>
    </xf>
    <xf numFmtId="0" fontId="52" fillId="44" borderId="58" applyNumberFormat="0" applyAlignment="0" applyProtection="0"/>
    <xf numFmtId="0" fontId="13" fillId="0" borderId="62">
      <alignment vertical="center"/>
    </xf>
    <xf numFmtId="0" fontId="13" fillId="0" borderId="62">
      <alignment vertical="center"/>
    </xf>
    <xf numFmtId="0" fontId="52" fillId="44" borderId="58" applyNumberFormat="0" applyAlignment="0" applyProtection="0"/>
    <xf numFmtId="0" fontId="13" fillId="0" borderId="62">
      <alignment vertical="center"/>
    </xf>
    <xf numFmtId="0" fontId="57" fillId="58" borderId="60" applyNumberFormat="0" applyAlignment="0" applyProtection="0"/>
    <xf numFmtId="166" fontId="15" fillId="5" borderId="62">
      <alignment horizontal="right" vertical="center"/>
    </xf>
    <xf numFmtId="166" fontId="15" fillId="5" borderId="62">
      <alignment horizontal="right" vertical="center"/>
    </xf>
    <xf numFmtId="0" fontId="57" fillId="58" borderId="60" applyNumberFormat="0" applyAlignment="0" applyProtection="0"/>
    <xf numFmtId="0" fontId="57" fillId="58" borderId="60" applyNumberFormat="0" applyAlignment="0" applyProtection="0"/>
    <xf numFmtId="0" fontId="52" fillId="44" borderId="58" applyNumberFormat="0" applyAlignment="0" applyProtection="0"/>
    <xf numFmtId="0" fontId="13" fillId="0" borderId="62">
      <alignment vertical="center"/>
    </xf>
    <xf numFmtId="0" fontId="13" fillId="62" borderId="59" applyNumberFormat="0" applyFont="0" applyAlignment="0" applyProtection="0"/>
    <xf numFmtId="0" fontId="59" fillId="0" borderId="61" applyNumberFormat="0" applyFill="0" applyAlignment="0" applyProtection="0"/>
    <xf numFmtId="166" fontId="15" fillId="5" borderId="62">
      <alignment horizontal="right" vertical="center"/>
    </xf>
    <xf numFmtId="0" fontId="57" fillId="58" borderId="60" applyNumberFormat="0" applyAlignment="0" applyProtection="0"/>
    <xf numFmtId="0" fontId="42" fillId="58" borderId="58" applyNumberFormat="0" applyAlignment="0" applyProtection="0"/>
    <xf numFmtId="0" fontId="13" fillId="62" borderId="59" applyNumberFormat="0" applyFont="0" applyAlignment="0" applyProtection="0"/>
    <xf numFmtId="0" fontId="52" fillId="44" borderId="58" applyNumberFormat="0" applyAlignment="0" applyProtection="0"/>
    <xf numFmtId="0" fontId="13" fillId="0" borderId="62">
      <alignment vertical="center"/>
    </xf>
    <xf numFmtId="0" fontId="13" fillId="62" borderId="59" applyNumberFormat="0" applyFont="0" applyAlignment="0" applyProtection="0"/>
    <xf numFmtId="0" fontId="13" fillId="0" borderId="62">
      <alignment vertical="center"/>
    </xf>
    <xf numFmtId="0" fontId="13" fillId="62" borderId="59" applyNumberFormat="0" applyFont="0" applyAlignment="0" applyProtection="0"/>
    <xf numFmtId="166" fontId="15" fillId="5" borderId="62">
      <alignment horizontal="right" vertical="center"/>
    </xf>
    <xf numFmtId="166" fontId="15" fillId="5" borderId="62">
      <alignment horizontal="right" vertical="center"/>
    </xf>
    <xf numFmtId="0" fontId="59" fillId="0" borderId="61" applyNumberFormat="0" applyFill="0" applyAlignment="0" applyProtection="0"/>
    <xf numFmtId="171" fontId="15" fillId="5" borderId="62">
      <alignment horizontal="right" vertical="center"/>
    </xf>
    <xf numFmtId="171" fontId="13" fillId="0" borderId="62">
      <alignment vertical="center"/>
    </xf>
    <xf numFmtId="0" fontId="13" fillId="62" borderId="59" applyNumberFormat="0" applyFont="0" applyAlignment="0" applyProtection="0"/>
    <xf numFmtId="0" fontId="42" fillId="58" borderId="58" applyNumberFormat="0" applyAlignment="0" applyProtection="0"/>
    <xf numFmtId="0" fontId="13" fillId="0" borderId="62">
      <alignment vertical="center"/>
    </xf>
    <xf numFmtId="0" fontId="13" fillId="0" borderId="62">
      <alignment vertical="center"/>
    </xf>
    <xf numFmtId="0" fontId="13" fillId="62" borderId="59" applyNumberFormat="0" applyFont="0" applyAlignment="0" applyProtection="0"/>
    <xf numFmtId="0" fontId="59" fillId="0" borderId="61" applyNumberFormat="0" applyFill="0" applyAlignment="0" applyProtection="0"/>
    <xf numFmtId="0" fontId="13" fillId="0" borderId="62">
      <alignment vertical="center"/>
    </xf>
    <xf numFmtId="0" fontId="59" fillId="0" borderId="61" applyNumberFormat="0" applyFill="0" applyAlignment="0" applyProtection="0"/>
    <xf numFmtId="171" fontId="13" fillId="0" borderId="62">
      <alignment vertical="center"/>
    </xf>
    <xf numFmtId="171" fontId="15" fillId="5" borderId="62">
      <alignment horizontal="right" vertical="center"/>
    </xf>
    <xf numFmtId="0" fontId="57" fillId="58" borderId="60" applyNumberFormat="0" applyAlignment="0" applyProtection="0"/>
    <xf numFmtId="166" fontId="15" fillId="5" borderId="62">
      <alignment horizontal="right" vertical="center"/>
    </xf>
    <xf numFmtId="0" fontId="42" fillId="58" borderId="58" applyNumberFormat="0" applyAlignment="0" applyProtection="0"/>
    <xf numFmtId="0" fontId="57" fillId="58" borderId="60" applyNumberFormat="0" applyAlignment="0" applyProtection="0"/>
    <xf numFmtId="166" fontId="15" fillId="5" borderId="62">
      <alignment horizontal="right" vertical="center"/>
    </xf>
    <xf numFmtId="166" fontId="15" fillId="5" borderId="62">
      <alignment horizontal="right" vertical="center"/>
    </xf>
    <xf numFmtId="171" fontId="15" fillId="5" borderId="62">
      <alignment horizontal="right" vertical="center"/>
    </xf>
    <xf numFmtId="0" fontId="42" fillId="58" borderId="58" applyNumberFormat="0" applyAlignment="0" applyProtection="0"/>
    <xf numFmtId="166" fontId="15" fillId="5" borderId="62">
      <alignment horizontal="right" vertical="center"/>
    </xf>
    <xf numFmtId="171" fontId="15" fillId="5" borderId="62">
      <alignment horizontal="right" vertical="center"/>
    </xf>
    <xf numFmtId="171" fontId="13" fillId="0" borderId="62">
      <alignment vertical="center"/>
    </xf>
    <xf numFmtId="171" fontId="15" fillId="5" borderId="62">
      <alignment horizontal="right" vertical="center"/>
    </xf>
    <xf numFmtId="0" fontId="59" fillId="0" borderId="61" applyNumberFormat="0" applyFill="0" applyAlignment="0" applyProtection="0"/>
    <xf numFmtId="0" fontId="59" fillId="0" borderId="61" applyNumberFormat="0" applyFill="0" applyAlignment="0" applyProtection="0"/>
    <xf numFmtId="166" fontId="15" fillId="5" borderId="62">
      <alignment horizontal="right" vertical="center"/>
    </xf>
    <xf numFmtId="0" fontId="52" fillId="44" borderId="58" applyNumberFormat="0" applyAlignment="0" applyProtection="0"/>
    <xf numFmtId="166" fontId="15" fillId="5" borderId="62">
      <alignment horizontal="right" vertical="center"/>
    </xf>
    <xf numFmtId="0" fontId="13" fillId="0" borderId="62">
      <alignment vertical="center"/>
    </xf>
    <xf numFmtId="0" fontId="42" fillId="58" borderId="58" applyNumberFormat="0" applyAlignment="0" applyProtection="0"/>
    <xf numFmtId="0" fontId="52" fillId="44" borderId="58" applyNumberFormat="0" applyAlignment="0" applyProtection="0"/>
    <xf numFmtId="0" fontId="57" fillId="58" borderId="60" applyNumberFormat="0" applyAlignment="0" applyProtection="0"/>
    <xf numFmtId="171" fontId="15" fillId="5" borderId="62">
      <alignment horizontal="right" vertical="center"/>
    </xf>
    <xf numFmtId="0" fontId="13" fillId="0" borderId="62">
      <alignment vertical="center"/>
    </xf>
    <xf numFmtId="0" fontId="13" fillId="62" borderId="59" applyNumberFormat="0" applyFont="0" applyAlignment="0" applyProtection="0"/>
    <xf numFmtId="171" fontId="15" fillId="5" borderId="62">
      <alignment horizontal="right" vertical="center"/>
    </xf>
    <xf numFmtId="0" fontId="13" fillId="62" borderId="59" applyNumberFormat="0" applyFont="0" applyAlignment="0" applyProtection="0"/>
    <xf numFmtId="166" fontId="15" fillId="5" borderId="62">
      <alignment horizontal="right" vertical="center"/>
    </xf>
    <xf numFmtId="0" fontId="59" fillId="0" borderId="61" applyNumberFormat="0" applyFill="0" applyAlignment="0" applyProtection="0"/>
    <xf numFmtId="166" fontId="15" fillId="5" borderId="62">
      <alignment horizontal="right" vertical="center"/>
    </xf>
    <xf numFmtId="166" fontId="15" fillId="5" borderId="62">
      <alignment horizontal="right" vertical="center"/>
    </xf>
    <xf numFmtId="0" fontId="13" fillId="0" borderId="62">
      <alignment vertical="center"/>
    </xf>
    <xf numFmtId="166" fontId="15" fillId="5" borderId="62">
      <alignment horizontal="right" vertical="center"/>
    </xf>
    <xf numFmtId="0" fontId="59" fillId="0" borderId="61" applyNumberFormat="0" applyFill="0" applyAlignment="0" applyProtection="0"/>
    <xf numFmtId="0" fontId="52" fillId="44" borderId="58" applyNumberFormat="0" applyAlignment="0" applyProtection="0"/>
    <xf numFmtId="0" fontId="42" fillId="58" borderId="58" applyNumberFormat="0" applyAlignment="0" applyProtection="0"/>
    <xf numFmtId="0" fontId="57" fillId="58" borderId="60" applyNumberFormat="0" applyAlignment="0" applyProtection="0"/>
    <xf numFmtId="0" fontId="13" fillId="0" borderId="62">
      <alignment vertical="center"/>
    </xf>
    <xf numFmtId="0" fontId="13" fillId="0" borderId="62">
      <alignment vertical="center"/>
    </xf>
    <xf numFmtId="0" fontId="57" fillId="58" borderId="60" applyNumberFormat="0" applyAlignment="0" applyProtection="0"/>
    <xf numFmtId="0" fontId="59" fillId="0" borderId="61" applyNumberFormat="0" applyFill="0" applyAlignment="0" applyProtection="0"/>
    <xf numFmtId="0" fontId="57" fillId="58" borderId="60" applyNumberFormat="0" applyAlignment="0" applyProtection="0"/>
    <xf numFmtId="0" fontId="59" fillId="0" borderId="61" applyNumberFormat="0" applyFill="0" applyAlignment="0" applyProtection="0"/>
    <xf numFmtId="0" fontId="13" fillId="0" borderId="62">
      <alignment vertical="center"/>
    </xf>
    <xf numFmtId="0" fontId="57" fillId="58" borderId="60" applyNumberFormat="0" applyAlignment="0" applyProtection="0"/>
    <xf numFmtId="0" fontId="13" fillId="0" borderId="62">
      <alignment vertical="center"/>
    </xf>
    <xf numFmtId="0" fontId="57" fillId="58" borderId="60" applyNumberFormat="0" applyAlignment="0" applyProtection="0"/>
    <xf numFmtId="0" fontId="13" fillId="62" borderId="59" applyNumberFormat="0" applyFont="0" applyAlignment="0" applyProtection="0"/>
    <xf numFmtId="0" fontId="13" fillId="62" borderId="59" applyNumberFormat="0" applyFont="0" applyAlignment="0" applyProtection="0"/>
    <xf numFmtId="0" fontId="59" fillId="0" borderId="61" applyNumberFormat="0" applyFill="0" applyAlignment="0" applyProtection="0"/>
    <xf numFmtId="171" fontId="13" fillId="0" borderId="62">
      <alignment vertical="center"/>
    </xf>
    <xf numFmtId="0" fontId="42" fillId="58" borderId="58" applyNumberFormat="0" applyAlignment="0" applyProtection="0"/>
    <xf numFmtId="171" fontId="15" fillId="5" borderId="62">
      <alignment horizontal="right" vertical="center"/>
    </xf>
    <xf numFmtId="0" fontId="42" fillId="58" borderId="58" applyNumberFormat="0" applyAlignment="0" applyProtection="0"/>
    <xf numFmtId="0" fontId="59" fillId="0" borderId="61" applyNumberFormat="0" applyFill="0" applyAlignment="0" applyProtection="0"/>
    <xf numFmtId="166" fontId="15" fillId="5" borderId="62">
      <alignment horizontal="right" vertical="center"/>
    </xf>
    <xf numFmtId="166" fontId="15" fillId="5" borderId="62">
      <alignment horizontal="right" vertical="center"/>
    </xf>
    <xf numFmtId="171" fontId="13" fillId="0" borderId="62">
      <alignment vertical="center"/>
    </xf>
    <xf numFmtId="171" fontId="13" fillId="0" borderId="62">
      <alignment vertical="center"/>
    </xf>
    <xf numFmtId="0" fontId="52" fillId="44" borderId="58" applyNumberFormat="0" applyAlignment="0" applyProtection="0"/>
    <xf numFmtId="0" fontId="52" fillId="44" borderId="58" applyNumberFormat="0" applyAlignment="0" applyProtection="0"/>
    <xf numFmtId="0" fontId="13" fillId="0" borderId="62">
      <alignment vertical="center"/>
    </xf>
    <xf numFmtId="0" fontId="13" fillId="0" borderId="62">
      <alignment vertical="center"/>
    </xf>
    <xf numFmtId="0" fontId="52" fillId="44" borderId="58" applyNumberFormat="0" applyAlignment="0" applyProtection="0"/>
    <xf numFmtId="166" fontId="15" fillId="5" borderId="62">
      <alignment horizontal="right" vertical="center"/>
    </xf>
    <xf numFmtId="0" fontId="13" fillId="62" borderId="59" applyNumberFormat="0" applyFont="0" applyAlignment="0" applyProtection="0"/>
    <xf numFmtId="0" fontId="59" fillId="0" borderId="61" applyNumberFormat="0" applyFill="0" applyAlignment="0" applyProtection="0"/>
    <xf numFmtId="0" fontId="13" fillId="0" borderId="62">
      <alignment vertical="center"/>
    </xf>
    <xf numFmtId="0" fontId="59" fillId="0" borderId="61" applyNumberFormat="0" applyFill="0" applyAlignment="0" applyProtection="0"/>
    <xf numFmtId="166" fontId="15" fillId="5" borderId="62">
      <alignment horizontal="right" vertical="center"/>
    </xf>
    <xf numFmtId="0" fontId="13" fillId="0" borderId="62">
      <alignment vertical="center"/>
    </xf>
    <xf numFmtId="0" fontId="42" fillId="58" borderId="58" applyNumberFormat="0" applyAlignment="0" applyProtection="0"/>
    <xf numFmtId="0" fontId="13" fillId="62" borderId="59" applyNumberFormat="0" applyFont="0" applyAlignment="0" applyProtection="0"/>
    <xf numFmtId="0" fontId="59" fillId="0" borderId="61" applyNumberFormat="0" applyFill="0" applyAlignment="0" applyProtection="0"/>
    <xf numFmtId="171" fontId="15" fillId="5" borderId="62">
      <alignment horizontal="right" vertical="center"/>
    </xf>
    <xf numFmtId="0" fontId="42" fillId="58" borderId="58" applyNumberFormat="0" applyAlignment="0" applyProtection="0"/>
    <xf numFmtId="0" fontId="13" fillId="0" borderId="62">
      <alignment vertical="center"/>
    </xf>
    <xf numFmtId="166" fontId="15" fillId="5" borderId="62">
      <alignment horizontal="right" vertical="center"/>
    </xf>
    <xf numFmtId="171" fontId="15" fillId="5" borderId="62">
      <alignment horizontal="right" vertical="center"/>
    </xf>
    <xf numFmtId="0" fontId="42" fillId="58" borderId="58" applyNumberFormat="0" applyAlignment="0" applyProtection="0"/>
    <xf numFmtId="0" fontId="13" fillId="0" borderId="62">
      <alignment vertical="center"/>
    </xf>
    <xf numFmtId="0" fontId="42" fillId="58" borderId="58" applyNumberFormat="0" applyAlignment="0" applyProtection="0"/>
    <xf numFmtId="166" fontId="15" fillId="5" borderId="62">
      <alignment horizontal="right" vertical="center"/>
    </xf>
    <xf numFmtId="0" fontId="57" fillId="58" borderId="60" applyNumberFormat="0" applyAlignment="0" applyProtection="0"/>
    <xf numFmtId="171" fontId="13" fillId="0" borderId="62">
      <alignment vertical="center"/>
    </xf>
    <xf numFmtId="0" fontId="13" fillId="62" borderId="59" applyNumberFormat="0" applyFont="0" applyAlignment="0" applyProtection="0"/>
    <xf numFmtId="0" fontId="13" fillId="62" borderId="59" applyNumberFormat="0" applyFont="0" applyAlignment="0" applyProtection="0"/>
    <xf numFmtId="0" fontId="59" fillId="0" borderId="61" applyNumberFormat="0" applyFill="0" applyAlignment="0" applyProtection="0"/>
    <xf numFmtId="0" fontId="13" fillId="0" borderId="62">
      <alignment vertical="center"/>
    </xf>
    <xf numFmtId="0" fontId="59" fillId="0" borderId="61" applyNumberFormat="0" applyFill="0" applyAlignment="0" applyProtection="0"/>
    <xf numFmtId="166" fontId="15" fillId="5" borderId="62">
      <alignment horizontal="right" vertical="center"/>
    </xf>
    <xf numFmtId="166" fontId="15" fillId="5" borderId="62">
      <alignment horizontal="right" vertical="center"/>
    </xf>
    <xf numFmtId="166" fontId="15" fillId="5" borderId="62">
      <alignment horizontal="right" vertical="center"/>
    </xf>
    <xf numFmtId="0" fontId="57" fillId="58" borderId="60" applyNumberFormat="0" applyAlignment="0" applyProtection="0"/>
    <xf numFmtId="166" fontId="15" fillId="5" borderId="62">
      <alignment horizontal="right" vertical="center"/>
    </xf>
    <xf numFmtId="171" fontId="13" fillId="0" borderId="62">
      <alignment vertical="center"/>
    </xf>
    <xf numFmtId="0" fontId="13" fillId="0" borderId="62">
      <alignment vertical="center"/>
    </xf>
    <xf numFmtId="0" fontId="42" fillId="58" borderId="58" applyNumberFormat="0" applyAlignment="0" applyProtection="0"/>
    <xf numFmtId="0" fontId="42" fillId="58" borderId="58" applyNumberFormat="0" applyAlignment="0" applyProtection="0"/>
    <xf numFmtId="0" fontId="52" fillId="44" borderId="58" applyNumberFormat="0" applyAlignment="0" applyProtection="0"/>
    <xf numFmtId="0" fontId="52" fillId="44" borderId="58" applyNumberFormat="0" applyAlignment="0" applyProtection="0"/>
    <xf numFmtId="171" fontId="15" fillId="5" borderId="62">
      <alignment horizontal="right" vertical="center"/>
    </xf>
    <xf numFmtId="0" fontId="13" fillId="62" borderId="59" applyNumberFormat="0" applyFont="0" applyAlignment="0" applyProtection="0"/>
    <xf numFmtId="0" fontId="57" fillId="58" borderId="60" applyNumberFormat="0" applyAlignment="0" applyProtection="0"/>
    <xf numFmtId="0" fontId="59" fillId="0" borderId="61" applyNumberFormat="0" applyFill="0" applyAlignment="0" applyProtection="0"/>
    <xf numFmtId="0" fontId="13" fillId="62" borderId="59" applyNumberFormat="0" applyFont="0" applyAlignment="0" applyProtection="0"/>
    <xf numFmtId="0" fontId="57" fillId="58" borderId="60" applyNumberFormat="0" applyAlignment="0" applyProtection="0"/>
    <xf numFmtId="0" fontId="13" fillId="0" borderId="62">
      <alignment vertical="center"/>
    </xf>
    <xf numFmtId="166" fontId="15" fillId="5" borderId="62">
      <alignment horizontal="right" vertical="center"/>
    </xf>
    <xf numFmtId="0" fontId="59" fillId="0" borderId="61" applyNumberFormat="0" applyFill="0" applyAlignment="0" applyProtection="0"/>
    <xf numFmtId="0" fontId="42" fillId="58" borderId="58" applyNumberFormat="0" applyAlignment="0" applyProtection="0"/>
    <xf numFmtId="0" fontId="52" fillId="44" borderId="58" applyNumberFormat="0" applyAlignment="0" applyProtection="0"/>
    <xf numFmtId="0" fontId="13" fillId="62" borderId="59" applyNumberFormat="0" applyFont="0" applyAlignment="0" applyProtection="0"/>
    <xf numFmtId="0" fontId="57" fillId="58" borderId="60" applyNumberFormat="0" applyAlignment="0" applyProtection="0"/>
    <xf numFmtId="0" fontId="59" fillId="0" borderId="61" applyNumberFormat="0" applyFill="0" applyAlignment="0" applyProtection="0"/>
    <xf numFmtId="0" fontId="13" fillId="0" borderId="62">
      <alignment vertical="center"/>
    </xf>
    <xf numFmtId="166" fontId="15" fillId="5" borderId="62">
      <alignment horizontal="right" vertical="center"/>
    </xf>
    <xf numFmtId="0" fontId="59" fillId="0" borderId="61" applyNumberFormat="0" applyFill="0" applyAlignment="0" applyProtection="0"/>
    <xf numFmtId="0" fontId="57" fillId="58" borderId="60" applyNumberFormat="0" applyAlignment="0" applyProtection="0"/>
    <xf numFmtId="0" fontId="13" fillId="62" borderId="59" applyNumberFormat="0" applyFont="0" applyAlignment="0" applyProtection="0"/>
    <xf numFmtId="0" fontId="13" fillId="62" borderId="59" applyNumberFormat="0" applyFont="0" applyAlignment="0" applyProtection="0"/>
    <xf numFmtId="0" fontId="13" fillId="0" borderId="62">
      <alignment vertical="center"/>
    </xf>
    <xf numFmtId="171" fontId="13" fillId="0" borderId="62">
      <alignment vertical="center"/>
    </xf>
    <xf numFmtId="0" fontId="13" fillId="0" borderId="62">
      <alignment vertical="center"/>
    </xf>
    <xf numFmtId="171" fontId="13" fillId="0" borderId="62">
      <alignment vertical="center"/>
    </xf>
    <xf numFmtId="166" fontId="15" fillId="5" borderId="62">
      <alignment horizontal="right" vertical="center"/>
    </xf>
    <xf numFmtId="171" fontId="15" fillId="5" borderId="62">
      <alignment horizontal="right" vertical="center"/>
    </xf>
    <xf numFmtId="171" fontId="15" fillId="5" borderId="62">
      <alignment horizontal="right" vertical="center"/>
    </xf>
    <xf numFmtId="171" fontId="15" fillId="5" borderId="62">
      <alignment horizontal="right" vertical="center"/>
    </xf>
    <xf numFmtId="166" fontId="15" fillId="5" borderId="62">
      <alignment horizontal="right" vertical="center"/>
    </xf>
    <xf numFmtId="0" fontId="52" fillId="44" borderId="58" applyNumberFormat="0" applyAlignment="0" applyProtection="0"/>
    <xf numFmtId="0" fontId="52" fillId="44" borderId="58" applyNumberFormat="0" applyAlignment="0" applyProtection="0"/>
    <xf numFmtId="0" fontId="42" fillId="58" borderId="58" applyNumberFormat="0" applyAlignment="0" applyProtection="0"/>
    <xf numFmtId="171" fontId="13" fillId="0" borderId="62">
      <alignment vertical="center"/>
    </xf>
    <xf numFmtId="0" fontId="13" fillId="0" borderId="62">
      <alignment vertical="center"/>
    </xf>
    <xf numFmtId="0" fontId="42" fillId="58" borderId="58" applyNumberFormat="0" applyAlignment="0" applyProtection="0"/>
    <xf numFmtId="0" fontId="13" fillId="62" borderId="59" applyNumberFormat="0" applyFont="0" applyAlignment="0" applyProtection="0"/>
    <xf numFmtId="0" fontId="59" fillId="0" borderId="61" applyNumberFormat="0" applyFill="0" applyAlignment="0" applyProtection="0"/>
    <xf numFmtId="0" fontId="57" fillId="58" borderId="60" applyNumberFormat="0" applyAlignment="0" applyProtection="0"/>
    <xf numFmtId="0" fontId="13" fillId="0" borderId="62">
      <alignment vertical="center"/>
    </xf>
    <xf numFmtId="166" fontId="15" fillId="5" borderId="62">
      <alignment horizontal="right" vertical="center"/>
    </xf>
    <xf numFmtId="0" fontId="59" fillId="0" borderId="61" applyNumberFormat="0" applyFill="0" applyAlignment="0" applyProtection="0"/>
    <xf numFmtId="0" fontId="42" fillId="58" borderId="58" applyNumberFormat="0" applyAlignment="0" applyProtection="0"/>
    <xf numFmtId="0" fontId="57" fillId="58" borderId="60" applyNumberFormat="0" applyAlignment="0" applyProtection="0"/>
    <xf numFmtId="166" fontId="15" fillId="5" borderId="62">
      <alignment horizontal="right" vertical="center"/>
    </xf>
    <xf numFmtId="171" fontId="13" fillId="0" borderId="62">
      <alignment vertical="center"/>
    </xf>
    <xf numFmtId="0" fontId="13" fillId="0" borderId="62">
      <alignment vertical="center"/>
    </xf>
    <xf numFmtId="166" fontId="15" fillId="5" borderId="62">
      <alignment horizontal="right" vertical="center"/>
    </xf>
    <xf numFmtId="0" fontId="13" fillId="0" borderId="62">
      <alignment vertical="center"/>
    </xf>
    <xf numFmtId="0" fontId="42" fillId="58" borderId="58" applyNumberFormat="0" applyAlignment="0" applyProtection="0"/>
    <xf numFmtId="0" fontId="42" fillId="58" borderId="58" applyNumberFormat="0" applyAlignment="0" applyProtection="0"/>
    <xf numFmtId="0" fontId="52" fillId="44" borderId="58" applyNumberFormat="0" applyAlignment="0" applyProtection="0"/>
    <xf numFmtId="0" fontId="52" fillId="44" borderId="58" applyNumberFormat="0" applyAlignment="0" applyProtection="0"/>
    <xf numFmtId="171" fontId="15" fillId="5" borderId="62">
      <alignment horizontal="right" vertical="center"/>
    </xf>
    <xf numFmtId="171" fontId="15" fillId="5" borderId="62">
      <alignment horizontal="right" vertical="center"/>
    </xf>
    <xf numFmtId="166" fontId="15" fillId="5" borderId="62">
      <alignment horizontal="right" vertical="center"/>
    </xf>
    <xf numFmtId="171" fontId="13" fillId="0" borderId="62">
      <alignment vertical="center"/>
    </xf>
    <xf numFmtId="0" fontId="13" fillId="0" borderId="62">
      <alignment vertical="center"/>
    </xf>
    <xf numFmtId="0" fontId="13" fillId="62" borderId="59" applyNumberFormat="0" applyFont="0" applyAlignment="0" applyProtection="0"/>
    <xf numFmtId="0" fontId="57" fillId="58" borderId="60" applyNumberFormat="0" applyAlignment="0" applyProtection="0"/>
    <xf numFmtId="0" fontId="59" fillId="0" borderId="61" applyNumberFormat="0" applyFill="0" applyAlignment="0" applyProtection="0"/>
    <xf numFmtId="0" fontId="13" fillId="62" borderId="59" applyNumberFormat="0" applyFont="0" applyAlignment="0" applyProtection="0"/>
    <xf numFmtId="0" fontId="57" fillId="58" borderId="60" applyNumberFormat="0" applyAlignment="0" applyProtection="0"/>
    <xf numFmtId="0" fontId="13" fillId="0" borderId="62">
      <alignment vertical="center"/>
    </xf>
    <xf numFmtId="166" fontId="15" fillId="5" borderId="62">
      <alignment horizontal="right" vertical="center"/>
    </xf>
    <xf numFmtId="0" fontId="59" fillId="0" borderId="61" applyNumberFormat="0" applyFill="0" applyAlignment="0" applyProtection="0"/>
    <xf numFmtId="0" fontId="42" fillId="58" borderId="58" applyNumberFormat="0" applyAlignment="0" applyProtection="0"/>
    <xf numFmtId="0" fontId="52" fillId="44" borderId="58" applyNumberFormat="0" applyAlignment="0" applyProtection="0"/>
    <xf numFmtId="0" fontId="13" fillId="62" borderId="59" applyNumberFormat="0" applyFont="0" applyAlignment="0" applyProtection="0"/>
    <xf numFmtId="0" fontId="57" fillId="58" borderId="60" applyNumberFormat="0" applyAlignment="0" applyProtection="0"/>
    <xf numFmtId="0" fontId="59" fillId="0" borderId="61" applyNumberFormat="0" applyFill="0" applyAlignment="0" applyProtection="0"/>
    <xf numFmtId="171" fontId="15" fillId="5" borderId="72">
      <alignment horizontal="right" vertical="center"/>
    </xf>
    <xf numFmtId="0" fontId="59" fillId="0" borderId="71" applyNumberFormat="0" applyFill="0" applyAlignment="0" applyProtection="0"/>
    <xf numFmtId="0" fontId="13" fillId="0" borderId="72">
      <alignment vertical="center"/>
    </xf>
    <xf numFmtId="0" fontId="52" fillId="44" borderId="63" applyNumberFormat="0" applyAlignment="0" applyProtection="0"/>
    <xf numFmtId="166" fontId="15" fillId="5" borderId="67">
      <alignment horizontal="right" vertical="center"/>
    </xf>
    <xf numFmtId="0" fontId="13" fillId="0" borderId="67">
      <alignment vertical="center"/>
    </xf>
    <xf numFmtId="166" fontId="15" fillId="5" borderId="67">
      <alignment horizontal="right" vertical="center"/>
    </xf>
    <xf numFmtId="0" fontId="52" fillId="44" borderId="68" applyNumberFormat="0" applyAlignment="0" applyProtection="0"/>
    <xf numFmtId="0" fontId="59" fillId="0" borderId="71" applyNumberFormat="0" applyFill="0" applyAlignment="0" applyProtection="0"/>
    <xf numFmtId="0" fontId="52" fillId="44" borderId="68" applyNumberFormat="0" applyAlignment="0" applyProtection="0"/>
    <xf numFmtId="0" fontId="13" fillId="62" borderId="69" applyNumberFormat="0" applyFont="0" applyAlignment="0" applyProtection="0"/>
    <xf numFmtId="0" fontId="42" fillId="58" borderId="68" applyNumberFormat="0" applyAlignment="0" applyProtection="0"/>
    <xf numFmtId="171" fontId="13" fillId="0" borderId="72">
      <alignment vertical="center"/>
    </xf>
    <xf numFmtId="0" fontId="57" fillId="58" borderId="70" applyNumberFormat="0" applyAlignment="0" applyProtection="0"/>
    <xf numFmtId="0" fontId="13" fillId="62" borderId="69" applyNumberFormat="0" applyFont="0" applyAlignment="0" applyProtection="0"/>
    <xf numFmtId="0" fontId="13" fillId="62" borderId="69" applyNumberFormat="0" applyFont="0" applyAlignment="0" applyProtection="0"/>
    <xf numFmtId="0" fontId="13" fillId="0" borderId="72">
      <alignment vertical="center"/>
    </xf>
    <xf numFmtId="0" fontId="57" fillId="58" borderId="70" applyNumberFormat="0" applyAlignment="0" applyProtection="0"/>
    <xf numFmtId="171" fontId="15" fillId="5" borderId="72">
      <alignment horizontal="right" vertical="center"/>
    </xf>
    <xf numFmtId="166" fontId="15" fillId="5" borderId="67">
      <alignment horizontal="right" vertical="center"/>
    </xf>
    <xf numFmtId="171" fontId="13" fillId="0" borderId="67">
      <alignment vertical="center"/>
    </xf>
    <xf numFmtId="0" fontId="42" fillId="58" borderId="68" applyNumberFormat="0" applyAlignment="0" applyProtection="0"/>
    <xf numFmtId="0" fontId="57" fillId="58" borderId="70" applyNumberFormat="0" applyAlignment="0" applyProtection="0"/>
    <xf numFmtId="0" fontId="42" fillId="58" borderId="68" applyNumberFormat="0" applyAlignment="0" applyProtection="0"/>
    <xf numFmtId="166" fontId="15" fillId="5" borderId="72">
      <alignment horizontal="right" vertical="center"/>
    </xf>
    <xf numFmtId="0" fontId="13" fillId="0" borderId="67">
      <alignment vertical="center"/>
    </xf>
    <xf numFmtId="0" fontId="42" fillId="58" borderId="63" applyNumberFormat="0" applyAlignment="0" applyProtection="0"/>
    <xf numFmtId="0" fontId="42" fillId="58" borderId="63" applyNumberFormat="0" applyAlignment="0" applyProtection="0"/>
    <xf numFmtId="0" fontId="52" fillId="44" borderId="63" applyNumberFormat="0" applyAlignment="0" applyProtection="0"/>
    <xf numFmtId="0" fontId="52" fillId="44" borderId="63" applyNumberFormat="0" applyAlignment="0" applyProtection="0"/>
    <xf numFmtId="171" fontId="15" fillId="5" borderId="67">
      <alignment horizontal="right" vertical="center"/>
    </xf>
    <xf numFmtId="0" fontId="13" fillId="62" borderId="64" applyNumberFormat="0" applyFont="0" applyAlignment="0" applyProtection="0"/>
    <xf numFmtId="0" fontId="57" fillId="58" borderId="65" applyNumberFormat="0" applyAlignment="0" applyProtection="0"/>
    <xf numFmtId="0" fontId="59" fillId="0" borderId="66" applyNumberFormat="0" applyFill="0" applyAlignment="0" applyProtection="0"/>
    <xf numFmtId="0" fontId="13" fillId="62" borderId="64" applyNumberFormat="0" applyFont="0" applyAlignment="0" applyProtection="0"/>
    <xf numFmtId="0" fontId="57" fillId="58" borderId="65" applyNumberFormat="0" applyAlignment="0" applyProtection="0"/>
    <xf numFmtId="0" fontId="13" fillId="0" borderId="67">
      <alignment vertical="center"/>
    </xf>
    <xf numFmtId="166" fontId="15" fillId="5" borderId="67">
      <alignment horizontal="right" vertical="center"/>
    </xf>
    <xf numFmtId="0" fontId="59" fillId="0" borderId="66" applyNumberFormat="0" applyFill="0" applyAlignment="0" applyProtection="0"/>
    <xf numFmtId="171" fontId="15" fillId="5" borderId="72">
      <alignment horizontal="right" vertical="center"/>
    </xf>
    <xf numFmtId="0" fontId="57" fillId="58" borderId="70" applyNumberFormat="0" applyAlignment="0" applyProtection="0"/>
    <xf numFmtId="0" fontId="52" fillId="44" borderId="68" applyNumberFormat="0" applyAlignment="0" applyProtection="0"/>
    <xf numFmtId="0" fontId="59" fillId="0" borderId="71" applyNumberFormat="0" applyFill="0" applyAlignment="0" applyProtection="0"/>
    <xf numFmtId="166" fontId="15" fillId="5" borderId="72">
      <alignment horizontal="right" vertical="center"/>
    </xf>
    <xf numFmtId="0" fontId="42" fillId="58" borderId="68" applyNumberFormat="0" applyAlignment="0" applyProtection="0"/>
    <xf numFmtId="0" fontId="52" fillId="44" borderId="68" applyNumberFormat="0" applyAlignment="0" applyProtection="0"/>
    <xf numFmtId="0" fontId="13" fillId="0" borderId="72">
      <alignment vertical="center"/>
    </xf>
    <xf numFmtId="0" fontId="13" fillId="62" borderId="69" applyNumberFormat="0" applyFont="0" applyAlignment="0" applyProtection="0"/>
    <xf numFmtId="171" fontId="15" fillId="5" borderId="72">
      <alignment horizontal="right" vertical="center"/>
    </xf>
    <xf numFmtId="0" fontId="57" fillId="58" borderId="70" applyNumberFormat="0" applyAlignment="0" applyProtection="0"/>
    <xf numFmtId="0" fontId="42" fillId="58" borderId="63" applyNumberFormat="0" applyAlignment="0" applyProtection="0"/>
    <xf numFmtId="0" fontId="52" fillId="44" borderId="63" applyNumberFormat="0" applyAlignment="0" applyProtection="0"/>
    <xf numFmtId="0" fontId="13" fillId="62" borderId="64" applyNumberFormat="0" applyFont="0" applyAlignment="0" applyProtection="0"/>
    <xf numFmtId="0" fontId="57" fillId="58" borderId="65" applyNumberFormat="0" applyAlignment="0" applyProtection="0"/>
    <xf numFmtId="0" fontId="59" fillId="0" borderId="66" applyNumberFormat="0" applyFill="0" applyAlignment="0" applyProtection="0"/>
    <xf numFmtId="0" fontId="42" fillId="58" borderId="68" applyNumberFormat="0" applyAlignment="0" applyProtection="0"/>
    <xf numFmtId="0" fontId="59" fillId="0" borderId="71" applyNumberFormat="0" applyFill="0" applyAlignment="0" applyProtection="0"/>
    <xf numFmtId="166" fontId="15" fillId="5" borderId="72">
      <alignment horizontal="right" vertical="center"/>
    </xf>
    <xf numFmtId="0" fontId="59" fillId="0" borderId="71" applyNumberFormat="0" applyFill="0" applyAlignment="0" applyProtection="0"/>
    <xf numFmtId="0" fontId="42" fillId="58" borderId="68" applyNumberFormat="0" applyAlignment="0" applyProtection="0"/>
    <xf numFmtId="0" fontId="13" fillId="0" borderId="67">
      <alignment vertical="center"/>
    </xf>
    <xf numFmtId="166" fontId="15" fillId="5" borderId="67">
      <alignment horizontal="right" vertical="center"/>
    </xf>
    <xf numFmtId="0" fontId="59" fillId="0" borderId="66" applyNumberFormat="0" applyFill="0" applyAlignment="0" applyProtection="0"/>
    <xf numFmtId="0" fontId="57" fillId="58" borderId="65" applyNumberFormat="0" applyAlignment="0" applyProtection="0"/>
    <xf numFmtId="0" fontId="13" fillId="62" borderId="64" applyNumberFormat="0" applyFont="0" applyAlignment="0" applyProtection="0"/>
    <xf numFmtId="0" fontId="13" fillId="62" borderId="64" applyNumberFormat="0" applyFont="0" applyAlignment="0" applyProtection="0"/>
    <xf numFmtId="0" fontId="13" fillId="0" borderId="67">
      <alignment vertical="center"/>
    </xf>
    <xf numFmtId="171" fontId="13" fillId="0" borderId="67">
      <alignment vertical="center"/>
    </xf>
    <xf numFmtId="0" fontId="13" fillId="0" borderId="67">
      <alignment vertical="center"/>
    </xf>
    <xf numFmtId="171" fontId="13" fillId="0" borderId="67">
      <alignment vertical="center"/>
    </xf>
    <xf numFmtId="166" fontId="15" fillId="5" borderId="67">
      <alignment horizontal="right" vertical="center"/>
    </xf>
    <xf numFmtId="171" fontId="15" fillId="5" borderId="67">
      <alignment horizontal="right" vertical="center"/>
    </xf>
    <xf numFmtId="171" fontId="15" fillId="5" borderId="67">
      <alignment horizontal="right" vertical="center"/>
    </xf>
    <xf numFmtId="171" fontId="15" fillId="5" borderId="67">
      <alignment horizontal="right" vertical="center"/>
    </xf>
    <xf numFmtId="166" fontId="15" fillId="5" borderId="67">
      <alignment horizontal="right" vertical="center"/>
    </xf>
    <xf numFmtId="0" fontId="52" fillId="44" borderId="63" applyNumberFormat="0" applyAlignment="0" applyProtection="0"/>
    <xf numFmtId="0" fontId="52" fillId="44" borderId="63" applyNumberFormat="0" applyAlignment="0" applyProtection="0"/>
    <xf numFmtId="0" fontId="42" fillId="58" borderId="63" applyNumberFormat="0" applyAlignment="0" applyProtection="0"/>
    <xf numFmtId="171" fontId="13" fillId="0" borderId="67">
      <alignment vertical="center"/>
    </xf>
    <xf numFmtId="0" fontId="13" fillId="0" borderId="67">
      <alignment vertical="center"/>
    </xf>
    <xf numFmtId="0" fontId="42" fillId="58" borderId="63" applyNumberFormat="0" applyAlignment="0" applyProtection="0"/>
    <xf numFmtId="0" fontId="13" fillId="62" borderId="64" applyNumberFormat="0" applyFont="0" applyAlignment="0" applyProtection="0"/>
    <xf numFmtId="0" fontId="59" fillId="0" borderId="66" applyNumberFormat="0" applyFill="0" applyAlignment="0" applyProtection="0"/>
    <xf numFmtId="0" fontId="57" fillId="58" borderId="65" applyNumberFormat="0" applyAlignment="0" applyProtection="0"/>
    <xf numFmtId="0" fontId="13" fillId="0" borderId="67">
      <alignment vertical="center"/>
    </xf>
    <xf numFmtId="166" fontId="15" fillId="5" borderId="67">
      <alignment horizontal="right" vertical="center"/>
    </xf>
    <xf numFmtId="0" fontId="59" fillId="0" borderId="66" applyNumberFormat="0" applyFill="0" applyAlignment="0" applyProtection="0"/>
    <xf numFmtId="0" fontId="42" fillId="58" borderId="63" applyNumberFormat="0" applyAlignment="0" applyProtection="0"/>
    <xf numFmtId="0" fontId="57" fillId="58" borderId="65" applyNumberFormat="0" applyAlignment="0" applyProtection="0"/>
    <xf numFmtId="166" fontId="15" fillId="5" borderId="67">
      <alignment horizontal="right" vertical="center"/>
    </xf>
    <xf numFmtId="171" fontId="13" fillId="0" borderId="67">
      <alignment vertical="center"/>
    </xf>
    <xf numFmtId="0" fontId="13" fillId="0" borderId="67">
      <alignment vertical="center"/>
    </xf>
    <xf numFmtId="166" fontId="15" fillId="5" borderId="67">
      <alignment horizontal="right" vertical="center"/>
    </xf>
    <xf numFmtId="0" fontId="13" fillId="0" borderId="67">
      <alignment vertical="center"/>
    </xf>
    <xf numFmtId="0" fontId="42" fillId="58" borderId="63" applyNumberFormat="0" applyAlignment="0" applyProtection="0"/>
    <xf numFmtId="0" fontId="42" fillId="58" borderId="63" applyNumberFormat="0" applyAlignment="0" applyProtection="0"/>
    <xf numFmtId="0" fontId="52" fillId="44" borderId="63" applyNumberFormat="0" applyAlignment="0" applyProtection="0"/>
    <xf numFmtId="0" fontId="52" fillId="44" borderId="63" applyNumberFormat="0" applyAlignment="0" applyProtection="0"/>
    <xf numFmtId="171" fontId="15" fillId="5" borderId="67">
      <alignment horizontal="right" vertical="center"/>
    </xf>
    <xf numFmtId="171" fontId="15" fillId="5" borderId="67">
      <alignment horizontal="right" vertical="center"/>
    </xf>
    <xf numFmtId="166" fontId="15" fillId="5" borderId="67">
      <alignment horizontal="right" vertical="center"/>
    </xf>
    <xf numFmtId="171" fontId="13" fillId="0" borderId="67">
      <alignment vertical="center"/>
    </xf>
    <xf numFmtId="0" fontId="13" fillId="0" borderId="67">
      <alignment vertical="center"/>
    </xf>
    <xf numFmtId="0" fontId="13" fillId="62" borderId="64" applyNumberFormat="0" applyFont="0" applyAlignment="0" applyProtection="0"/>
    <xf numFmtId="0" fontId="57" fillId="58" borderId="65" applyNumberFormat="0" applyAlignment="0" applyProtection="0"/>
    <xf numFmtId="0" fontId="59" fillId="0" borderId="66" applyNumberFormat="0" applyFill="0" applyAlignment="0" applyProtection="0"/>
    <xf numFmtId="0" fontId="13" fillId="62" borderId="64" applyNumberFormat="0" applyFont="0" applyAlignment="0" applyProtection="0"/>
    <xf numFmtId="0" fontId="57" fillId="58" borderId="65" applyNumberFormat="0" applyAlignment="0" applyProtection="0"/>
    <xf numFmtId="0" fontId="13" fillId="0" borderId="67">
      <alignment vertical="center"/>
    </xf>
    <xf numFmtId="166" fontId="15" fillId="5" borderId="67">
      <alignment horizontal="right" vertical="center"/>
    </xf>
    <xf numFmtId="0" fontId="59" fillId="0" borderId="66" applyNumberFormat="0" applyFill="0" applyAlignment="0" applyProtection="0"/>
    <xf numFmtId="0" fontId="42" fillId="58" borderId="63" applyNumberFormat="0" applyAlignment="0" applyProtection="0"/>
    <xf numFmtId="0" fontId="52" fillId="44" borderId="63" applyNumberFormat="0" applyAlignment="0" applyProtection="0"/>
    <xf numFmtId="0" fontId="13" fillId="62" borderId="64" applyNumberFormat="0" applyFont="0" applyAlignment="0" applyProtection="0"/>
    <xf numFmtId="0" fontId="57" fillId="58" borderId="65" applyNumberFormat="0" applyAlignment="0" applyProtection="0"/>
    <xf numFmtId="0" fontId="59" fillId="0" borderId="66" applyNumberFormat="0" applyFill="0" applyAlignment="0" applyProtection="0"/>
    <xf numFmtId="0" fontId="13" fillId="62" borderId="69" applyNumberFormat="0" applyFont="0" applyAlignment="0" applyProtection="0"/>
    <xf numFmtId="0" fontId="13" fillId="0" borderId="72">
      <alignment vertical="center"/>
    </xf>
    <xf numFmtId="0" fontId="13" fillId="0" borderId="72">
      <alignment vertical="center"/>
    </xf>
    <xf numFmtId="0" fontId="59" fillId="0" borderId="71" applyNumberFormat="0" applyFill="0" applyAlignment="0" applyProtection="0"/>
    <xf numFmtId="166" fontId="15" fillId="5" borderId="72">
      <alignment horizontal="right" vertical="center"/>
    </xf>
    <xf numFmtId="0" fontId="52" fillId="44" borderId="68" applyNumberFormat="0" applyAlignment="0" applyProtection="0"/>
    <xf numFmtId="171" fontId="15" fillId="5" borderId="72">
      <alignment horizontal="right" vertical="center"/>
    </xf>
    <xf numFmtId="0" fontId="59" fillId="0" borderId="71" applyNumberFormat="0" applyFill="0" applyAlignment="0" applyProtection="0"/>
    <xf numFmtId="0" fontId="42" fillId="58" borderId="68" applyNumberFormat="0" applyAlignment="0" applyProtection="0"/>
    <xf numFmtId="166" fontId="15" fillId="5" borderId="72">
      <alignment horizontal="right" vertical="center"/>
    </xf>
    <xf numFmtId="0" fontId="57" fillId="58" borderId="70" applyNumberFormat="0" applyAlignment="0" applyProtection="0"/>
    <xf numFmtId="0" fontId="57" fillId="58" borderId="70" applyNumberFormat="0" applyAlignment="0" applyProtection="0"/>
    <xf numFmtId="0" fontId="13" fillId="62" borderId="69" applyNumberFormat="0" applyFont="0" applyAlignment="0" applyProtection="0"/>
    <xf numFmtId="0" fontId="13" fillId="0" borderId="72">
      <alignment vertical="center"/>
    </xf>
    <xf numFmtId="0" fontId="57" fillId="58" borderId="70" applyNumberFormat="0" applyAlignment="0" applyProtection="0"/>
    <xf numFmtId="0" fontId="13" fillId="62" borderId="69" applyNumberFormat="0" applyFont="0" applyAlignment="0" applyProtection="0"/>
    <xf numFmtId="0" fontId="13" fillId="0" borderId="72">
      <alignment vertical="center"/>
    </xf>
    <xf numFmtId="0" fontId="52" fillId="44" borderId="68" applyNumberFormat="0" applyAlignment="0" applyProtection="0"/>
    <xf numFmtId="0" fontId="59" fillId="0" borderId="71" applyNumberFormat="0" applyFill="0" applyAlignment="0" applyProtection="0"/>
    <xf numFmtId="166" fontId="15" fillId="5" borderId="72">
      <alignment horizontal="right" vertical="center"/>
    </xf>
    <xf numFmtId="166" fontId="15" fillId="5" borderId="72">
      <alignment horizontal="right" vertical="center"/>
    </xf>
    <xf numFmtId="0" fontId="52" fillId="44" borderId="68" applyNumberFormat="0" applyAlignment="0" applyProtection="0"/>
    <xf numFmtId="171" fontId="15" fillId="5" borderId="72">
      <alignment horizontal="right" vertical="center"/>
    </xf>
    <xf numFmtId="166" fontId="15" fillId="5" borderId="72">
      <alignment horizontal="right" vertical="center"/>
    </xf>
    <xf numFmtId="0" fontId="52" fillId="44" borderId="68" applyNumberFormat="0" applyAlignment="0" applyProtection="0"/>
    <xf numFmtId="0" fontId="13" fillId="0" borderId="72">
      <alignment vertical="center"/>
    </xf>
    <xf numFmtId="0" fontId="52" fillId="44" borderId="68" applyNumberFormat="0" applyAlignment="0" applyProtection="0"/>
    <xf numFmtId="0" fontId="13" fillId="0" borderId="72">
      <alignment vertical="center"/>
    </xf>
    <xf numFmtId="171" fontId="13" fillId="0" borderId="72">
      <alignment vertical="center"/>
    </xf>
    <xf numFmtId="0" fontId="59" fillId="0" borderId="71" applyNumberFormat="0" applyFill="0" applyAlignment="0" applyProtection="0"/>
    <xf numFmtId="0" fontId="13" fillId="0" borderId="72">
      <alignment vertical="center"/>
    </xf>
    <xf numFmtId="0" fontId="57" fillId="58" borderId="70" applyNumberFormat="0" applyAlignment="0" applyProtection="0"/>
    <xf numFmtId="166" fontId="15" fillId="5" borderId="72">
      <alignment horizontal="right" vertical="center"/>
    </xf>
    <xf numFmtId="171" fontId="15" fillId="5" borderId="72">
      <alignment horizontal="right" vertical="center"/>
    </xf>
    <xf numFmtId="0" fontId="57" fillId="58" borderId="70"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52" fillId="44" borderId="68" applyNumberFormat="0" applyAlignment="0" applyProtection="0"/>
    <xf numFmtId="171" fontId="13" fillId="0" borderId="72">
      <alignment vertical="center"/>
    </xf>
    <xf numFmtId="0" fontId="59" fillId="0" borderId="71" applyNumberFormat="0" applyFill="0" applyAlignment="0" applyProtection="0"/>
    <xf numFmtId="0" fontId="59" fillId="0" borderId="71" applyNumberFormat="0" applyFill="0" applyAlignment="0" applyProtection="0"/>
    <xf numFmtId="0" fontId="57" fillId="58" borderId="65" applyNumberFormat="0" applyAlignment="0" applyProtection="0"/>
    <xf numFmtId="0" fontId="59" fillId="0" borderId="66" applyNumberFormat="0" applyFill="0" applyAlignment="0" applyProtection="0"/>
    <xf numFmtId="171" fontId="15" fillId="5" borderId="67">
      <alignment horizontal="right" vertical="center"/>
    </xf>
    <xf numFmtId="0" fontId="42" fillId="58" borderId="63" applyNumberFormat="0" applyAlignment="0" applyProtection="0"/>
    <xf numFmtId="0" fontId="59" fillId="0" borderId="66" applyNumberFormat="0" applyFill="0" applyAlignment="0" applyProtection="0"/>
    <xf numFmtId="166" fontId="15" fillId="5" borderId="67">
      <alignment horizontal="right" vertical="center"/>
    </xf>
    <xf numFmtId="0" fontId="52" fillId="44" borderId="63" applyNumberFormat="0" applyAlignment="0" applyProtection="0"/>
    <xf numFmtId="0" fontId="13" fillId="0" borderId="67">
      <alignment vertical="center"/>
    </xf>
    <xf numFmtId="0" fontId="52" fillId="44" borderId="63" applyNumberFormat="0" applyAlignment="0" applyProtection="0"/>
    <xf numFmtId="0" fontId="42" fillId="58" borderId="63" applyNumberFormat="0" applyAlignment="0" applyProtection="0"/>
    <xf numFmtId="0" fontId="13" fillId="62" borderId="64" applyNumberFormat="0" applyFont="0" applyAlignment="0" applyProtection="0"/>
    <xf numFmtId="0" fontId="13" fillId="0" borderId="67">
      <alignment vertical="center"/>
    </xf>
    <xf numFmtId="0" fontId="13" fillId="0" borderId="67">
      <alignment vertical="center"/>
    </xf>
    <xf numFmtId="0" fontId="13" fillId="0" borderId="67">
      <alignment vertical="center"/>
    </xf>
    <xf numFmtId="166" fontId="15" fillId="5" borderId="67">
      <alignment horizontal="right" vertical="center"/>
    </xf>
    <xf numFmtId="166" fontId="15" fillId="5" borderId="67">
      <alignment horizontal="right" vertical="center"/>
    </xf>
    <xf numFmtId="171" fontId="15" fillId="5" borderId="67">
      <alignment horizontal="right" vertical="center"/>
    </xf>
    <xf numFmtId="0" fontId="42" fillId="58" borderId="63" applyNumberFormat="0" applyAlignment="0" applyProtection="0"/>
    <xf numFmtId="0" fontId="52" fillId="44" borderId="63" applyNumberFormat="0" applyAlignment="0" applyProtection="0"/>
    <xf numFmtId="171" fontId="15" fillId="5" borderId="67">
      <alignment horizontal="right" vertical="center"/>
    </xf>
    <xf numFmtId="166" fontId="15" fillId="5" borderId="67">
      <alignment horizontal="right" vertical="center"/>
    </xf>
    <xf numFmtId="0" fontId="57" fillId="58" borderId="65" applyNumberFormat="0" applyAlignment="0" applyProtection="0"/>
    <xf numFmtId="171" fontId="15" fillId="5" borderId="67">
      <alignment horizontal="right" vertical="center"/>
    </xf>
    <xf numFmtId="0" fontId="13" fillId="62" borderId="64" applyNumberFormat="0" applyFont="0" applyAlignment="0" applyProtection="0"/>
    <xf numFmtId="0" fontId="13" fillId="0" borderId="67">
      <alignment vertical="center"/>
    </xf>
    <xf numFmtId="0" fontId="59" fillId="0" borderId="66" applyNumberFormat="0" applyFill="0" applyAlignment="0" applyProtection="0"/>
    <xf numFmtId="0" fontId="13" fillId="0" borderId="67">
      <alignment vertical="center"/>
    </xf>
    <xf numFmtId="0" fontId="52" fillId="44" borderId="63" applyNumberFormat="0" applyAlignment="0" applyProtection="0"/>
    <xf numFmtId="0" fontId="59" fillId="0" borderId="66" applyNumberFormat="0" applyFill="0" applyAlignment="0" applyProtection="0"/>
    <xf numFmtId="171" fontId="13" fillId="0" borderId="67">
      <alignment vertical="center"/>
    </xf>
    <xf numFmtId="171" fontId="15" fillId="5" borderId="67">
      <alignment horizontal="right" vertical="center"/>
    </xf>
    <xf numFmtId="0" fontId="59" fillId="0" borderId="66" applyNumberFormat="0" applyFill="0" applyAlignment="0" applyProtection="0"/>
    <xf numFmtId="166" fontId="15" fillId="5" borderId="67">
      <alignment horizontal="right" vertical="center"/>
    </xf>
    <xf numFmtId="166" fontId="15" fillId="5" borderId="67">
      <alignment horizontal="right" vertical="center"/>
    </xf>
    <xf numFmtId="0" fontId="13" fillId="62" borderId="64" applyNumberFormat="0" applyFont="0" applyAlignment="0" applyProtection="0"/>
    <xf numFmtId="171" fontId="13" fillId="0" borderId="67">
      <alignment vertical="center"/>
    </xf>
    <xf numFmtId="0" fontId="57" fillId="58" borderId="65" applyNumberFormat="0" applyAlignment="0" applyProtection="0"/>
    <xf numFmtId="166" fontId="15" fillId="5" borderId="67">
      <alignment horizontal="right" vertical="center"/>
    </xf>
    <xf numFmtId="166" fontId="15" fillId="5" borderId="67">
      <alignment horizontal="right" vertical="center"/>
    </xf>
    <xf numFmtId="0" fontId="57" fillId="58" borderId="65" applyNumberFormat="0" applyAlignment="0" applyProtection="0"/>
    <xf numFmtId="0" fontId="52" fillId="44" borderId="63" applyNumberFormat="0" applyAlignment="0" applyProtection="0"/>
    <xf numFmtId="0" fontId="52" fillId="44" borderId="63" applyNumberFormat="0" applyAlignment="0" applyProtection="0"/>
    <xf numFmtId="0" fontId="13" fillId="0" borderId="67">
      <alignment vertical="center"/>
    </xf>
    <xf numFmtId="0" fontId="13" fillId="62" borderId="64" applyNumberFormat="0" applyFont="0" applyAlignment="0" applyProtection="0"/>
    <xf numFmtId="0" fontId="52" fillId="44" borderId="63" applyNumberFormat="0" applyAlignment="0" applyProtection="0"/>
    <xf numFmtId="166" fontId="15" fillId="5" borderId="67">
      <alignment horizontal="right" vertical="center"/>
    </xf>
    <xf numFmtId="0" fontId="57" fillId="58" borderId="65" applyNumberFormat="0" applyAlignment="0" applyProtection="0"/>
    <xf numFmtId="0" fontId="57" fillId="58" borderId="65" applyNumberFormat="0" applyAlignment="0" applyProtection="0"/>
    <xf numFmtId="0" fontId="57" fillId="58" borderId="65" applyNumberFormat="0" applyAlignment="0" applyProtection="0"/>
    <xf numFmtId="0" fontId="52" fillId="44" borderId="63" applyNumberFormat="0" applyAlignment="0" applyProtection="0"/>
    <xf numFmtId="0" fontId="13" fillId="0" borderId="67">
      <alignment vertical="center"/>
    </xf>
    <xf numFmtId="0" fontId="57" fillId="58" borderId="65" applyNumberFormat="0" applyAlignment="0" applyProtection="0"/>
    <xf numFmtId="0" fontId="42" fillId="58" borderId="63" applyNumberFormat="0" applyAlignment="0" applyProtection="0"/>
    <xf numFmtId="0" fontId="59" fillId="0" borderId="66" applyNumberFormat="0" applyFill="0" applyAlignment="0" applyProtection="0"/>
    <xf numFmtId="0" fontId="13" fillId="62" borderId="64" applyNumberFormat="0" applyFont="0" applyAlignment="0" applyProtection="0"/>
    <xf numFmtId="171" fontId="15" fillId="5" borderId="67">
      <alignment horizontal="right" vertical="center"/>
    </xf>
    <xf numFmtId="0" fontId="59" fillId="0" borderId="66" applyNumberFormat="0" applyFill="0" applyAlignment="0" applyProtection="0"/>
    <xf numFmtId="0" fontId="59" fillId="0" borderId="66" applyNumberFormat="0" applyFill="0" applyAlignment="0" applyProtection="0"/>
    <xf numFmtId="171" fontId="13" fillId="0" borderId="67">
      <alignment vertical="center"/>
    </xf>
    <xf numFmtId="0" fontId="42" fillId="58" borderId="63" applyNumberFormat="0" applyAlignment="0" applyProtection="0"/>
    <xf numFmtId="0" fontId="42" fillId="58" borderId="63" applyNumberFormat="0" applyAlignment="0" applyProtection="0"/>
    <xf numFmtId="166" fontId="15" fillId="5" borderId="67">
      <alignment horizontal="right" vertical="center"/>
    </xf>
    <xf numFmtId="0" fontId="57" fillId="58" borderId="65" applyNumberFormat="0" applyAlignment="0" applyProtection="0"/>
    <xf numFmtId="171" fontId="13" fillId="0" borderId="67">
      <alignment vertical="center"/>
    </xf>
    <xf numFmtId="0" fontId="13" fillId="0" borderId="67">
      <alignment vertical="center"/>
    </xf>
    <xf numFmtId="0" fontId="13" fillId="0" borderId="67">
      <alignment vertical="center"/>
    </xf>
    <xf numFmtId="166" fontId="15" fillId="5" borderId="67">
      <alignment horizontal="right" vertical="center"/>
    </xf>
    <xf numFmtId="0" fontId="13" fillId="62" borderId="64" applyNumberFormat="0" applyFont="0" applyAlignment="0" applyProtection="0"/>
    <xf numFmtId="0" fontId="52" fillId="44" borderId="63" applyNumberFormat="0" applyAlignment="0" applyProtection="0"/>
    <xf numFmtId="166" fontId="15" fillId="5" borderId="67">
      <alignment horizontal="right" vertical="center"/>
    </xf>
    <xf numFmtId="171" fontId="13" fillId="0" borderId="67">
      <alignment vertical="center"/>
    </xf>
    <xf numFmtId="0" fontId="59" fillId="0" borderId="66" applyNumberFormat="0" applyFill="0" applyAlignment="0" applyProtection="0"/>
    <xf numFmtId="0" fontId="13" fillId="62" borderId="64" applyNumberFormat="0" applyFont="0" applyAlignment="0" applyProtection="0"/>
    <xf numFmtId="0" fontId="52" fillId="44" borderId="63" applyNumberFormat="0" applyAlignment="0" applyProtection="0"/>
    <xf numFmtId="166" fontId="15" fillId="5" borderId="67">
      <alignment horizontal="right" vertical="center"/>
    </xf>
    <xf numFmtId="0" fontId="57" fillId="58" borderId="65" applyNumberFormat="0" applyAlignment="0" applyProtection="0"/>
    <xf numFmtId="0" fontId="52" fillId="44" borderId="63" applyNumberFormat="0" applyAlignment="0" applyProtection="0"/>
    <xf numFmtId="0" fontId="13" fillId="0" borderId="67">
      <alignment vertical="center"/>
    </xf>
    <xf numFmtId="171" fontId="15" fillId="5" borderId="67">
      <alignment horizontal="right" vertical="center"/>
    </xf>
    <xf numFmtId="0" fontId="59" fillId="0" borderId="66" applyNumberFormat="0" applyFill="0" applyAlignment="0" applyProtection="0"/>
    <xf numFmtId="171" fontId="13" fillId="0" borderId="67">
      <alignment vertical="center"/>
    </xf>
    <xf numFmtId="0" fontId="57" fillId="58" borderId="65" applyNumberFormat="0" applyAlignment="0" applyProtection="0"/>
    <xf numFmtId="0" fontId="59" fillId="0" borderId="66" applyNumberFormat="0" applyFill="0" applyAlignment="0" applyProtection="0"/>
    <xf numFmtId="0" fontId="59" fillId="0" borderId="66" applyNumberFormat="0" applyFill="0" applyAlignment="0" applyProtection="0"/>
    <xf numFmtId="166" fontId="15" fillId="5" borderId="67">
      <alignment horizontal="right" vertical="center"/>
    </xf>
    <xf numFmtId="0" fontId="42" fillId="58" borderId="63" applyNumberFormat="0" applyAlignment="0" applyProtection="0"/>
    <xf numFmtId="0" fontId="52" fillId="44" borderId="63" applyNumberFormat="0" applyAlignment="0" applyProtection="0"/>
    <xf numFmtId="0" fontId="42" fillId="58" borderId="63" applyNumberFormat="0" applyAlignment="0" applyProtection="0"/>
    <xf numFmtId="166" fontId="15" fillId="5" borderId="67">
      <alignment horizontal="right" vertical="center"/>
    </xf>
    <xf numFmtId="171" fontId="15" fillId="5" borderId="67">
      <alignment horizontal="right" vertical="center"/>
    </xf>
    <xf numFmtId="0" fontId="13" fillId="0" borderId="67">
      <alignment vertical="center"/>
    </xf>
    <xf numFmtId="0" fontId="52" fillId="44" borderId="63" applyNumberFormat="0" applyAlignment="0" applyProtection="0"/>
    <xf numFmtId="171" fontId="13" fillId="0" borderId="67">
      <alignment vertical="center"/>
    </xf>
    <xf numFmtId="0" fontId="42" fillId="58" borderId="63" applyNumberFormat="0" applyAlignment="0" applyProtection="0"/>
    <xf numFmtId="166" fontId="15" fillId="5" borderId="67">
      <alignment horizontal="right" vertical="center"/>
    </xf>
    <xf numFmtId="166" fontId="15" fillId="5" borderId="67">
      <alignment horizontal="right" vertical="center"/>
    </xf>
    <xf numFmtId="171" fontId="15" fillId="5" borderId="67">
      <alignment horizontal="right" vertical="center"/>
    </xf>
    <xf numFmtId="0" fontId="42" fillId="58" borderId="63" applyNumberFormat="0" applyAlignment="0" applyProtection="0"/>
    <xf numFmtId="0" fontId="52" fillId="44" borderId="63" applyNumberFormat="0" applyAlignment="0" applyProtection="0"/>
    <xf numFmtId="0" fontId="59" fillId="0" borderId="66" applyNumberFormat="0" applyFill="0" applyAlignment="0" applyProtection="0"/>
    <xf numFmtId="171" fontId="15" fillId="5" borderId="67">
      <alignment horizontal="right" vertical="center"/>
    </xf>
    <xf numFmtId="171" fontId="15" fillId="5" borderId="67">
      <alignment horizontal="right" vertical="center"/>
    </xf>
    <xf numFmtId="0" fontId="13" fillId="62" borderId="64" applyNumberFormat="0" applyFont="0" applyAlignment="0" applyProtection="0"/>
    <xf numFmtId="0" fontId="13" fillId="62" borderId="64" applyNumberFormat="0" applyFont="0" applyAlignment="0" applyProtection="0"/>
    <xf numFmtId="0" fontId="13" fillId="62" borderId="64" applyNumberFormat="0" applyFont="0" applyAlignment="0" applyProtection="0"/>
    <xf numFmtId="0" fontId="52" fillId="44" borderId="63" applyNumberFormat="0" applyAlignment="0" applyProtection="0"/>
    <xf numFmtId="171" fontId="15" fillId="5" borderId="67">
      <alignment horizontal="right" vertical="center"/>
    </xf>
    <xf numFmtId="0" fontId="57" fillId="58" borderId="65" applyNumberFormat="0" applyAlignment="0" applyProtection="0"/>
    <xf numFmtId="0" fontId="13" fillId="0" borderId="67">
      <alignment vertical="center"/>
    </xf>
    <xf numFmtId="0" fontId="13" fillId="0" borderId="67">
      <alignment vertical="center"/>
    </xf>
    <xf numFmtId="166" fontId="15" fillId="5" borderId="67">
      <alignment horizontal="right" vertical="center"/>
    </xf>
    <xf numFmtId="0" fontId="52" fillId="44" borderId="63" applyNumberFormat="0" applyAlignment="0" applyProtection="0"/>
    <xf numFmtId="0" fontId="59" fillId="0" borderId="66" applyNumberFormat="0" applyFill="0" applyAlignment="0" applyProtection="0"/>
    <xf numFmtId="171" fontId="15" fillId="5" borderId="67">
      <alignment horizontal="right" vertical="center"/>
    </xf>
    <xf numFmtId="0" fontId="42" fillId="58" borderId="63" applyNumberFormat="0" applyAlignment="0" applyProtection="0"/>
    <xf numFmtId="0" fontId="52" fillId="44" borderId="63" applyNumberFormat="0" applyAlignment="0" applyProtection="0"/>
    <xf numFmtId="0" fontId="59" fillId="0" borderId="66" applyNumberFormat="0" applyFill="0" applyAlignment="0" applyProtection="0"/>
    <xf numFmtId="0" fontId="42" fillId="58" borderId="63" applyNumberFormat="0" applyAlignment="0" applyProtection="0"/>
    <xf numFmtId="166" fontId="15" fillId="5" borderId="67">
      <alignment horizontal="right" vertical="center"/>
    </xf>
    <xf numFmtId="0" fontId="13" fillId="62" borderId="64" applyNumberFormat="0" applyFont="0" applyAlignment="0" applyProtection="0"/>
    <xf numFmtId="0" fontId="13" fillId="62" borderId="64" applyNumberFormat="0" applyFont="0" applyAlignment="0" applyProtection="0"/>
    <xf numFmtId="0" fontId="13" fillId="62" borderId="64" applyNumberFormat="0" applyFont="0" applyAlignment="0" applyProtection="0"/>
    <xf numFmtId="0" fontId="13" fillId="0" borderId="67">
      <alignment vertical="center"/>
    </xf>
    <xf numFmtId="0" fontId="52" fillId="44" borderId="63" applyNumberFormat="0" applyAlignment="0" applyProtection="0"/>
    <xf numFmtId="171" fontId="13" fillId="0" borderId="67">
      <alignment vertical="center"/>
    </xf>
    <xf numFmtId="0" fontId="42" fillId="58" borderId="63" applyNumberFormat="0" applyAlignment="0" applyProtection="0"/>
    <xf numFmtId="0" fontId="13" fillId="0" borderId="67">
      <alignment vertical="center"/>
    </xf>
    <xf numFmtId="166" fontId="15" fillId="5" borderId="67">
      <alignment horizontal="right" vertical="center"/>
    </xf>
    <xf numFmtId="0" fontId="13" fillId="0" borderId="67">
      <alignment vertical="center"/>
    </xf>
    <xf numFmtId="171" fontId="15" fillId="5" borderId="67">
      <alignment horizontal="right" vertical="center"/>
    </xf>
    <xf numFmtId="0" fontId="13" fillId="0" borderId="67">
      <alignment vertical="center"/>
    </xf>
    <xf numFmtId="0" fontId="59" fillId="0" borderId="66" applyNumberFormat="0" applyFill="0" applyAlignment="0" applyProtection="0"/>
    <xf numFmtId="171" fontId="13" fillId="0" borderId="67">
      <alignment vertical="center"/>
    </xf>
    <xf numFmtId="0" fontId="13" fillId="0" borderId="67">
      <alignment vertical="center"/>
    </xf>
    <xf numFmtId="0" fontId="42" fillId="58" borderId="63" applyNumberFormat="0" applyAlignment="0" applyProtection="0"/>
    <xf numFmtId="171" fontId="15" fillId="5" borderId="67">
      <alignment horizontal="right" vertical="center"/>
    </xf>
    <xf numFmtId="171" fontId="15" fillId="5" borderId="67">
      <alignment horizontal="right" vertical="center"/>
    </xf>
    <xf numFmtId="0" fontId="57" fillId="58" borderId="65" applyNumberFormat="0" applyAlignment="0" applyProtection="0"/>
    <xf numFmtId="166" fontId="15" fillId="5" borderId="67">
      <alignment horizontal="right" vertical="center"/>
    </xf>
    <xf numFmtId="0" fontId="52" fillId="44" borderId="63" applyNumberFormat="0" applyAlignment="0" applyProtection="0"/>
    <xf numFmtId="0" fontId="42" fillId="58" borderId="63" applyNumberFormat="0" applyAlignment="0" applyProtection="0"/>
    <xf numFmtId="0" fontId="13" fillId="0" borderId="67">
      <alignment vertical="center"/>
    </xf>
    <xf numFmtId="0" fontId="42" fillId="58" borderId="63" applyNumberFormat="0" applyAlignment="0" applyProtection="0"/>
    <xf numFmtId="0" fontId="13" fillId="62" borderId="64" applyNumberFormat="0" applyFont="0" applyAlignment="0" applyProtection="0"/>
    <xf numFmtId="0" fontId="13" fillId="0" borderId="67">
      <alignment vertical="center"/>
    </xf>
    <xf numFmtId="0" fontId="13" fillId="62" borderId="64" applyNumberFormat="0" applyFont="0" applyAlignment="0" applyProtection="0"/>
    <xf numFmtId="0" fontId="13" fillId="62" borderId="64" applyNumberFormat="0" applyFont="0" applyAlignment="0" applyProtection="0"/>
    <xf numFmtId="166" fontId="15" fillId="5" borderId="67">
      <alignment horizontal="right" vertical="center"/>
    </xf>
    <xf numFmtId="0" fontId="13" fillId="0" borderId="67">
      <alignment vertical="center"/>
    </xf>
    <xf numFmtId="0" fontId="59" fillId="0" borderId="66" applyNumberFormat="0" applyFill="0" applyAlignment="0" applyProtection="0"/>
    <xf numFmtId="0" fontId="13" fillId="0" borderId="67">
      <alignment vertical="center"/>
    </xf>
    <xf numFmtId="0" fontId="13" fillId="62" borderId="64" applyNumberFormat="0" applyFont="0" applyAlignment="0" applyProtection="0"/>
    <xf numFmtId="166" fontId="15" fillId="5" borderId="67">
      <alignment horizontal="right" vertical="center"/>
    </xf>
    <xf numFmtId="166" fontId="15" fillId="5" borderId="67">
      <alignment horizontal="right" vertical="center"/>
    </xf>
    <xf numFmtId="0" fontId="42" fillId="58" borderId="63" applyNumberFormat="0" applyAlignment="0" applyProtection="0"/>
    <xf numFmtId="0" fontId="59" fillId="0" borderId="66" applyNumberFormat="0" applyFill="0" applyAlignment="0" applyProtection="0"/>
    <xf numFmtId="0" fontId="59" fillId="0" borderId="66" applyNumberFormat="0" applyFill="0" applyAlignment="0" applyProtection="0"/>
    <xf numFmtId="0" fontId="13" fillId="62" borderId="64" applyNumberFormat="0" applyFont="0" applyAlignment="0" applyProtection="0"/>
    <xf numFmtId="171" fontId="15" fillId="5" borderId="67">
      <alignment horizontal="right" vertical="center"/>
    </xf>
    <xf numFmtId="166" fontId="15" fillId="5" borderId="67">
      <alignment horizontal="right" vertical="center"/>
    </xf>
    <xf numFmtId="0" fontId="59" fillId="0" borderId="66" applyNumberFormat="0" applyFill="0" applyAlignment="0" applyProtection="0"/>
    <xf numFmtId="0" fontId="59" fillId="0" borderId="66" applyNumberFormat="0" applyFill="0" applyAlignment="0" applyProtection="0"/>
    <xf numFmtId="0" fontId="13" fillId="62" borderId="64" applyNumberFormat="0" applyFont="0" applyAlignment="0" applyProtection="0"/>
    <xf numFmtId="0" fontId="52" fillId="44" borderId="63" applyNumberFormat="0" applyAlignment="0" applyProtection="0"/>
    <xf numFmtId="171" fontId="13" fillId="0" borderId="67">
      <alignment vertical="center"/>
    </xf>
    <xf numFmtId="0" fontId="52" fillId="44" borderId="63" applyNumberFormat="0" applyAlignment="0" applyProtection="0"/>
    <xf numFmtId="166" fontId="15" fillId="5" borderId="67">
      <alignment horizontal="right" vertical="center"/>
    </xf>
    <xf numFmtId="0" fontId="13" fillId="62" borderId="64" applyNumberFormat="0" applyFont="0" applyAlignment="0" applyProtection="0"/>
    <xf numFmtId="0" fontId="42" fillId="58" borderId="63" applyNumberFormat="0" applyAlignment="0" applyProtection="0"/>
    <xf numFmtId="166" fontId="15" fillId="5" borderId="67">
      <alignment horizontal="right" vertical="center"/>
    </xf>
    <xf numFmtId="171" fontId="15" fillId="5" borderId="67">
      <alignment horizontal="right" vertical="center"/>
    </xf>
    <xf numFmtId="0" fontId="13" fillId="0" borderId="67">
      <alignment vertical="center"/>
    </xf>
    <xf numFmtId="0" fontId="13" fillId="62" borderId="64" applyNumberFormat="0" applyFont="0" applyAlignment="0" applyProtection="0"/>
    <xf numFmtId="166" fontId="15" fillId="5" borderId="67">
      <alignment horizontal="right" vertical="center"/>
    </xf>
    <xf numFmtId="171" fontId="13" fillId="0" borderId="67">
      <alignment vertical="center"/>
    </xf>
    <xf numFmtId="0" fontId="13" fillId="0" borderId="67">
      <alignment vertical="center"/>
    </xf>
    <xf numFmtId="0" fontId="57" fillId="58" borderId="65" applyNumberFormat="0" applyAlignment="0" applyProtection="0"/>
    <xf numFmtId="0" fontId="57" fillId="58" borderId="65" applyNumberFormat="0" applyAlignment="0" applyProtection="0"/>
    <xf numFmtId="0" fontId="52" fillId="44" borderId="63" applyNumberFormat="0" applyAlignment="0" applyProtection="0"/>
    <xf numFmtId="171" fontId="13" fillId="0" borderId="67">
      <alignment vertical="center"/>
    </xf>
    <xf numFmtId="0" fontId="57" fillId="58" borderId="65" applyNumberFormat="0" applyAlignment="0" applyProtection="0"/>
    <xf numFmtId="0" fontId="52" fillId="44" borderId="63" applyNumberFormat="0" applyAlignment="0" applyProtection="0"/>
    <xf numFmtId="0" fontId="13" fillId="0" borderId="67">
      <alignment vertical="center"/>
    </xf>
    <xf numFmtId="0" fontId="13" fillId="0" borderId="67">
      <alignment vertical="center"/>
    </xf>
    <xf numFmtId="0" fontId="13" fillId="62" borderId="64" applyNumberFormat="0" applyFont="0" applyAlignment="0" applyProtection="0"/>
    <xf numFmtId="0" fontId="52" fillId="44" borderId="63" applyNumberFormat="0" applyAlignment="0" applyProtection="0"/>
    <xf numFmtId="0" fontId="13" fillId="0" borderId="67">
      <alignment vertical="center"/>
    </xf>
    <xf numFmtId="0" fontId="52" fillId="44" borderId="63" applyNumberFormat="0" applyAlignment="0" applyProtection="0"/>
    <xf numFmtId="0" fontId="42" fillId="58" borderId="63" applyNumberFormat="0" applyAlignment="0" applyProtection="0"/>
    <xf numFmtId="0" fontId="13" fillId="62" borderId="64" applyNumberFormat="0" applyFont="0" applyAlignment="0" applyProtection="0"/>
    <xf numFmtId="166" fontId="15" fillId="5" borderId="67">
      <alignment horizontal="right" vertical="center"/>
    </xf>
    <xf numFmtId="171" fontId="13" fillId="0" borderId="67">
      <alignment vertical="center"/>
    </xf>
    <xf numFmtId="0" fontId="52" fillId="44" borderId="63" applyNumberFormat="0" applyAlignment="0" applyProtection="0"/>
    <xf numFmtId="0" fontId="57" fillId="58" borderId="65" applyNumberFormat="0" applyAlignment="0" applyProtection="0"/>
    <xf numFmtId="0" fontId="52" fillId="44" borderId="63" applyNumberFormat="0" applyAlignment="0" applyProtection="0"/>
    <xf numFmtId="0" fontId="13" fillId="0" borderId="67">
      <alignment vertical="center"/>
    </xf>
    <xf numFmtId="171" fontId="13" fillId="0" borderId="67">
      <alignment vertical="center"/>
    </xf>
    <xf numFmtId="171" fontId="13" fillId="0" borderId="67">
      <alignment vertical="center"/>
    </xf>
    <xf numFmtId="166" fontId="15" fillId="5" borderId="67">
      <alignment horizontal="right" vertical="center"/>
    </xf>
    <xf numFmtId="0" fontId="13" fillId="0" borderId="67">
      <alignment vertical="center"/>
    </xf>
    <xf numFmtId="0" fontId="52" fillId="44" borderId="63" applyNumberFormat="0" applyAlignment="0" applyProtection="0"/>
    <xf numFmtId="0" fontId="42" fillId="58" borderId="63" applyNumberFormat="0" applyAlignment="0" applyProtection="0"/>
    <xf numFmtId="0" fontId="13" fillId="62" borderId="64" applyNumberFormat="0" applyFont="0" applyAlignment="0" applyProtection="0"/>
    <xf numFmtId="0" fontId="42" fillId="58" borderId="63" applyNumberFormat="0" applyAlignment="0" applyProtection="0"/>
    <xf numFmtId="0" fontId="59" fillId="0" borderId="66" applyNumberFormat="0" applyFill="0" applyAlignment="0" applyProtection="0"/>
    <xf numFmtId="0" fontId="57" fillId="58" borderId="65" applyNumberFormat="0" applyAlignment="0" applyProtection="0"/>
    <xf numFmtId="0" fontId="59" fillId="0" borderId="66" applyNumberFormat="0" applyFill="0" applyAlignment="0" applyProtection="0"/>
    <xf numFmtId="0" fontId="52" fillId="44" borderId="63" applyNumberFormat="0" applyAlignment="0" applyProtection="0"/>
    <xf numFmtId="166" fontId="15" fillId="5" borderId="67">
      <alignment horizontal="right" vertical="center"/>
    </xf>
    <xf numFmtId="0" fontId="13" fillId="62" borderId="64" applyNumberFormat="0" applyFont="0" applyAlignment="0" applyProtection="0"/>
    <xf numFmtId="0" fontId="52" fillId="44" borderId="63" applyNumberFormat="0" applyAlignment="0" applyProtection="0"/>
    <xf numFmtId="0" fontId="59" fillId="0" borderId="66" applyNumberFormat="0" applyFill="0" applyAlignment="0" applyProtection="0"/>
    <xf numFmtId="0" fontId="42" fillId="58" borderId="63" applyNumberFormat="0" applyAlignment="0" applyProtection="0"/>
    <xf numFmtId="0" fontId="57" fillId="58" borderId="65" applyNumberFormat="0" applyAlignment="0" applyProtection="0"/>
    <xf numFmtId="0" fontId="13" fillId="62" borderId="64" applyNumberFormat="0" applyFont="0" applyAlignment="0" applyProtection="0"/>
    <xf numFmtId="0" fontId="42" fillId="58" borderId="63" applyNumberFormat="0" applyAlignment="0" applyProtection="0"/>
    <xf numFmtId="166" fontId="15" fillId="5" borderId="67">
      <alignment horizontal="right" vertical="center"/>
    </xf>
    <xf numFmtId="0" fontId="13" fillId="0" borderId="67">
      <alignment vertical="center"/>
    </xf>
    <xf numFmtId="0" fontId="42" fillId="58" borderId="63" applyNumberFormat="0" applyAlignment="0" applyProtection="0"/>
    <xf numFmtId="166" fontId="15" fillId="5" borderId="67">
      <alignment horizontal="right" vertical="center"/>
    </xf>
    <xf numFmtId="0" fontId="59" fillId="0" borderId="66" applyNumberFormat="0" applyFill="0" applyAlignment="0" applyProtection="0"/>
    <xf numFmtId="0" fontId="13" fillId="0" borderId="67">
      <alignment vertical="center"/>
    </xf>
    <xf numFmtId="171" fontId="13" fillId="0" borderId="67">
      <alignment vertical="center"/>
    </xf>
    <xf numFmtId="0" fontId="42" fillId="58" borderId="63" applyNumberFormat="0" applyAlignment="0" applyProtection="0"/>
    <xf numFmtId="166" fontId="15" fillId="5" borderId="67">
      <alignment horizontal="right" vertical="center"/>
    </xf>
    <xf numFmtId="171" fontId="13" fillId="0" borderId="67">
      <alignment vertical="center"/>
    </xf>
    <xf numFmtId="0" fontId="57" fillId="58" borderId="65" applyNumberFormat="0" applyAlignment="0" applyProtection="0"/>
    <xf numFmtId="0" fontId="52" fillId="44" borderId="63" applyNumberFormat="0" applyAlignment="0" applyProtection="0"/>
    <xf numFmtId="0" fontId="13" fillId="0" borderId="67">
      <alignment vertical="center"/>
    </xf>
    <xf numFmtId="0" fontId="13" fillId="0" borderId="67">
      <alignment vertical="center"/>
    </xf>
    <xf numFmtId="0" fontId="42" fillId="58" borderId="63" applyNumberFormat="0" applyAlignment="0" applyProtection="0"/>
    <xf numFmtId="0" fontId="57" fillId="58" borderId="65" applyNumberFormat="0" applyAlignment="0" applyProtection="0"/>
    <xf numFmtId="0" fontId="57" fillId="58" borderId="65" applyNumberFormat="0" applyAlignment="0" applyProtection="0"/>
    <xf numFmtId="0" fontId="59" fillId="0" borderId="66" applyNumberFormat="0" applyFill="0" applyAlignment="0" applyProtection="0"/>
    <xf numFmtId="0" fontId="59" fillId="0" borderId="66" applyNumberFormat="0" applyFill="0" applyAlignment="0" applyProtection="0"/>
    <xf numFmtId="0" fontId="13" fillId="0" borderId="67">
      <alignment vertical="center"/>
    </xf>
    <xf numFmtId="171" fontId="15" fillId="5" borderId="67">
      <alignment horizontal="right" vertical="center"/>
    </xf>
    <xf numFmtId="0" fontId="59" fillId="0" borderId="66" applyNumberFormat="0" applyFill="0" applyAlignment="0" applyProtection="0"/>
    <xf numFmtId="166" fontId="15" fillId="5" borderId="67">
      <alignment horizontal="right" vertical="center"/>
    </xf>
    <xf numFmtId="0" fontId="57" fillId="58" borderId="65" applyNumberFormat="0" applyAlignment="0" applyProtection="0"/>
    <xf numFmtId="171" fontId="13" fillId="0" borderId="67">
      <alignment vertical="center"/>
    </xf>
    <xf numFmtId="166" fontId="15" fillId="5" borderId="67">
      <alignment horizontal="right" vertical="center"/>
    </xf>
    <xf numFmtId="0" fontId="13" fillId="0" borderId="67">
      <alignment vertical="center"/>
    </xf>
    <xf numFmtId="0" fontId="13" fillId="0" borderId="67">
      <alignment vertical="center"/>
    </xf>
    <xf numFmtId="171" fontId="15" fillId="5" borderId="67">
      <alignment horizontal="right" vertical="center"/>
    </xf>
    <xf numFmtId="0" fontId="13" fillId="0" borderId="67">
      <alignment vertical="center"/>
    </xf>
    <xf numFmtId="0" fontId="13" fillId="0" borderId="67">
      <alignment vertical="center"/>
    </xf>
    <xf numFmtId="0" fontId="59" fillId="0" borderId="66" applyNumberFormat="0" applyFill="0" applyAlignment="0" applyProtection="0"/>
    <xf numFmtId="0" fontId="59" fillId="0" borderId="66" applyNumberFormat="0" applyFill="0" applyAlignment="0" applyProtection="0"/>
    <xf numFmtId="0" fontId="13" fillId="62" borderId="64" applyNumberFormat="0" applyFont="0" applyAlignment="0" applyProtection="0"/>
    <xf numFmtId="171" fontId="13" fillId="0" borderId="67">
      <alignment vertical="center"/>
    </xf>
    <xf numFmtId="0" fontId="57" fillId="58" borderId="65" applyNumberFormat="0" applyAlignment="0" applyProtection="0"/>
    <xf numFmtId="166" fontId="15" fillId="5" borderId="67">
      <alignment horizontal="right" vertical="center"/>
    </xf>
    <xf numFmtId="171" fontId="15" fillId="5" borderId="67">
      <alignment horizontal="right" vertical="center"/>
    </xf>
    <xf numFmtId="0" fontId="42" fillId="58" borderId="63" applyNumberFormat="0" applyAlignment="0" applyProtection="0"/>
    <xf numFmtId="0" fontId="13" fillId="62" borderId="64" applyNumberFormat="0" applyFont="0" applyAlignment="0" applyProtection="0"/>
    <xf numFmtId="0" fontId="52" fillId="44" borderId="63" applyNumberFormat="0" applyAlignment="0" applyProtection="0"/>
    <xf numFmtId="166" fontId="15" fillId="5" borderId="67">
      <alignment horizontal="right" vertical="center"/>
    </xf>
    <xf numFmtId="0" fontId="52" fillId="44" borderId="63" applyNumberFormat="0" applyAlignment="0" applyProtection="0"/>
    <xf numFmtId="166" fontId="15" fillId="5" borderId="67">
      <alignment horizontal="right" vertical="center"/>
    </xf>
    <xf numFmtId="171" fontId="15" fillId="5" borderId="67">
      <alignment horizontal="right" vertical="center"/>
    </xf>
    <xf numFmtId="0" fontId="13" fillId="62" borderId="64" applyNumberFormat="0" applyFont="0" applyAlignment="0" applyProtection="0"/>
    <xf numFmtId="0" fontId="52" fillId="44" borderId="63" applyNumberFormat="0" applyAlignment="0" applyProtection="0"/>
    <xf numFmtId="171" fontId="13" fillId="0" borderId="67">
      <alignment vertical="center"/>
    </xf>
    <xf numFmtId="0" fontId="52" fillId="44" borderId="63" applyNumberFormat="0" applyAlignment="0" applyProtection="0"/>
    <xf numFmtId="166" fontId="15" fillId="5" borderId="67">
      <alignment horizontal="right" vertical="center"/>
    </xf>
    <xf numFmtId="0" fontId="52" fillId="44" borderId="63" applyNumberFormat="0" applyAlignment="0" applyProtection="0"/>
    <xf numFmtId="0" fontId="59" fillId="0" borderId="66" applyNumberFormat="0" applyFill="0" applyAlignment="0" applyProtection="0"/>
    <xf numFmtId="0" fontId="42" fillId="58" borderId="63" applyNumberFormat="0" applyAlignment="0" applyProtection="0"/>
    <xf numFmtId="166" fontId="15" fillId="5" borderId="67">
      <alignment horizontal="right" vertical="center"/>
    </xf>
    <xf numFmtId="0" fontId="13" fillId="0" borderId="67">
      <alignment vertical="center"/>
    </xf>
    <xf numFmtId="0" fontId="42" fillId="58" borderId="63" applyNumberFormat="0" applyAlignment="0" applyProtection="0"/>
    <xf numFmtId="0" fontId="13" fillId="62" borderId="64" applyNumberFormat="0" applyFont="0" applyAlignment="0" applyProtection="0"/>
    <xf numFmtId="171" fontId="13" fillId="0" borderId="67">
      <alignment vertical="center"/>
    </xf>
    <xf numFmtId="0" fontId="42" fillId="58" borderId="63" applyNumberFormat="0" applyAlignment="0" applyProtection="0"/>
    <xf numFmtId="171" fontId="15" fillId="5" borderId="67">
      <alignment horizontal="right" vertical="center"/>
    </xf>
    <xf numFmtId="166" fontId="15" fillId="5" borderId="67">
      <alignment horizontal="right" vertical="center"/>
    </xf>
    <xf numFmtId="0" fontId="52" fillId="44" borderId="63" applyNumberFormat="0" applyAlignment="0" applyProtection="0"/>
    <xf numFmtId="0" fontId="57" fillId="58" borderId="65" applyNumberFormat="0" applyAlignment="0" applyProtection="0"/>
    <xf numFmtId="0" fontId="13" fillId="0" borderId="67">
      <alignment vertical="center"/>
    </xf>
    <xf numFmtId="0" fontId="13" fillId="0" borderId="67">
      <alignment vertical="center"/>
    </xf>
    <xf numFmtId="0" fontId="59" fillId="0" borderId="66" applyNumberFormat="0" applyFill="0" applyAlignment="0" applyProtection="0"/>
    <xf numFmtId="0" fontId="13" fillId="0" borderId="67">
      <alignment vertical="center"/>
    </xf>
    <xf numFmtId="0" fontId="52" fillId="44" borderId="63" applyNumberFormat="0" applyAlignment="0" applyProtection="0"/>
    <xf numFmtId="0" fontId="59" fillId="0" borderId="66" applyNumberFormat="0" applyFill="0" applyAlignment="0" applyProtection="0"/>
    <xf numFmtId="0" fontId="13" fillId="0" borderId="67">
      <alignment vertical="center"/>
    </xf>
    <xf numFmtId="0" fontId="13" fillId="62" borderId="64" applyNumberFormat="0" applyFont="0" applyAlignment="0" applyProtection="0"/>
    <xf numFmtId="0" fontId="13" fillId="62" borderId="64" applyNumberFormat="0" applyFont="0" applyAlignment="0" applyProtection="0"/>
    <xf numFmtId="166" fontId="15" fillId="5" borderId="67">
      <alignment horizontal="right" vertical="center"/>
    </xf>
    <xf numFmtId="0" fontId="52" fillId="44" borderId="63" applyNumberFormat="0" applyAlignment="0" applyProtection="0"/>
    <xf numFmtId="0" fontId="13" fillId="0" borderId="67">
      <alignment vertical="center"/>
    </xf>
    <xf numFmtId="0" fontId="13" fillId="62" borderId="64" applyNumberFormat="0" applyFont="0" applyAlignment="0" applyProtection="0"/>
    <xf numFmtId="171" fontId="13" fillId="0" borderId="67">
      <alignment vertical="center"/>
    </xf>
    <xf numFmtId="0" fontId="57" fillId="58" borderId="65" applyNumberFormat="0" applyAlignment="0" applyProtection="0"/>
    <xf numFmtId="0" fontId="13" fillId="62" borderId="64" applyNumberFormat="0" applyFont="0" applyAlignment="0" applyProtection="0"/>
    <xf numFmtId="0" fontId="13" fillId="0" borderId="67">
      <alignment vertical="center"/>
    </xf>
    <xf numFmtId="0" fontId="42" fillId="58" borderId="63" applyNumberFormat="0" applyAlignment="0" applyProtection="0"/>
    <xf numFmtId="0" fontId="42" fillId="58" borderId="63" applyNumberFormat="0" applyAlignment="0" applyProtection="0"/>
    <xf numFmtId="171" fontId="13" fillId="0" borderId="67">
      <alignment vertical="center"/>
    </xf>
    <xf numFmtId="171" fontId="13" fillId="0" borderId="67">
      <alignment vertical="center"/>
    </xf>
    <xf numFmtId="171" fontId="13" fillId="0" borderId="67">
      <alignment vertical="center"/>
    </xf>
    <xf numFmtId="166" fontId="15" fillId="5" borderId="67">
      <alignment horizontal="right" vertical="center"/>
    </xf>
    <xf numFmtId="171" fontId="15" fillId="5" borderId="67">
      <alignment horizontal="right" vertical="center"/>
    </xf>
    <xf numFmtId="171" fontId="13" fillId="0" borderId="67">
      <alignment vertical="center"/>
    </xf>
    <xf numFmtId="171" fontId="13" fillId="0" borderId="67">
      <alignment vertical="center"/>
    </xf>
    <xf numFmtId="166" fontId="15" fillId="5" borderId="67">
      <alignment horizontal="right" vertical="center"/>
    </xf>
    <xf numFmtId="0" fontId="57" fillId="58" borderId="65" applyNumberFormat="0" applyAlignment="0" applyProtection="0"/>
    <xf numFmtId="0" fontId="57" fillId="58" borderId="65" applyNumberFormat="0" applyAlignment="0" applyProtection="0"/>
    <xf numFmtId="0" fontId="57" fillId="58" borderId="65" applyNumberFormat="0" applyAlignment="0" applyProtection="0"/>
    <xf numFmtId="0" fontId="13" fillId="0" borderId="67">
      <alignment vertical="center"/>
    </xf>
    <xf numFmtId="171" fontId="15" fillId="5" borderId="67">
      <alignment horizontal="right" vertical="center"/>
    </xf>
    <xf numFmtId="171" fontId="15" fillId="5" borderId="67">
      <alignment horizontal="right" vertical="center"/>
    </xf>
    <xf numFmtId="0" fontId="57" fillId="58" borderId="65" applyNumberFormat="0" applyAlignment="0" applyProtection="0"/>
    <xf numFmtId="0" fontId="52" fillId="44" borderId="63" applyNumberFormat="0" applyAlignment="0" applyProtection="0"/>
    <xf numFmtId="0" fontId="42" fillId="58" borderId="63" applyNumberFormat="0" applyAlignment="0" applyProtection="0"/>
    <xf numFmtId="0" fontId="52" fillId="44" borderId="63" applyNumberFormat="0" applyAlignment="0" applyProtection="0"/>
    <xf numFmtId="0" fontId="13" fillId="62" borderId="64" applyNumberFormat="0" applyFont="0" applyAlignment="0" applyProtection="0"/>
    <xf numFmtId="166" fontId="15" fillId="5" borderId="67">
      <alignment horizontal="right" vertical="center"/>
    </xf>
    <xf numFmtId="0" fontId="13" fillId="0" borderId="67">
      <alignment vertical="center"/>
    </xf>
    <xf numFmtId="0" fontId="13" fillId="0" borderId="67">
      <alignment vertical="center"/>
    </xf>
    <xf numFmtId="166" fontId="15" fillId="5" borderId="67">
      <alignment horizontal="right" vertical="center"/>
    </xf>
    <xf numFmtId="0" fontId="52" fillId="44" borderId="63" applyNumberFormat="0" applyAlignment="0" applyProtection="0"/>
    <xf numFmtId="171" fontId="13" fillId="0" borderId="67">
      <alignment vertical="center"/>
    </xf>
    <xf numFmtId="0" fontId="57" fillId="58" borderId="65" applyNumberFormat="0" applyAlignment="0" applyProtection="0"/>
    <xf numFmtId="0" fontId="13" fillId="0" borderId="67">
      <alignment vertical="center"/>
    </xf>
    <xf numFmtId="0" fontId="57" fillId="58" borderId="65" applyNumberFormat="0" applyAlignment="0" applyProtection="0"/>
    <xf numFmtId="0" fontId="42" fillId="58" borderId="63" applyNumberFormat="0" applyAlignment="0" applyProtection="0"/>
    <xf numFmtId="0" fontId="13" fillId="62" borderId="64" applyNumberFormat="0" applyFont="0" applyAlignment="0" applyProtection="0"/>
    <xf numFmtId="171" fontId="13" fillId="0" borderId="67">
      <alignment vertical="center"/>
    </xf>
    <xf numFmtId="0" fontId="52" fillId="44" borderId="63" applyNumberFormat="0" applyAlignment="0" applyProtection="0"/>
    <xf numFmtId="0" fontId="13" fillId="0" borderId="67">
      <alignment vertical="center"/>
    </xf>
    <xf numFmtId="0" fontId="13" fillId="0" borderId="67">
      <alignment vertical="center"/>
    </xf>
    <xf numFmtId="0" fontId="52" fillId="44" borderId="63" applyNumberFormat="0" applyAlignment="0" applyProtection="0"/>
    <xf numFmtId="0" fontId="13" fillId="0" borderId="67">
      <alignment vertical="center"/>
    </xf>
    <xf numFmtId="0" fontId="57" fillId="58" borderId="65" applyNumberFormat="0" applyAlignment="0" applyProtection="0"/>
    <xf numFmtId="166" fontId="15" fillId="5" borderId="67">
      <alignment horizontal="right" vertical="center"/>
    </xf>
    <xf numFmtId="166" fontId="15" fillId="5" borderId="67">
      <alignment horizontal="right" vertical="center"/>
    </xf>
    <xf numFmtId="0" fontId="57" fillId="58" borderId="65" applyNumberFormat="0" applyAlignment="0" applyProtection="0"/>
    <xf numFmtId="0" fontId="57" fillId="58" borderId="65" applyNumberFormat="0" applyAlignment="0" applyProtection="0"/>
    <xf numFmtId="0" fontId="52" fillId="44" borderId="63" applyNumberFormat="0" applyAlignment="0" applyProtection="0"/>
    <xf numFmtId="0" fontId="13" fillId="0" borderId="67">
      <alignment vertical="center"/>
    </xf>
    <xf numFmtId="0" fontId="13" fillId="62" borderId="64" applyNumberFormat="0" applyFont="0" applyAlignment="0" applyProtection="0"/>
    <xf numFmtId="0" fontId="59" fillId="0" borderId="66" applyNumberFormat="0" applyFill="0" applyAlignment="0" applyProtection="0"/>
    <xf numFmtId="166" fontId="15" fillId="5" borderId="67">
      <alignment horizontal="right" vertical="center"/>
    </xf>
    <xf numFmtId="0" fontId="57" fillId="58" borderId="65" applyNumberFormat="0" applyAlignment="0" applyProtection="0"/>
    <xf numFmtId="0" fontId="42" fillId="58" borderId="63" applyNumberFormat="0" applyAlignment="0" applyProtection="0"/>
    <xf numFmtId="0" fontId="13" fillId="62" borderId="64" applyNumberFormat="0" applyFont="0" applyAlignment="0" applyProtection="0"/>
    <xf numFmtId="0" fontId="52" fillId="44" borderId="63" applyNumberFormat="0" applyAlignment="0" applyProtection="0"/>
    <xf numFmtId="0" fontId="13" fillId="0" borderId="67">
      <alignment vertical="center"/>
    </xf>
    <xf numFmtId="0" fontId="13" fillId="62" borderId="64" applyNumberFormat="0" applyFont="0" applyAlignment="0" applyProtection="0"/>
    <xf numFmtId="0" fontId="13" fillId="0" borderId="67">
      <alignment vertical="center"/>
    </xf>
    <xf numFmtId="0" fontId="13" fillId="62" borderId="64" applyNumberFormat="0" applyFont="0" applyAlignment="0" applyProtection="0"/>
    <xf numFmtId="166" fontId="15" fillId="5" borderId="67">
      <alignment horizontal="right" vertical="center"/>
    </xf>
    <xf numFmtId="166" fontId="15" fillId="5" borderId="67">
      <alignment horizontal="right" vertical="center"/>
    </xf>
    <xf numFmtId="0" fontId="59" fillId="0" borderId="66" applyNumberFormat="0" applyFill="0" applyAlignment="0" applyProtection="0"/>
    <xf numFmtId="171" fontId="15" fillId="5" borderId="67">
      <alignment horizontal="right" vertical="center"/>
    </xf>
    <xf numFmtId="171" fontId="13" fillId="0" borderId="67">
      <alignment vertical="center"/>
    </xf>
    <xf numFmtId="0" fontId="13" fillId="62" borderId="64" applyNumberFormat="0" applyFont="0" applyAlignment="0" applyProtection="0"/>
    <xf numFmtId="0" fontId="42" fillId="58" borderId="63" applyNumberFormat="0" applyAlignment="0" applyProtection="0"/>
    <xf numFmtId="0" fontId="13" fillId="0" borderId="67">
      <alignment vertical="center"/>
    </xf>
    <xf numFmtId="0" fontId="13" fillId="0" borderId="67">
      <alignment vertical="center"/>
    </xf>
    <xf numFmtId="0" fontId="13" fillId="62" borderId="64" applyNumberFormat="0" applyFont="0" applyAlignment="0" applyProtection="0"/>
    <xf numFmtId="0" fontId="59" fillId="0" borderId="66" applyNumberFormat="0" applyFill="0" applyAlignment="0" applyProtection="0"/>
    <xf numFmtId="0" fontId="13" fillId="0" borderId="67">
      <alignment vertical="center"/>
    </xf>
    <xf numFmtId="0" fontId="59" fillId="0" borderId="66" applyNumberFormat="0" applyFill="0" applyAlignment="0" applyProtection="0"/>
    <xf numFmtId="171" fontId="13" fillId="0" borderId="67">
      <alignment vertical="center"/>
    </xf>
    <xf numFmtId="171" fontId="15" fillId="5" borderId="67">
      <alignment horizontal="right" vertical="center"/>
    </xf>
    <xf numFmtId="0" fontId="57" fillId="58" borderId="65" applyNumberFormat="0" applyAlignment="0" applyProtection="0"/>
    <xf numFmtId="166" fontId="15" fillId="5" borderId="67">
      <alignment horizontal="right" vertical="center"/>
    </xf>
    <xf numFmtId="0" fontId="42" fillId="58" borderId="63" applyNumberFormat="0" applyAlignment="0" applyProtection="0"/>
    <xf numFmtId="0" fontId="57" fillId="58" borderId="65" applyNumberFormat="0" applyAlignment="0" applyProtection="0"/>
    <xf numFmtId="166" fontId="15" fillId="5" borderId="67">
      <alignment horizontal="right" vertical="center"/>
    </xf>
    <xf numFmtId="166" fontId="15" fillId="5" borderId="67">
      <alignment horizontal="right" vertical="center"/>
    </xf>
    <xf numFmtId="171" fontId="15" fillId="5" borderId="67">
      <alignment horizontal="right" vertical="center"/>
    </xf>
    <xf numFmtId="0" fontId="42" fillId="58" borderId="63" applyNumberFormat="0" applyAlignment="0" applyProtection="0"/>
    <xf numFmtId="166" fontId="15" fillId="5" borderId="67">
      <alignment horizontal="right" vertical="center"/>
    </xf>
    <xf numFmtId="171" fontId="15" fillId="5" borderId="67">
      <alignment horizontal="right" vertical="center"/>
    </xf>
    <xf numFmtId="171" fontId="13" fillId="0" borderId="67">
      <alignment vertical="center"/>
    </xf>
    <xf numFmtId="171" fontId="15" fillId="5" borderId="67">
      <alignment horizontal="right" vertical="center"/>
    </xf>
    <xf numFmtId="0" fontId="59" fillId="0" borderId="66" applyNumberFormat="0" applyFill="0" applyAlignment="0" applyProtection="0"/>
    <xf numFmtId="0" fontId="59" fillId="0" borderId="66" applyNumberFormat="0" applyFill="0" applyAlignment="0" applyProtection="0"/>
    <xf numFmtId="166" fontId="15" fillId="5" borderId="67">
      <alignment horizontal="right" vertical="center"/>
    </xf>
    <xf numFmtId="0" fontId="52" fillId="44" borderId="63" applyNumberFormat="0" applyAlignment="0" applyProtection="0"/>
    <xf numFmtId="166" fontId="15" fillId="5" borderId="67">
      <alignment horizontal="right" vertical="center"/>
    </xf>
    <xf numFmtId="0" fontId="13" fillId="0" borderId="67">
      <alignment vertical="center"/>
    </xf>
    <xf numFmtId="0" fontId="42" fillId="58" borderId="63" applyNumberFormat="0" applyAlignment="0" applyProtection="0"/>
    <xf numFmtId="0" fontId="52" fillId="44" borderId="63" applyNumberFormat="0" applyAlignment="0" applyProtection="0"/>
    <xf numFmtId="0" fontId="57" fillId="58" borderId="65" applyNumberFormat="0" applyAlignment="0" applyProtection="0"/>
    <xf numFmtId="171" fontId="15" fillId="5" borderId="67">
      <alignment horizontal="right" vertical="center"/>
    </xf>
    <xf numFmtId="0" fontId="13" fillId="0" borderId="67">
      <alignment vertical="center"/>
    </xf>
    <xf numFmtId="0" fontId="13" fillId="62" borderId="64" applyNumberFormat="0" applyFont="0" applyAlignment="0" applyProtection="0"/>
    <xf numFmtId="171" fontId="15" fillId="5" borderId="67">
      <alignment horizontal="right" vertical="center"/>
    </xf>
    <xf numFmtId="0" fontId="13" fillId="62" borderId="64" applyNumberFormat="0" applyFont="0" applyAlignment="0" applyProtection="0"/>
    <xf numFmtId="166" fontId="15" fillId="5" borderId="67">
      <alignment horizontal="right" vertical="center"/>
    </xf>
    <xf numFmtId="0" fontId="59" fillId="0" borderId="66" applyNumberFormat="0" applyFill="0" applyAlignment="0" applyProtection="0"/>
    <xf numFmtId="166" fontId="15" fillId="5" borderId="67">
      <alignment horizontal="right" vertical="center"/>
    </xf>
    <xf numFmtId="166" fontId="15" fillId="5" borderId="67">
      <alignment horizontal="right" vertical="center"/>
    </xf>
    <xf numFmtId="0" fontId="13" fillId="0" borderId="67">
      <alignment vertical="center"/>
    </xf>
    <xf numFmtId="166" fontId="15" fillId="5" borderId="67">
      <alignment horizontal="right" vertical="center"/>
    </xf>
    <xf numFmtId="0" fontId="59" fillId="0" borderId="66" applyNumberFormat="0" applyFill="0" applyAlignment="0" applyProtection="0"/>
    <xf numFmtId="0" fontId="52" fillId="44" borderId="63" applyNumberFormat="0" applyAlignment="0" applyProtection="0"/>
    <xf numFmtId="0" fontId="42" fillId="58" borderId="63" applyNumberFormat="0" applyAlignment="0" applyProtection="0"/>
    <xf numFmtId="0" fontId="57" fillId="58" borderId="65" applyNumberFormat="0" applyAlignment="0" applyProtection="0"/>
    <xf numFmtId="0" fontId="13" fillId="0" borderId="67">
      <alignment vertical="center"/>
    </xf>
    <xf numFmtId="0" fontId="13" fillId="0" borderId="67">
      <alignment vertical="center"/>
    </xf>
    <xf numFmtId="0" fontId="57" fillId="58" borderId="65" applyNumberFormat="0" applyAlignment="0" applyProtection="0"/>
    <xf numFmtId="0" fontId="59" fillId="0" borderId="66" applyNumberFormat="0" applyFill="0" applyAlignment="0" applyProtection="0"/>
    <xf numFmtId="0" fontId="57" fillId="58" borderId="65" applyNumberFormat="0" applyAlignment="0" applyProtection="0"/>
    <xf numFmtId="0" fontId="59" fillId="0" borderId="66" applyNumberFormat="0" applyFill="0" applyAlignment="0" applyProtection="0"/>
    <xf numFmtId="0" fontId="13" fillId="0" borderId="67">
      <alignment vertical="center"/>
    </xf>
    <xf numFmtId="0" fontId="57" fillId="58" borderId="65" applyNumberFormat="0" applyAlignment="0" applyProtection="0"/>
    <xf numFmtId="0" fontId="13" fillId="0" borderId="67">
      <alignment vertical="center"/>
    </xf>
    <xf numFmtId="0" fontId="57" fillId="58" borderId="65" applyNumberFormat="0" applyAlignment="0" applyProtection="0"/>
    <xf numFmtId="0" fontId="13" fillId="62" borderId="64" applyNumberFormat="0" applyFont="0" applyAlignment="0" applyProtection="0"/>
    <xf numFmtId="0" fontId="13" fillId="62" borderId="64" applyNumberFormat="0" applyFont="0" applyAlignment="0" applyProtection="0"/>
    <xf numFmtId="0" fontId="59" fillId="0" borderId="66" applyNumberFormat="0" applyFill="0" applyAlignment="0" applyProtection="0"/>
    <xf numFmtId="171" fontId="13" fillId="0" borderId="67">
      <alignment vertical="center"/>
    </xf>
    <xf numFmtId="0" fontId="42" fillId="58" borderId="63" applyNumberFormat="0" applyAlignment="0" applyProtection="0"/>
    <xf numFmtId="171" fontId="15" fillId="5" borderId="67">
      <alignment horizontal="right" vertical="center"/>
    </xf>
    <xf numFmtId="0" fontId="42" fillId="58" borderId="63" applyNumberFormat="0" applyAlignment="0" applyProtection="0"/>
    <xf numFmtId="0" fontId="59" fillId="0" borderId="66" applyNumberFormat="0" applyFill="0" applyAlignment="0" applyProtection="0"/>
    <xf numFmtId="166" fontId="15" fillId="5" borderId="67">
      <alignment horizontal="right" vertical="center"/>
    </xf>
    <xf numFmtId="166" fontId="15" fillId="5" borderId="67">
      <alignment horizontal="right" vertical="center"/>
    </xf>
    <xf numFmtId="171" fontId="13" fillId="0" borderId="67">
      <alignment vertical="center"/>
    </xf>
    <xf numFmtId="171" fontId="13" fillId="0" borderId="67">
      <alignment vertical="center"/>
    </xf>
    <xf numFmtId="0" fontId="52" fillId="44" borderId="63" applyNumberFormat="0" applyAlignment="0" applyProtection="0"/>
    <xf numFmtId="0" fontId="52" fillId="44" borderId="63" applyNumberFormat="0" applyAlignment="0" applyProtection="0"/>
    <xf numFmtId="0" fontId="13" fillId="0" borderId="67">
      <alignment vertical="center"/>
    </xf>
    <xf numFmtId="0" fontId="13" fillId="0" borderId="67">
      <alignment vertical="center"/>
    </xf>
    <xf numFmtId="0" fontId="52" fillId="44" borderId="63" applyNumberFormat="0" applyAlignment="0" applyProtection="0"/>
    <xf numFmtId="166" fontId="15" fillId="5" borderId="67">
      <alignment horizontal="right" vertical="center"/>
    </xf>
    <xf numFmtId="0" fontId="13" fillId="62" borderId="64" applyNumberFormat="0" applyFont="0" applyAlignment="0" applyProtection="0"/>
    <xf numFmtId="0" fontId="59" fillId="0" borderId="66" applyNumberFormat="0" applyFill="0" applyAlignment="0" applyProtection="0"/>
    <xf numFmtId="0" fontId="13" fillId="0" borderId="67">
      <alignment vertical="center"/>
    </xf>
    <xf numFmtId="0" fontId="59" fillId="0" borderId="66" applyNumberFormat="0" applyFill="0" applyAlignment="0" applyProtection="0"/>
    <xf numFmtId="166" fontId="15" fillId="5" borderId="67">
      <alignment horizontal="right" vertical="center"/>
    </xf>
    <xf numFmtId="0" fontId="13" fillId="0" borderId="67">
      <alignment vertical="center"/>
    </xf>
    <xf numFmtId="0" fontId="42" fillId="58" borderId="63" applyNumberFormat="0" applyAlignment="0" applyProtection="0"/>
    <xf numFmtId="0" fontId="13" fillId="62" borderId="64" applyNumberFormat="0" applyFont="0" applyAlignment="0" applyProtection="0"/>
    <xf numFmtId="0" fontId="59" fillId="0" borderId="66" applyNumberFormat="0" applyFill="0" applyAlignment="0" applyProtection="0"/>
    <xf numFmtId="171" fontId="15" fillId="5" borderId="67">
      <alignment horizontal="right" vertical="center"/>
    </xf>
    <xf numFmtId="0" fontId="42" fillId="58" borderId="63" applyNumberFormat="0" applyAlignment="0" applyProtection="0"/>
    <xf numFmtId="0" fontId="13" fillId="0" borderId="67">
      <alignment vertical="center"/>
    </xf>
    <xf numFmtId="166" fontId="15" fillId="5" borderId="67">
      <alignment horizontal="right" vertical="center"/>
    </xf>
    <xf numFmtId="171" fontId="15" fillId="5" borderId="67">
      <alignment horizontal="right" vertical="center"/>
    </xf>
    <xf numFmtId="0" fontId="42" fillId="58" borderId="63" applyNumberFormat="0" applyAlignment="0" applyProtection="0"/>
    <xf numFmtId="0" fontId="13" fillId="0" borderId="67">
      <alignment vertical="center"/>
    </xf>
    <xf numFmtId="0" fontId="42" fillId="58" borderId="63" applyNumberFormat="0" applyAlignment="0" applyProtection="0"/>
    <xf numFmtId="166" fontId="15" fillId="5" borderId="67">
      <alignment horizontal="right" vertical="center"/>
    </xf>
    <xf numFmtId="0" fontId="57" fillId="58" borderId="65" applyNumberFormat="0" applyAlignment="0" applyProtection="0"/>
    <xf numFmtId="171" fontId="13" fillId="0" borderId="67">
      <alignment vertical="center"/>
    </xf>
    <xf numFmtId="0" fontId="13" fillId="62" borderId="64" applyNumberFormat="0" applyFont="0" applyAlignment="0" applyProtection="0"/>
    <xf numFmtId="0" fontId="13" fillId="62" borderId="64" applyNumberFormat="0" applyFont="0" applyAlignment="0" applyProtection="0"/>
    <xf numFmtId="0" fontId="59" fillId="0" borderId="66" applyNumberFormat="0" applyFill="0" applyAlignment="0" applyProtection="0"/>
    <xf numFmtId="0" fontId="13" fillId="0" borderId="67">
      <alignment vertical="center"/>
    </xf>
    <xf numFmtId="0" fontId="59" fillId="0" borderId="66" applyNumberFormat="0" applyFill="0" applyAlignment="0" applyProtection="0"/>
    <xf numFmtId="166" fontId="15" fillId="5" borderId="67">
      <alignment horizontal="right" vertical="center"/>
    </xf>
    <xf numFmtId="166" fontId="15" fillId="5" borderId="67">
      <alignment horizontal="right" vertical="center"/>
    </xf>
    <xf numFmtId="166" fontId="15" fillId="5" borderId="67">
      <alignment horizontal="right" vertical="center"/>
    </xf>
    <xf numFmtId="0" fontId="57" fillId="58" borderId="65" applyNumberFormat="0" applyAlignment="0" applyProtection="0"/>
    <xf numFmtId="166" fontId="15" fillId="5" borderId="67">
      <alignment horizontal="right" vertical="center"/>
    </xf>
    <xf numFmtId="171" fontId="13" fillId="0" borderId="67">
      <alignment vertical="center"/>
    </xf>
    <xf numFmtId="0" fontId="13" fillId="0" borderId="67">
      <alignment vertical="center"/>
    </xf>
    <xf numFmtId="0" fontId="42" fillId="58" borderId="63" applyNumberFormat="0" applyAlignment="0" applyProtection="0"/>
    <xf numFmtId="0" fontId="42" fillId="58" borderId="63" applyNumberFormat="0" applyAlignment="0" applyProtection="0"/>
    <xf numFmtId="0" fontId="52" fillId="44" borderId="63" applyNumberFormat="0" applyAlignment="0" applyProtection="0"/>
    <xf numFmtId="0" fontId="52" fillId="44" borderId="63" applyNumberFormat="0" applyAlignment="0" applyProtection="0"/>
    <xf numFmtId="171" fontId="15" fillId="5" borderId="67">
      <alignment horizontal="right" vertical="center"/>
    </xf>
    <xf numFmtId="0" fontId="13" fillId="62" borderId="64" applyNumberFormat="0" applyFont="0" applyAlignment="0" applyProtection="0"/>
    <xf numFmtId="0" fontId="57" fillId="58" borderId="65" applyNumberFormat="0" applyAlignment="0" applyProtection="0"/>
    <xf numFmtId="0" fontId="59" fillId="0" borderId="66" applyNumberFormat="0" applyFill="0" applyAlignment="0" applyProtection="0"/>
    <xf numFmtId="0" fontId="13" fillId="62" borderId="64" applyNumberFormat="0" applyFont="0" applyAlignment="0" applyProtection="0"/>
    <xf numFmtId="0" fontId="57" fillId="58" borderId="65" applyNumberFormat="0" applyAlignment="0" applyProtection="0"/>
    <xf numFmtId="0" fontId="13" fillId="0" borderId="67">
      <alignment vertical="center"/>
    </xf>
    <xf numFmtId="166" fontId="15" fillId="5" borderId="67">
      <alignment horizontal="right" vertical="center"/>
    </xf>
    <xf numFmtId="0" fontId="59" fillId="0" borderId="66" applyNumberFormat="0" applyFill="0" applyAlignment="0" applyProtection="0"/>
    <xf numFmtId="0" fontId="42" fillId="58" borderId="63" applyNumberFormat="0" applyAlignment="0" applyProtection="0"/>
    <xf numFmtId="0" fontId="52" fillId="44" borderId="63" applyNumberFormat="0" applyAlignment="0" applyProtection="0"/>
    <xf numFmtId="0" fontId="13" fillId="62" borderId="64" applyNumberFormat="0" applyFont="0" applyAlignment="0" applyProtection="0"/>
    <xf numFmtId="0" fontId="57" fillId="58" borderId="65" applyNumberFormat="0" applyAlignment="0" applyProtection="0"/>
    <xf numFmtId="0" fontId="59" fillId="0" borderId="66" applyNumberFormat="0" applyFill="0" applyAlignment="0" applyProtection="0"/>
    <xf numFmtId="0" fontId="13" fillId="0" borderId="67">
      <alignment vertical="center"/>
    </xf>
    <xf numFmtId="166" fontId="15" fillId="5" borderId="67">
      <alignment horizontal="right" vertical="center"/>
    </xf>
    <xf numFmtId="0" fontId="59" fillId="0" borderId="66" applyNumberFormat="0" applyFill="0" applyAlignment="0" applyProtection="0"/>
    <xf numFmtId="0" fontId="57" fillId="58" borderId="65" applyNumberFormat="0" applyAlignment="0" applyProtection="0"/>
    <xf numFmtId="0" fontId="13" fillId="62" borderId="64" applyNumberFormat="0" applyFont="0" applyAlignment="0" applyProtection="0"/>
    <xf numFmtId="0" fontId="13" fillId="62" borderId="64" applyNumberFormat="0" applyFont="0" applyAlignment="0" applyProtection="0"/>
    <xf numFmtId="0" fontId="13" fillId="0" borderId="67">
      <alignment vertical="center"/>
    </xf>
    <xf numFmtId="171" fontId="13" fillId="0" borderId="67">
      <alignment vertical="center"/>
    </xf>
    <xf numFmtId="0" fontId="13" fillId="0" borderId="67">
      <alignment vertical="center"/>
    </xf>
    <xf numFmtId="171" fontId="13" fillId="0" borderId="67">
      <alignment vertical="center"/>
    </xf>
    <xf numFmtId="166" fontId="15" fillId="5" borderId="67">
      <alignment horizontal="right" vertical="center"/>
    </xf>
    <xf numFmtId="171" fontId="15" fillId="5" borderId="67">
      <alignment horizontal="right" vertical="center"/>
    </xf>
    <xf numFmtId="171" fontId="15" fillId="5" borderId="67">
      <alignment horizontal="right" vertical="center"/>
    </xf>
    <xf numFmtId="171" fontId="15" fillId="5" borderId="67">
      <alignment horizontal="right" vertical="center"/>
    </xf>
    <xf numFmtId="166" fontId="15" fillId="5" borderId="67">
      <alignment horizontal="right" vertical="center"/>
    </xf>
    <xf numFmtId="0" fontId="52" fillId="44" borderId="63" applyNumberFormat="0" applyAlignment="0" applyProtection="0"/>
    <xf numFmtId="0" fontId="52" fillId="44" borderId="63" applyNumberFormat="0" applyAlignment="0" applyProtection="0"/>
    <xf numFmtId="0" fontId="42" fillId="58" borderId="63" applyNumberFormat="0" applyAlignment="0" applyProtection="0"/>
    <xf numFmtId="171" fontId="13" fillId="0" borderId="67">
      <alignment vertical="center"/>
    </xf>
    <xf numFmtId="0" fontId="13" fillId="0" borderId="67">
      <alignment vertical="center"/>
    </xf>
    <xf numFmtId="0" fontId="42" fillId="58" borderId="63" applyNumberFormat="0" applyAlignment="0" applyProtection="0"/>
    <xf numFmtId="0" fontId="13" fillId="62" borderId="64" applyNumberFormat="0" applyFont="0" applyAlignment="0" applyProtection="0"/>
    <xf numFmtId="0" fontId="59" fillId="0" borderId="66" applyNumberFormat="0" applyFill="0" applyAlignment="0" applyProtection="0"/>
    <xf numFmtId="0" fontId="57" fillId="58" borderId="65" applyNumberFormat="0" applyAlignment="0" applyProtection="0"/>
    <xf numFmtId="0" fontId="13" fillId="0" borderId="67">
      <alignment vertical="center"/>
    </xf>
    <xf numFmtId="166" fontId="15" fillId="5" borderId="67">
      <alignment horizontal="right" vertical="center"/>
    </xf>
    <xf numFmtId="0" fontId="59" fillId="0" borderId="66" applyNumberFormat="0" applyFill="0" applyAlignment="0" applyProtection="0"/>
    <xf numFmtId="0" fontId="42" fillId="58" borderId="63" applyNumberFormat="0" applyAlignment="0" applyProtection="0"/>
    <xf numFmtId="0" fontId="57" fillId="58" borderId="65" applyNumberFormat="0" applyAlignment="0" applyProtection="0"/>
    <xf numFmtId="166" fontId="15" fillId="5" borderId="67">
      <alignment horizontal="right" vertical="center"/>
    </xf>
    <xf numFmtId="171" fontId="13" fillId="0" borderId="67">
      <alignment vertical="center"/>
    </xf>
    <xf numFmtId="0" fontId="13" fillId="0" borderId="67">
      <alignment vertical="center"/>
    </xf>
    <xf numFmtId="166" fontId="15" fillId="5" borderId="67">
      <alignment horizontal="right" vertical="center"/>
    </xf>
    <xf numFmtId="0" fontId="13" fillId="0" borderId="67">
      <alignment vertical="center"/>
    </xf>
    <xf numFmtId="0" fontId="42" fillId="58" borderId="63" applyNumberFormat="0" applyAlignment="0" applyProtection="0"/>
    <xf numFmtId="0" fontId="42" fillId="58" borderId="63" applyNumberFormat="0" applyAlignment="0" applyProtection="0"/>
    <xf numFmtId="0" fontId="52" fillId="44" borderId="63" applyNumberFormat="0" applyAlignment="0" applyProtection="0"/>
    <xf numFmtId="0" fontId="52" fillId="44" borderId="63" applyNumberFormat="0" applyAlignment="0" applyProtection="0"/>
    <xf numFmtId="171" fontId="15" fillId="5" borderId="67">
      <alignment horizontal="right" vertical="center"/>
    </xf>
    <xf numFmtId="171" fontId="15" fillId="5" borderId="67">
      <alignment horizontal="right" vertical="center"/>
    </xf>
    <xf numFmtId="166" fontId="15" fillId="5" borderId="67">
      <alignment horizontal="right" vertical="center"/>
    </xf>
    <xf numFmtId="171" fontId="13" fillId="0" borderId="67">
      <alignment vertical="center"/>
    </xf>
    <xf numFmtId="0" fontId="13" fillId="0" borderId="67">
      <alignment vertical="center"/>
    </xf>
    <xf numFmtId="0" fontId="13" fillId="62" borderId="64" applyNumberFormat="0" applyFont="0" applyAlignment="0" applyProtection="0"/>
    <xf numFmtId="0" fontId="57" fillId="58" borderId="65" applyNumberFormat="0" applyAlignment="0" applyProtection="0"/>
    <xf numFmtId="0" fontId="59" fillId="0" borderId="66" applyNumberFormat="0" applyFill="0" applyAlignment="0" applyProtection="0"/>
    <xf numFmtId="0" fontId="13" fillId="62" borderId="64" applyNumberFormat="0" applyFont="0" applyAlignment="0" applyProtection="0"/>
    <xf numFmtId="0" fontId="57" fillId="58" borderId="65" applyNumberFormat="0" applyAlignment="0" applyProtection="0"/>
    <xf numFmtId="0" fontId="13" fillId="0" borderId="67">
      <alignment vertical="center"/>
    </xf>
    <xf numFmtId="166" fontId="15" fillId="5" borderId="67">
      <alignment horizontal="right" vertical="center"/>
    </xf>
    <xf numFmtId="0" fontId="59" fillId="0" borderId="66" applyNumberFormat="0" applyFill="0" applyAlignment="0" applyProtection="0"/>
    <xf numFmtId="0" fontId="42" fillId="58" borderId="63" applyNumberFormat="0" applyAlignment="0" applyProtection="0"/>
    <xf numFmtId="0" fontId="52" fillId="44" borderId="63" applyNumberFormat="0" applyAlignment="0" applyProtection="0"/>
    <xf numFmtId="0" fontId="13" fillId="62" borderId="64" applyNumberFormat="0" applyFont="0" applyAlignment="0" applyProtection="0"/>
    <xf numFmtId="0" fontId="57" fillId="58" borderId="65" applyNumberFormat="0" applyAlignment="0" applyProtection="0"/>
    <xf numFmtId="0" fontId="59" fillId="0" borderId="66" applyNumberFormat="0" applyFill="0" applyAlignment="0" applyProtection="0"/>
    <xf numFmtId="0" fontId="52" fillId="44" borderId="68" applyNumberFormat="0" applyAlignment="0" applyProtection="0"/>
    <xf numFmtId="166" fontId="15" fillId="5" borderId="72">
      <alignment horizontal="right" vertical="center"/>
    </xf>
    <xf numFmtId="0" fontId="13" fillId="0" borderId="72">
      <alignment vertical="center"/>
    </xf>
    <xf numFmtId="166" fontId="15" fillId="5" borderId="72">
      <alignment horizontal="right" vertical="center"/>
    </xf>
    <xf numFmtId="166" fontId="15" fillId="5" borderId="72">
      <alignment horizontal="right" vertical="center"/>
    </xf>
    <xf numFmtId="171" fontId="13" fillId="0" borderId="72">
      <alignment vertical="center"/>
    </xf>
    <xf numFmtId="0" fontId="13" fillId="0" borderId="72">
      <alignment vertical="center"/>
    </xf>
    <xf numFmtId="0" fontId="42" fillId="58" borderId="68" applyNumberFormat="0" applyAlignment="0" applyProtection="0"/>
    <xf numFmtId="0" fontId="42" fillId="58" borderId="68" applyNumberFormat="0" applyAlignment="0" applyProtection="0"/>
    <xf numFmtId="0" fontId="52" fillId="44" borderId="68" applyNumberFormat="0" applyAlignment="0" applyProtection="0"/>
    <xf numFmtId="0" fontId="52" fillId="44" borderId="68" applyNumberFormat="0" applyAlignment="0" applyProtection="0"/>
    <xf numFmtId="171" fontId="15" fillId="5" borderId="72">
      <alignment horizontal="right" vertical="center"/>
    </xf>
    <xf numFmtId="0" fontId="13" fillId="62" borderId="69" applyNumberFormat="0" applyFont="0" applyAlignment="0" applyProtection="0"/>
    <xf numFmtId="0" fontId="57" fillId="58" borderId="70" applyNumberFormat="0" applyAlignment="0" applyProtection="0"/>
    <xf numFmtId="0" fontId="59" fillId="0" borderId="71" applyNumberFormat="0" applyFill="0" applyAlignment="0" applyProtection="0"/>
    <xf numFmtId="0" fontId="13" fillId="62" borderId="69" applyNumberFormat="0" applyFont="0" applyAlignment="0" applyProtection="0"/>
    <xf numFmtId="0" fontId="57" fillId="58" borderId="70" applyNumberFormat="0" applyAlignment="0" applyProtection="0"/>
    <xf numFmtId="0" fontId="13" fillId="0" borderId="72">
      <alignment vertical="center"/>
    </xf>
    <xf numFmtId="166" fontId="15" fillId="5" borderId="72">
      <alignment horizontal="right" vertical="center"/>
    </xf>
    <xf numFmtId="0" fontId="59" fillId="0" borderId="71" applyNumberFormat="0" applyFill="0" applyAlignment="0" applyProtection="0"/>
    <xf numFmtId="0" fontId="42" fillId="58" borderId="68" applyNumberFormat="0" applyAlignment="0" applyProtection="0"/>
    <xf numFmtId="0" fontId="52" fillId="44" borderId="68" applyNumberFormat="0" applyAlignment="0" applyProtection="0"/>
    <xf numFmtId="0" fontId="13" fillId="62" borderId="69" applyNumberFormat="0" applyFont="0" applyAlignment="0" applyProtection="0"/>
    <xf numFmtId="0" fontId="57" fillId="58" borderId="70" applyNumberFormat="0" applyAlignment="0" applyProtection="0"/>
    <xf numFmtId="0" fontId="59" fillId="0" borderId="71" applyNumberFormat="0" applyFill="0" applyAlignment="0" applyProtection="0"/>
    <xf numFmtId="0" fontId="13" fillId="0" borderId="72">
      <alignment vertical="center"/>
    </xf>
    <xf numFmtId="166" fontId="15" fillId="5" borderId="72">
      <alignment horizontal="right" vertical="center"/>
    </xf>
    <xf numFmtId="0" fontId="59" fillId="0" borderId="71" applyNumberFormat="0" applyFill="0" applyAlignment="0" applyProtection="0"/>
    <xf numFmtId="0" fontId="57" fillId="58" borderId="70" applyNumberFormat="0" applyAlignment="0" applyProtection="0"/>
    <xf numFmtId="0" fontId="13" fillId="62" borderId="69" applyNumberFormat="0" applyFont="0" applyAlignment="0" applyProtection="0"/>
    <xf numFmtId="0" fontId="13" fillId="62" borderId="69" applyNumberFormat="0" applyFont="0" applyAlignment="0" applyProtection="0"/>
    <xf numFmtId="0" fontId="13" fillId="0" borderId="72">
      <alignment vertical="center"/>
    </xf>
    <xf numFmtId="171" fontId="13" fillId="0" borderId="72">
      <alignment vertical="center"/>
    </xf>
    <xf numFmtId="0" fontId="13" fillId="0" borderId="72">
      <alignment vertical="center"/>
    </xf>
    <xf numFmtId="171" fontId="13" fillId="0" borderId="72">
      <alignment vertical="center"/>
    </xf>
    <xf numFmtId="166" fontId="15" fillId="5" borderId="72">
      <alignment horizontal="right" vertical="center"/>
    </xf>
    <xf numFmtId="171" fontId="15" fillId="5" borderId="72">
      <alignment horizontal="right" vertical="center"/>
    </xf>
    <xf numFmtId="171" fontId="15" fillId="5" borderId="72">
      <alignment horizontal="right" vertical="center"/>
    </xf>
    <xf numFmtId="171" fontId="15" fillId="5" borderId="72">
      <alignment horizontal="right" vertical="center"/>
    </xf>
    <xf numFmtId="166" fontId="15" fillId="5" borderId="72">
      <alignment horizontal="right" vertical="center"/>
    </xf>
    <xf numFmtId="0" fontId="52" fillId="44" borderId="68" applyNumberFormat="0" applyAlignment="0" applyProtection="0"/>
    <xf numFmtId="0" fontId="52" fillId="44" borderId="68" applyNumberFormat="0" applyAlignment="0" applyProtection="0"/>
    <xf numFmtId="0" fontId="42" fillId="58" borderId="68" applyNumberFormat="0" applyAlignment="0" applyProtection="0"/>
    <xf numFmtId="171" fontId="13" fillId="0" borderId="72">
      <alignment vertical="center"/>
    </xf>
    <xf numFmtId="0" fontId="13" fillId="0" borderId="72">
      <alignment vertical="center"/>
    </xf>
    <xf numFmtId="0" fontId="42" fillId="58" borderId="68" applyNumberFormat="0" applyAlignment="0" applyProtection="0"/>
    <xf numFmtId="0" fontId="13" fillId="62" borderId="69" applyNumberFormat="0" applyFont="0" applyAlignment="0" applyProtection="0"/>
    <xf numFmtId="0" fontId="59" fillId="0" borderId="71" applyNumberFormat="0" applyFill="0" applyAlignment="0" applyProtection="0"/>
    <xf numFmtId="0" fontId="57" fillId="58" borderId="70" applyNumberFormat="0" applyAlignment="0" applyProtection="0"/>
    <xf numFmtId="0" fontId="13" fillId="0" borderId="72">
      <alignment vertical="center"/>
    </xf>
    <xf numFmtId="166" fontId="15" fillId="5" borderId="72">
      <alignment horizontal="right" vertical="center"/>
    </xf>
    <xf numFmtId="0" fontId="59" fillId="0" borderId="71" applyNumberFormat="0" applyFill="0" applyAlignment="0" applyProtection="0"/>
    <xf numFmtId="0" fontId="42" fillId="58" borderId="68" applyNumberFormat="0" applyAlignment="0" applyProtection="0"/>
    <xf numFmtId="0" fontId="57" fillId="58" borderId="70" applyNumberFormat="0" applyAlignment="0" applyProtection="0"/>
    <xf numFmtId="166" fontId="15" fillId="5" borderId="72">
      <alignment horizontal="right" vertical="center"/>
    </xf>
    <xf numFmtId="171" fontId="13" fillId="0" borderId="72">
      <alignment vertical="center"/>
    </xf>
    <xf numFmtId="0" fontId="13" fillId="0" borderId="72">
      <alignment vertical="center"/>
    </xf>
    <xf numFmtId="166" fontId="15" fillId="5" borderId="72">
      <alignment horizontal="right" vertical="center"/>
    </xf>
    <xf numFmtId="0" fontId="13" fillId="0" borderId="72">
      <alignment vertical="center"/>
    </xf>
    <xf numFmtId="0" fontId="42" fillId="58" borderId="68" applyNumberFormat="0" applyAlignment="0" applyProtection="0"/>
    <xf numFmtId="0" fontId="42" fillId="58" borderId="68" applyNumberFormat="0" applyAlignment="0" applyProtection="0"/>
    <xf numFmtId="0" fontId="52" fillId="44" borderId="68" applyNumberFormat="0" applyAlignment="0" applyProtection="0"/>
    <xf numFmtId="0" fontId="52" fillId="44" borderId="68" applyNumberFormat="0" applyAlignment="0" applyProtection="0"/>
    <xf numFmtId="171" fontId="15" fillId="5" borderId="72">
      <alignment horizontal="right" vertical="center"/>
    </xf>
    <xf numFmtId="171" fontId="15" fillId="5" borderId="72">
      <alignment horizontal="right" vertical="center"/>
    </xf>
    <xf numFmtId="166" fontId="15" fillId="5" borderId="72">
      <alignment horizontal="right" vertical="center"/>
    </xf>
    <xf numFmtId="171" fontId="13" fillId="0" borderId="72">
      <alignment vertical="center"/>
    </xf>
    <xf numFmtId="0" fontId="13" fillId="0" borderId="72">
      <alignment vertical="center"/>
    </xf>
    <xf numFmtId="0" fontId="13" fillId="62" borderId="69" applyNumberFormat="0" applyFont="0" applyAlignment="0" applyProtection="0"/>
    <xf numFmtId="0" fontId="57" fillId="58" borderId="70" applyNumberFormat="0" applyAlignment="0" applyProtection="0"/>
    <xf numFmtId="0" fontId="59" fillId="0" borderId="71" applyNumberFormat="0" applyFill="0" applyAlignment="0" applyProtection="0"/>
    <xf numFmtId="0" fontId="13" fillId="62" borderId="69" applyNumberFormat="0" applyFont="0" applyAlignment="0" applyProtection="0"/>
    <xf numFmtId="0" fontId="57" fillId="58" borderId="70" applyNumberFormat="0" applyAlignment="0" applyProtection="0"/>
    <xf numFmtId="0" fontId="13" fillId="0" borderId="72">
      <alignment vertical="center"/>
    </xf>
    <xf numFmtId="166" fontId="15" fillId="5" borderId="72">
      <alignment horizontal="right" vertical="center"/>
    </xf>
    <xf numFmtId="0" fontId="59" fillId="0" borderId="71" applyNumberFormat="0" applyFill="0" applyAlignment="0" applyProtection="0"/>
    <xf numFmtId="0" fontId="42" fillId="58" borderId="68" applyNumberFormat="0" applyAlignment="0" applyProtection="0"/>
    <xf numFmtId="0" fontId="52" fillId="44" borderId="68" applyNumberFormat="0" applyAlignment="0" applyProtection="0"/>
    <xf numFmtId="0" fontId="13" fillId="62" borderId="69" applyNumberFormat="0" applyFont="0" applyAlignment="0" applyProtection="0"/>
    <xf numFmtId="0" fontId="57" fillId="58" borderId="70" applyNumberFormat="0" applyAlignment="0" applyProtection="0"/>
    <xf numFmtId="0" fontId="59" fillId="0" borderId="71" applyNumberFormat="0" applyFill="0" applyAlignment="0" applyProtection="0"/>
    <xf numFmtId="0" fontId="57" fillId="58" borderId="70" applyNumberFormat="0" applyAlignment="0" applyProtection="0"/>
    <xf numFmtId="0" fontId="59" fillId="0" borderId="71" applyNumberFormat="0" applyFill="0" applyAlignment="0" applyProtection="0"/>
    <xf numFmtId="171" fontId="15" fillId="5" borderId="72">
      <alignment horizontal="right" vertical="center"/>
    </xf>
    <xf numFmtId="0" fontId="42" fillId="58" borderId="68" applyNumberFormat="0" applyAlignment="0" applyProtection="0"/>
    <xf numFmtId="0" fontId="59" fillId="0" borderId="71" applyNumberFormat="0" applyFill="0" applyAlignment="0" applyProtection="0"/>
    <xf numFmtId="166" fontId="15" fillId="5" borderId="72">
      <alignment horizontal="right" vertical="center"/>
    </xf>
    <xf numFmtId="0" fontId="52" fillId="44" borderId="68" applyNumberFormat="0" applyAlignment="0" applyProtection="0"/>
    <xf numFmtId="0" fontId="13" fillId="0" borderId="72">
      <alignment vertical="center"/>
    </xf>
    <xf numFmtId="0" fontId="52" fillId="44" borderId="68" applyNumberFormat="0" applyAlignment="0" applyProtection="0"/>
    <xf numFmtId="0" fontId="42" fillId="58" borderId="68" applyNumberFormat="0" applyAlignment="0" applyProtection="0"/>
    <xf numFmtId="0" fontId="13" fillId="62" borderId="69" applyNumberFormat="0" applyFont="0" applyAlignment="0" applyProtection="0"/>
    <xf numFmtId="0" fontId="13" fillId="0" borderId="72">
      <alignment vertical="center"/>
    </xf>
    <xf numFmtId="0" fontId="13" fillId="0" borderId="72">
      <alignment vertical="center"/>
    </xf>
    <xf numFmtId="0" fontId="13" fillId="0" borderId="72">
      <alignment vertical="center"/>
    </xf>
    <xf numFmtId="166" fontId="15" fillId="5" borderId="72">
      <alignment horizontal="right" vertical="center"/>
    </xf>
    <xf numFmtId="166" fontId="15" fillId="5" borderId="72">
      <alignment horizontal="right" vertical="center"/>
    </xf>
    <xf numFmtId="171" fontId="15" fillId="5" borderId="72">
      <alignment horizontal="right" vertical="center"/>
    </xf>
    <xf numFmtId="0" fontId="42" fillId="58" borderId="68" applyNumberFormat="0" applyAlignment="0" applyProtection="0"/>
    <xf numFmtId="0" fontId="52" fillId="44" borderId="68" applyNumberFormat="0" applyAlignment="0" applyProtection="0"/>
    <xf numFmtId="171" fontId="15" fillId="5" borderId="72">
      <alignment horizontal="right" vertical="center"/>
    </xf>
    <xf numFmtId="166" fontId="15" fillId="5" borderId="72">
      <alignment horizontal="right" vertical="center"/>
    </xf>
    <xf numFmtId="0" fontId="57" fillId="58" borderId="70" applyNumberFormat="0" applyAlignment="0" applyProtection="0"/>
    <xf numFmtId="171" fontId="15" fillId="5" borderId="72">
      <alignment horizontal="right" vertical="center"/>
    </xf>
    <xf numFmtId="0" fontId="13" fillId="62" borderId="69" applyNumberFormat="0" applyFont="0" applyAlignment="0" applyProtection="0"/>
    <xf numFmtId="0" fontId="13" fillId="0" borderId="72">
      <alignment vertical="center"/>
    </xf>
    <xf numFmtId="0" fontId="59" fillId="0" borderId="71" applyNumberFormat="0" applyFill="0" applyAlignment="0" applyProtection="0"/>
    <xf numFmtId="0" fontId="13" fillId="0" borderId="72">
      <alignment vertical="center"/>
    </xf>
    <xf numFmtId="0" fontId="52" fillId="44" borderId="68" applyNumberFormat="0" applyAlignment="0" applyProtection="0"/>
    <xf numFmtId="0" fontId="59" fillId="0" borderId="71" applyNumberFormat="0" applyFill="0" applyAlignment="0" applyProtection="0"/>
    <xf numFmtId="171" fontId="13" fillId="0" borderId="72">
      <alignment vertical="center"/>
    </xf>
    <xf numFmtId="171" fontId="15" fillId="5" borderId="72">
      <alignment horizontal="right" vertical="center"/>
    </xf>
    <xf numFmtId="0" fontId="59" fillId="0" borderId="71" applyNumberFormat="0" applyFill="0" applyAlignment="0" applyProtection="0"/>
    <xf numFmtId="166" fontId="15" fillId="5" borderId="72">
      <alignment horizontal="right" vertical="center"/>
    </xf>
    <xf numFmtId="166" fontId="15" fillId="5" borderId="72">
      <alignment horizontal="right" vertical="center"/>
    </xf>
    <xf numFmtId="0" fontId="13" fillId="62" borderId="69" applyNumberFormat="0" applyFont="0" applyAlignment="0" applyProtection="0"/>
    <xf numFmtId="171" fontId="13" fillId="0" borderId="72">
      <alignment vertical="center"/>
    </xf>
    <xf numFmtId="0" fontId="57" fillId="58" borderId="70" applyNumberFormat="0" applyAlignment="0" applyProtection="0"/>
    <xf numFmtId="166" fontId="15" fillId="5" borderId="72">
      <alignment horizontal="right" vertical="center"/>
    </xf>
    <xf numFmtId="166" fontId="15" fillId="5" borderId="72">
      <alignment horizontal="right" vertical="center"/>
    </xf>
    <xf numFmtId="0" fontId="57" fillId="58" borderId="70" applyNumberFormat="0" applyAlignment="0" applyProtection="0"/>
    <xf numFmtId="0" fontId="52" fillId="44" borderId="68" applyNumberFormat="0" applyAlignment="0" applyProtection="0"/>
    <xf numFmtId="0" fontId="52" fillId="44" borderId="68" applyNumberFormat="0" applyAlignment="0" applyProtection="0"/>
    <xf numFmtId="0" fontId="13" fillId="0" borderId="72">
      <alignment vertical="center"/>
    </xf>
    <xf numFmtId="0" fontId="13" fillId="62" borderId="69" applyNumberFormat="0" applyFont="0" applyAlignment="0" applyProtection="0"/>
    <xf numFmtId="0" fontId="52" fillId="44" borderId="68" applyNumberFormat="0" applyAlignment="0" applyProtection="0"/>
    <xf numFmtId="166" fontId="15" fillId="5" borderId="72">
      <alignment horizontal="right" vertical="center"/>
    </xf>
    <xf numFmtId="0" fontId="57" fillId="58" borderId="70" applyNumberFormat="0" applyAlignment="0" applyProtection="0"/>
    <xf numFmtId="0" fontId="57" fillId="58" borderId="70" applyNumberFormat="0" applyAlignment="0" applyProtection="0"/>
    <xf numFmtId="0" fontId="57" fillId="58" borderId="70" applyNumberFormat="0" applyAlignment="0" applyProtection="0"/>
    <xf numFmtId="0" fontId="52" fillId="44" borderId="68" applyNumberFormat="0" applyAlignment="0" applyProtection="0"/>
    <xf numFmtId="0" fontId="13" fillId="0" borderId="72">
      <alignment vertical="center"/>
    </xf>
    <xf numFmtId="0" fontId="57" fillId="58" borderId="70" applyNumberFormat="0" applyAlignment="0" applyProtection="0"/>
    <xf numFmtId="0" fontId="42" fillId="58" borderId="68" applyNumberFormat="0" applyAlignment="0" applyProtection="0"/>
    <xf numFmtId="0" fontId="59" fillId="0" borderId="71" applyNumberFormat="0" applyFill="0" applyAlignment="0" applyProtection="0"/>
    <xf numFmtId="0" fontId="13" fillId="62" borderId="69" applyNumberFormat="0" applyFont="0" applyAlignment="0" applyProtection="0"/>
    <xf numFmtId="171" fontId="15" fillId="5" borderId="72">
      <alignment horizontal="right" vertical="center"/>
    </xf>
    <xf numFmtId="0" fontId="59" fillId="0" borderId="71" applyNumberFormat="0" applyFill="0" applyAlignment="0" applyProtection="0"/>
    <xf numFmtId="0" fontId="59" fillId="0" borderId="71" applyNumberFormat="0" applyFill="0" applyAlignment="0" applyProtection="0"/>
    <xf numFmtId="171" fontId="13" fillId="0" borderId="72">
      <alignment vertical="center"/>
    </xf>
    <xf numFmtId="0" fontId="42" fillId="58" borderId="68" applyNumberFormat="0" applyAlignment="0" applyProtection="0"/>
    <xf numFmtId="0" fontId="42" fillId="58" borderId="68" applyNumberFormat="0" applyAlignment="0" applyProtection="0"/>
    <xf numFmtId="166" fontId="15" fillId="5" borderId="72">
      <alignment horizontal="right" vertical="center"/>
    </xf>
    <xf numFmtId="0" fontId="57" fillId="58" borderId="70" applyNumberFormat="0" applyAlignment="0" applyProtection="0"/>
    <xf numFmtId="171" fontId="13" fillId="0" borderId="72">
      <alignment vertical="center"/>
    </xf>
    <xf numFmtId="0" fontId="13" fillId="0" borderId="72">
      <alignment vertical="center"/>
    </xf>
    <xf numFmtId="0" fontId="13" fillId="0" borderId="72">
      <alignment vertical="center"/>
    </xf>
    <xf numFmtId="166" fontId="15" fillId="5" borderId="72">
      <alignment horizontal="right" vertical="center"/>
    </xf>
    <xf numFmtId="0" fontId="13" fillId="62" borderId="69" applyNumberFormat="0" applyFont="0" applyAlignment="0" applyProtection="0"/>
    <xf numFmtId="0" fontId="52" fillId="44" borderId="68" applyNumberFormat="0" applyAlignment="0" applyProtection="0"/>
    <xf numFmtId="166" fontId="15" fillId="5" borderId="72">
      <alignment horizontal="right" vertical="center"/>
    </xf>
    <xf numFmtId="171" fontId="13" fillId="0" borderId="72">
      <alignment vertical="center"/>
    </xf>
    <xf numFmtId="0" fontId="59" fillId="0" borderId="71" applyNumberFormat="0" applyFill="0" applyAlignment="0" applyProtection="0"/>
    <xf numFmtId="0" fontId="13" fillId="62" borderId="69" applyNumberFormat="0" applyFont="0" applyAlignment="0" applyProtection="0"/>
    <xf numFmtId="0" fontId="52" fillId="44" borderId="68" applyNumberFormat="0" applyAlignment="0" applyProtection="0"/>
    <xf numFmtId="166" fontId="15" fillId="5" borderId="72">
      <alignment horizontal="right" vertical="center"/>
    </xf>
    <xf numFmtId="0" fontId="57" fillId="58" borderId="70" applyNumberFormat="0" applyAlignment="0" applyProtection="0"/>
    <xf numFmtId="0" fontId="52" fillId="44" borderId="68" applyNumberFormat="0" applyAlignment="0" applyProtection="0"/>
    <xf numFmtId="0" fontId="13" fillId="0" borderId="72">
      <alignment vertical="center"/>
    </xf>
    <xf numFmtId="171" fontId="15" fillId="5" borderId="72">
      <alignment horizontal="right" vertical="center"/>
    </xf>
    <xf numFmtId="0" fontId="59" fillId="0" borderId="71" applyNumberFormat="0" applyFill="0" applyAlignment="0" applyProtection="0"/>
    <xf numFmtId="171" fontId="13" fillId="0" borderId="72">
      <alignment vertical="center"/>
    </xf>
    <xf numFmtId="0" fontId="57" fillId="58" borderId="70" applyNumberFormat="0" applyAlignment="0" applyProtection="0"/>
    <xf numFmtId="0" fontId="59" fillId="0" borderId="71" applyNumberFormat="0" applyFill="0" applyAlignment="0" applyProtection="0"/>
    <xf numFmtId="0" fontId="59" fillId="0" borderId="71" applyNumberFormat="0" applyFill="0" applyAlignment="0" applyProtection="0"/>
    <xf numFmtId="166" fontId="15" fillId="5" borderId="72">
      <alignment horizontal="right" vertical="center"/>
    </xf>
    <xf numFmtId="0" fontId="42" fillId="58" borderId="68" applyNumberFormat="0" applyAlignment="0" applyProtection="0"/>
    <xf numFmtId="0" fontId="52" fillId="44" borderId="68" applyNumberFormat="0" applyAlignment="0" applyProtection="0"/>
    <xf numFmtId="0" fontId="42" fillId="58" borderId="68" applyNumberFormat="0" applyAlignment="0" applyProtection="0"/>
    <xf numFmtId="166" fontId="15" fillId="5" borderId="72">
      <alignment horizontal="right" vertical="center"/>
    </xf>
    <xf numFmtId="171" fontId="15" fillId="5" borderId="72">
      <alignment horizontal="right" vertical="center"/>
    </xf>
    <xf numFmtId="0" fontId="13" fillId="0" borderId="72">
      <alignment vertical="center"/>
    </xf>
    <xf numFmtId="0" fontId="52" fillId="44" borderId="68" applyNumberFormat="0" applyAlignment="0" applyProtection="0"/>
    <xf numFmtId="171" fontId="13" fillId="0" borderId="72">
      <alignment vertical="center"/>
    </xf>
    <xf numFmtId="0" fontId="42" fillId="58" borderId="68" applyNumberFormat="0" applyAlignment="0" applyProtection="0"/>
    <xf numFmtId="166" fontId="15" fillId="5" borderId="72">
      <alignment horizontal="right" vertical="center"/>
    </xf>
    <xf numFmtId="166" fontId="15" fillId="5" borderId="72">
      <alignment horizontal="right" vertical="center"/>
    </xf>
    <xf numFmtId="171" fontId="15" fillId="5" borderId="72">
      <alignment horizontal="right" vertical="center"/>
    </xf>
    <xf numFmtId="0" fontId="42" fillId="58" borderId="68" applyNumberFormat="0" applyAlignment="0" applyProtection="0"/>
    <xf numFmtId="0" fontId="52" fillId="44" borderId="68" applyNumberFormat="0" applyAlignment="0" applyProtection="0"/>
    <xf numFmtId="0" fontId="59" fillId="0" borderId="71" applyNumberFormat="0" applyFill="0" applyAlignment="0" applyProtection="0"/>
    <xf numFmtId="171" fontId="15" fillId="5" borderId="72">
      <alignment horizontal="right" vertical="center"/>
    </xf>
    <xf numFmtId="171" fontId="15" fillId="5" borderId="72">
      <alignment horizontal="right" vertical="center"/>
    </xf>
    <xf numFmtId="0" fontId="13" fillId="62" borderId="69" applyNumberFormat="0" applyFont="0" applyAlignment="0" applyProtection="0"/>
    <xf numFmtId="0" fontId="13" fillId="62" borderId="69" applyNumberFormat="0" applyFont="0" applyAlignment="0" applyProtection="0"/>
    <xf numFmtId="0" fontId="13" fillId="62" borderId="69" applyNumberFormat="0" applyFont="0" applyAlignment="0" applyProtection="0"/>
    <xf numFmtId="0" fontId="52" fillId="44" borderId="68" applyNumberFormat="0" applyAlignment="0" applyProtection="0"/>
    <xf numFmtId="171" fontId="15" fillId="5" borderId="72">
      <alignment horizontal="right" vertical="center"/>
    </xf>
    <xf numFmtId="0" fontId="57" fillId="58" borderId="70" applyNumberFormat="0" applyAlignment="0" applyProtection="0"/>
    <xf numFmtId="0" fontId="13" fillId="0" borderId="72">
      <alignment vertical="center"/>
    </xf>
    <xf numFmtId="0" fontId="13" fillId="0" borderId="72">
      <alignment vertical="center"/>
    </xf>
    <xf numFmtId="166" fontId="15" fillId="5" borderId="72">
      <alignment horizontal="right" vertical="center"/>
    </xf>
    <xf numFmtId="0" fontId="52" fillId="44" borderId="68" applyNumberFormat="0" applyAlignment="0" applyProtection="0"/>
    <xf numFmtId="0" fontId="59" fillId="0" borderId="71" applyNumberFormat="0" applyFill="0" applyAlignment="0" applyProtection="0"/>
    <xf numFmtId="171" fontId="15" fillId="5" borderId="72">
      <alignment horizontal="right" vertical="center"/>
    </xf>
    <xf numFmtId="0" fontId="42" fillId="58" borderId="68" applyNumberFormat="0" applyAlignment="0" applyProtection="0"/>
    <xf numFmtId="0" fontId="52" fillId="44" borderId="68" applyNumberFormat="0" applyAlignment="0" applyProtection="0"/>
    <xf numFmtId="0" fontId="59" fillId="0" borderId="71" applyNumberFormat="0" applyFill="0" applyAlignment="0" applyProtection="0"/>
    <xf numFmtId="0" fontId="42" fillId="58" borderId="68" applyNumberFormat="0" applyAlignment="0" applyProtection="0"/>
    <xf numFmtId="166" fontId="15" fillId="5" borderId="72">
      <alignment horizontal="right" vertical="center"/>
    </xf>
    <xf numFmtId="0" fontId="13" fillId="62" borderId="69" applyNumberFormat="0" applyFont="0" applyAlignment="0" applyProtection="0"/>
    <xf numFmtId="0" fontId="13" fillId="62" borderId="69" applyNumberFormat="0" applyFont="0" applyAlignment="0" applyProtection="0"/>
    <xf numFmtId="0" fontId="13" fillId="62" borderId="69" applyNumberFormat="0" applyFont="0" applyAlignment="0" applyProtection="0"/>
    <xf numFmtId="0" fontId="13" fillId="0" borderId="72">
      <alignment vertical="center"/>
    </xf>
    <xf numFmtId="0" fontId="52" fillId="44" borderId="68" applyNumberFormat="0" applyAlignment="0" applyProtection="0"/>
    <xf numFmtId="171" fontId="13" fillId="0" borderId="72">
      <alignment vertical="center"/>
    </xf>
    <xf numFmtId="0" fontId="42" fillId="58" borderId="68" applyNumberFormat="0" applyAlignment="0" applyProtection="0"/>
    <xf numFmtId="0" fontId="13" fillId="0" borderId="72">
      <alignment vertical="center"/>
    </xf>
    <xf numFmtId="166" fontId="15" fillId="5" borderId="72">
      <alignment horizontal="right" vertical="center"/>
    </xf>
    <xf numFmtId="0" fontId="13" fillId="0" borderId="72">
      <alignment vertical="center"/>
    </xf>
    <xf numFmtId="171" fontId="15" fillId="5" borderId="72">
      <alignment horizontal="right" vertical="center"/>
    </xf>
    <xf numFmtId="0" fontId="13" fillId="0" borderId="72">
      <alignment vertical="center"/>
    </xf>
    <xf numFmtId="0" fontId="59" fillId="0" borderId="71" applyNumberFormat="0" applyFill="0" applyAlignment="0" applyProtection="0"/>
    <xf numFmtId="171" fontId="13" fillId="0" borderId="72">
      <alignment vertical="center"/>
    </xf>
    <xf numFmtId="0" fontId="13" fillId="0" borderId="72">
      <alignment vertical="center"/>
    </xf>
    <xf numFmtId="0" fontId="42" fillId="58" borderId="68" applyNumberFormat="0" applyAlignment="0" applyProtection="0"/>
    <xf numFmtId="171" fontId="15" fillId="5" borderId="72">
      <alignment horizontal="right" vertical="center"/>
    </xf>
    <xf numFmtId="171" fontId="15" fillId="5" borderId="72">
      <alignment horizontal="right" vertical="center"/>
    </xf>
    <xf numFmtId="0" fontId="57" fillId="58" borderId="70" applyNumberFormat="0" applyAlignment="0" applyProtection="0"/>
    <xf numFmtId="166" fontId="15" fillId="5" borderId="72">
      <alignment horizontal="right" vertical="center"/>
    </xf>
    <xf numFmtId="0" fontId="52" fillId="44" borderId="68" applyNumberFormat="0" applyAlignment="0" applyProtection="0"/>
    <xf numFmtId="0" fontId="42" fillId="58" borderId="68" applyNumberFormat="0" applyAlignment="0" applyProtection="0"/>
    <xf numFmtId="0" fontId="13" fillId="0" borderId="72">
      <alignment vertical="center"/>
    </xf>
    <xf numFmtId="0" fontId="42" fillId="58" borderId="68" applyNumberFormat="0" applyAlignment="0" applyProtection="0"/>
    <xf numFmtId="0" fontId="13" fillId="62" borderId="69" applyNumberFormat="0" applyFont="0" applyAlignment="0" applyProtection="0"/>
    <xf numFmtId="0" fontId="13" fillId="0" borderId="72">
      <alignment vertical="center"/>
    </xf>
    <xf numFmtId="0" fontId="13" fillId="62" borderId="69" applyNumberFormat="0" applyFont="0" applyAlignment="0" applyProtection="0"/>
    <xf numFmtId="0" fontId="13" fillId="62" borderId="69" applyNumberFormat="0" applyFont="0" applyAlignment="0" applyProtection="0"/>
    <xf numFmtId="166" fontId="15" fillId="5" borderId="72">
      <alignment horizontal="right" vertical="center"/>
    </xf>
    <xf numFmtId="0" fontId="13" fillId="0" borderId="72">
      <alignment vertical="center"/>
    </xf>
    <xf numFmtId="0" fontId="59" fillId="0" borderId="71" applyNumberFormat="0" applyFill="0" applyAlignment="0" applyProtection="0"/>
    <xf numFmtId="0" fontId="13" fillId="0" borderId="72">
      <alignment vertical="center"/>
    </xf>
    <xf numFmtId="0" fontId="13" fillId="62" borderId="69" applyNumberFormat="0" applyFont="0" applyAlignment="0" applyProtection="0"/>
    <xf numFmtId="166" fontId="15" fillId="5" borderId="72">
      <alignment horizontal="right" vertical="center"/>
    </xf>
    <xf numFmtId="166" fontId="15" fillId="5" borderId="72">
      <alignment horizontal="right" vertical="center"/>
    </xf>
    <xf numFmtId="0" fontId="42" fillId="58" borderId="68"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13" fillId="62" borderId="69" applyNumberFormat="0" applyFont="0" applyAlignment="0" applyProtection="0"/>
    <xf numFmtId="171" fontId="15" fillId="5" borderId="72">
      <alignment horizontal="right" vertical="center"/>
    </xf>
    <xf numFmtId="166" fontId="15" fillId="5" borderId="72">
      <alignment horizontal="right" vertical="center"/>
    </xf>
    <xf numFmtId="0" fontId="59" fillId="0" borderId="71" applyNumberFormat="0" applyFill="0" applyAlignment="0" applyProtection="0"/>
    <xf numFmtId="0" fontId="59" fillId="0" borderId="71" applyNumberFormat="0" applyFill="0" applyAlignment="0" applyProtection="0"/>
    <xf numFmtId="0" fontId="13" fillId="62" borderId="69" applyNumberFormat="0" applyFont="0" applyAlignment="0" applyProtection="0"/>
    <xf numFmtId="0" fontId="52" fillId="44" borderId="68" applyNumberFormat="0" applyAlignment="0" applyProtection="0"/>
    <xf numFmtId="171" fontId="13" fillId="0" borderId="72">
      <alignment vertical="center"/>
    </xf>
    <xf numFmtId="0" fontId="52" fillId="44" borderId="68" applyNumberFormat="0" applyAlignment="0" applyProtection="0"/>
    <xf numFmtId="166" fontId="15" fillId="5" borderId="72">
      <alignment horizontal="right" vertical="center"/>
    </xf>
    <xf numFmtId="0" fontId="13" fillId="62" borderId="69" applyNumberFormat="0" applyFont="0" applyAlignment="0" applyProtection="0"/>
    <xf numFmtId="0" fontId="42" fillId="58" borderId="68" applyNumberFormat="0" applyAlignment="0" applyProtection="0"/>
    <xf numFmtId="166" fontId="15" fillId="5" borderId="72">
      <alignment horizontal="right" vertical="center"/>
    </xf>
    <xf numFmtId="171" fontId="15" fillId="5" borderId="72">
      <alignment horizontal="right" vertical="center"/>
    </xf>
    <xf numFmtId="0" fontId="13" fillId="0" borderId="72">
      <alignment vertical="center"/>
    </xf>
    <xf numFmtId="0" fontId="13" fillId="62" borderId="69" applyNumberFormat="0" applyFont="0" applyAlignment="0" applyProtection="0"/>
    <xf numFmtId="166" fontId="15" fillId="5" borderId="72">
      <alignment horizontal="right" vertical="center"/>
    </xf>
    <xf numFmtId="171" fontId="13" fillId="0" borderId="72">
      <alignment vertical="center"/>
    </xf>
    <xf numFmtId="0" fontId="13" fillId="0" borderId="72">
      <alignment vertical="center"/>
    </xf>
    <xf numFmtId="0" fontId="57" fillId="58" borderId="70" applyNumberFormat="0" applyAlignment="0" applyProtection="0"/>
    <xf numFmtId="0" fontId="57" fillId="58" borderId="70" applyNumberFormat="0" applyAlignment="0" applyProtection="0"/>
    <xf numFmtId="0" fontId="52" fillId="44" borderId="68" applyNumberFormat="0" applyAlignment="0" applyProtection="0"/>
    <xf numFmtId="171" fontId="13" fillId="0" borderId="72">
      <alignment vertical="center"/>
    </xf>
    <xf numFmtId="0" fontId="57" fillId="58" borderId="70" applyNumberFormat="0" applyAlignment="0" applyProtection="0"/>
    <xf numFmtId="0" fontId="52" fillId="44" borderId="68" applyNumberFormat="0" applyAlignment="0" applyProtection="0"/>
    <xf numFmtId="0" fontId="13" fillId="0" borderId="72">
      <alignment vertical="center"/>
    </xf>
    <xf numFmtId="0" fontId="13" fillId="0" borderId="72">
      <alignment vertical="center"/>
    </xf>
    <xf numFmtId="0" fontId="13" fillId="62" borderId="69" applyNumberFormat="0" applyFont="0" applyAlignment="0" applyProtection="0"/>
    <xf numFmtId="0" fontId="52" fillId="44" borderId="68" applyNumberFormat="0" applyAlignment="0" applyProtection="0"/>
    <xf numFmtId="0" fontId="13" fillId="0" borderId="72">
      <alignment vertical="center"/>
    </xf>
    <xf numFmtId="0" fontId="52" fillId="44" borderId="68" applyNumberFormat="0" applyAlignment="0" applyProtection="0"/>
    <xf numFmtId="0" fontId="42" fillId="58" borderId="68" applyNumberFormat="0" applyAlignment="0" applyProtection="0"/>
    <xf numFmtId="0" fontId="13" fillId="62" borderId="69" applyNumberFormat="0" applyFont="0" applyAlignment="0" applyProtection="0"/>
    <xf numFmtId="166" fontId="15" fillId="5" borderId="72">
      <alignment horizontal="right" vertical="center"/>
    </xf>
    <xf numFmtId="171" fontId="13" fillId="0" borderId="72">
      <alignment vertical="center"/>
    </xf>
    <xf numFmtId="0" fontId="52" fillId="44" borderId="68" applyNumberFormat="0" applyAlignment="0" applyProtection="0"/>
    <xf numFmtId="0" fontId="57" fillId="58" borderId="70" applyNumberFormat="0" applyAlignment="0" applyProtection="0"/>
    <xf numFmtId="0" fontId="52" fillId="44" borderId="68" applyNumberFormat="0" applyAlignment="0" applyProtection="0"/>
    <xf numFmtId="0" fontId="13" fillId="0" borderId="72">
      <alignment vertical="center"/>
    </xf>
    <xf numFmtId="171" fontId="13" fillId="0" borderId="72">
      <alignment vertical="center"/>
    </xf>
    <xf numFmtId="171" fontId="13" fillId="0" borderId="72">
      <alignment vertical="center"/>
    </xf>
    <xf numFmtId="166" fontId="15" fillId="5" borderId="72">
      <alignment horizontal="right" vertical="center"/>
    </xf>
    <xf numFmtId="0" fontId="13" fillId="0" borderId="72">
      <alignment vertical="center"/>
    </xf>
    <xf numFmtId="0" fontId="52" fillId="44" borderId="68" applyNumberFormat="0" applyAlignment="0" applyProtection="0"/>
    <xf numFmtId="0" fontId="42" fillId="58" borderId="68" applyNumberFormat="0" applyAlignment="0" applyProtection="0"/>
    <xf numFmtId="0" fontId="13" fillId="62" borderId="69" applyNumberFormat="0" applyFont="0" applyAlignment="0" applyProtection="0"/>
    <xf numFmtId="0" fontId="42" fillId="58" borderId="68" applyNumberFormat="0" applyAlignment="0" applyProtection="0"/>
    <xf numFmtId="0" fontId="59" fillId="0" borderId="71" applyNumberFormat="0" applyFill="0" applyAlignment="0" applyProtection="0"/>
    <xf numFmtId="0" fontId="57" fillId="58" borderId="70" applyNumberFormat="0" applyAlignment="0" applyProtection="0"/>
    <xf numFmtId="0" fontId="59" fillId="0" borderId="71" applyNumberFormat="0" applyFill="0" applyAlignment="0" applyProtection="0"/>
    <xf numFmtId="0" fontId="52" fillId="44" borderId="68" applyNumberFormat="0" applyAlignment="0" applyProtection="0"/>
    <xf numFmtId="166" fontId="15" fillId="5" borderId="72">
      <alignment horizontal="right" vertical="center"/>
    </xf>
    <xf numFmtId="0" fontId="13" fillId="62" borderId="69" applyNumberFormat="0" applyFont="0" applyAlignment="0" applyProtection="0"/>
    <xf numFmtId="0" fontId="52" fillId="44" borderId="68" applyNumberFormat="0" applyAlignment="0" applyProtection="0"/>
    <xf numFmtId="0" fontId="59" fillId="0" borderId="71" applyNumberFormat="0" applyFill="0" applyAlignment="0" applyProtection="0"/>
    <xf numFmtId="0" fontId="42" fillId="58" borderId="68" applyNumberFormat="0" applyAlignment="0" applyProtection="0"/>
    <xf numFmtId="0" fontId="57" fillId="58" borderId="70" applyNumberFormat="0" applyAlignment="0" applyProtection="0"/>
    <xf numFmtId="0" fontId="13" fillId="62" borderId="69" applyNumberFormat="0" applyFont="0" applyAlignment="0" applyProtection="0"/>
    <xf numFmtId="0" fontId="42" fillId="58" borderId="68" applyNumberFormat="0" applyAlignment="0" applyProtection="0"/>
    <xf numFmtId="166" fontId="15" fillId="5" borderId="72">
      <alignment horizontal="right" vertical="center"/>
    </xf>
    <xf numFmtId="0" fontId="13" fillId="0" borderId="72">
      <alignment vertical="center"/>
    </xf>
    <xf numFmtId="0" fontId="42" fillId="58" borderId="68" applyNumberFormat="0" applyAlignment="0" applyProtection="0"/>
    <xf numFmtId="166" fontId="15" fillId="5" borderId="72">
      <alignment horizontal="right" vertical="center"/>
    </xf>
    <xf numFmtId="0" fontId="59" fillId="0" borderId="71" applyNumberFormat="0" applyFill="0" applyAlignment="0" applyProtection="0"/>
    <xf numFmtId="0" fontId="13" fillId="0" borderId="72">
      <alignment vertical="center"/>
    </xf>
    <xf numFmtId="171" fontId="13" fillId="0" borderId="72">
      <alignment vertical="center"/>
    </xf>
    <xf numFmtId="0" fontId="42" fillId="58" borderId="68" applyNumberFormat="0" applyAlignment="0" applyProtection="0"/>
    <xf numFmtId="166" fontId="15" fillId="5" borderId="72">
      <alignment horizontal="right" vertical="center"/>
    </xf>
    <xf numFmtId="171" fontId="13" fillId="0" borderId="72">
      <alignment vertical="center"/>
    </xf>
    <xf numFmtId="0" fontId="57" fillId="58" borderId="70" applyNumberFormat="0" applyAlignment="0" applyProtection="0"/>
    <xf numFmtId="0" fontId="52" fillId="44" borderId="68" applyNumberFormat="0" applyAlignment="0" applyProtection="0"/>
    <xf numFmtId="0" fontId="13" fillId="0" borderId="72">
      <alignment vertical="center"/>
    </xf>
    <xf numFmtId="0" fontId="13" fillId="0" borderId="72">
      <alignment vertical="center"/>
    </xf>
    <xf numFmtId="0" fontId="42" fillId="58" borderId="68" applyNumberFormat="0" applyAlignment="0" applyProtection="0"/>
    <xf numFmtId="0" fontId="57" fillId="58" borderId="70" applyNumberFormat="0" applyAlignment="0" applyProtection="0"/>
    <xf numFmtId="0" fontId="57" fillId="58" borderId="70" applyNumberFormat="0" applyAlignment="0" applyProtection="0"/>
    <xf numFmtId="0" fontId="59" fillId="0" borderId="71" applyNumberFormat="0" applyFill="0" applyAlignment="0" applyProtection="0"/>
    <xf numFmtId="0" fontId="59" fillId="0" borderId="71" applyNumberFormat="0" applyFill="0" applyAlignment="0" applyProtection="0"/>
    <xf numFmtId="0" fontId="13" fillId="0" borderId="72">
      <alignment vertical="center"/>
    </xf>
    <xf numFmtId="171" fontId="15" fillId="5" borderId="72">
      <alignment horizontal="right" vertical="center"/>
    </xf>
    <xf numFmtId="0" fontId="59" fillId="0" borderId="71" applyNumberFormat="0" applyFill="0" applyAlignment="0" applyProtection="0"/>
    <xf numFmtId="166" fontId="15" fillId="5" borderId="72">
      <alignment horizontal="right" vertical="center"/>
    </xf>
    <xf numFmtId="0" fontId="57" fillId="58" borderId="70" applyNumberFormat="0" applyAlignment="0" applyProtection="0"/>
    <xf numFmtId="171" fontId="13" fillId="0" borderId="72">
      <alignment vertical="center"/>
    </xf>
    <xf numFmtId="166" fontId="15" fillId="5" borderId="72">
      <alignment horizontal="right" vertical="center"/>
    </xf>
    <xf numFmtId="0" fontId="13" fillId="0" borderId="72">
      <alignment vertical="center"/>
    </xf>
    <xf numFmtId="0" fontId="13" fillId="0" borderId="72">
      <alignment vertical="center"/>
    </xf>
    <xf numFmtId="171" fontId="15" fillId="5" borderId="72">
      <alignment horizontal="right" vertical="center"/>
    </xf>
    <xf numFmtId="0" fontId="13" fillId="0" borderId="72">
      <alignment vertical="center"/>
    </xf>
    <xf numFmtId="0" fontId="13" fillId="0" borderId="72">
      <alignment vertical="center"/>
    </xf>
    <xf numFmtId="0" fontId="59" fillId="0" borderId="71" applyNumberFormat="0" applyFill="0" applyAlignment="0" applyProtection="0"/>
    <xf numFmtId="0" fontId="59" fillId="0" borderId="71" applyNumberFormat="0" applyFill="0" applyAlignment="0" applyProtection="0"/>
    <xf numFmtId="0" fontId="13" fillId="62" borderId="69" applyNumberFormat="0" applyFont="0" applyAlignment="0" applyProtection="0"/>
    <xf numFmtId="171" fontId="13" fillId="0" borderId="72">
      <alignment vertical="center"/>
    </xf>
    <xf numFmtId="0" fontId="57" fillId="58" borderId="70" applyNumberFormat="0" applyAlignment="0" applyProtection="0"/>
    <xf numFmtId="166" fontId="15" fillId="5" borderId="72">
      <alignment horizontal="right" vertical="center"/>
    </xf>
    <xf numFmtId="171" fontId="15" fillId="5" borderId="72">
      <alignment horizontal="right" vertical="center"/>
    </xf>
    <xf numFmtId="0" fontId="42" fillId="58" borderId="68" applyNumberFormat="0" applyAlignment="0" applyProtection="0"/>
    <xf numFmtId="0" fontId="13" fillId="62" borderId="69" applyNumberFormat="0" applyFont="0" applyAlignment="0" applyProtection="0"/>
    <xf numFmtId="0" fontId="52" fillId="44" borderId="68" applyNumberFormat="0" applyAlignment="0" applyProtection="0"/>
    <xf numFmtId="166" fontId="15" fillId="5" borderId="72">
      <alignment horizontal="right" vertical="center"/>
    </xf>
    <xf numFmtId="0" fontId="52" fillId="44" borderId="68" applyNumberFormat="0" applyAlignment="0" applyProtection="0"/>
    <xf numFmtId="166" fontId="15" fillId="5" borderId="72">
      <alignment horizontal="right" vertical="center"/>
    </xf>
    <xf numFmtId="171" fontId="15" fillId="5" borderId="72">
      <alignment horizontal="right" vertical="center"/>
    </xf>
    <xf numFmtId="0" fontId="13" fillId="62" borderId="69" applyNumberFormat="0" applyFont="0" applyAlignment="0" applyProtection="0"/>
    <xf numFmtId="0" fontId="52" fillId="44" borderId="68" applyNumberFormat="0" applyAlignment="0" applyProtection="0"/>
    <xf numFmtId="171" fontId="13" fillId="0" borderId="72">
      <alignment vertical="center"/>
    </xf>
    <xf numFmtId="0" fontId="52" fillId="44" borderId="68" applyNumberFormat="0" applyAlignment="0" applyProtection="0"/>
    <xf numFmtId="166" fontId="15" fillId="5" borderId="72">
      <alignment horizontal="right" vertical="center"/>
    </xf>
    <xf numFmtId="0" fontId="52" fillId="44" borderId="68" applyNumberFormat="0" applyAlignment="0" applyProtection="0"/>
    <xf numFmtId="0" fontId="59" fillId="0" borderId="71" applyNumberFormat="0" applyFill="0" applyAlignment="0" applyProtection="0"/>
    <xf numFmtId="0" fontId="42" fillId="58" borderId="68" applyNumberFormat="0" applyAlignment="0" applyProtection="0"/>
    <xf numFmtId="166" fontId="15" fillId="5" borderId="72">
      <alignment horizontal="right" vertical="center"/>
    </xf>
    <xf numFmtId="0" fontId="13" fillId="0" borderId="72">
      <alignment vertical="center"/>
    </xf>
    <xf numFmtId="0" fontId="42" fillId="58" borderId="68" applyNumberFormat="0" applyAlignment="0" applyProtection="0"/>
    <xf numFmtId="0" fontId="13" fillId="62" borderId="69" applyNumberFormat="0" applyFont="0" applyAlignment="0" applyProtection="0"/>
    <xf numFmtId="171" fontId="13" fillId="0" borderId="72">
      <alignment vertical="center"/>
    </xf>
    <xf numFmtId="0" fontId="42" fillId="58" borderId="68" applyNumberFormat="0" applyAlignment="0" applyProtection="0"/>
    <xf numFmtId="171" fontId="15" fillId="5" borderId="72">
      <alignment horizontal="right" vertical="center"/>
    </xf>
    <xf numFmtId="166" fontId="15" fillId="5" borderId="72">
      <alignment horizontal="right" vertical="center"/>
    </xf>
    <xf numFmtId="0" fontId="52" fillId="44" borderId="68" applyNumberFormat="0" applyAlignment="0" applyProtection="0"/>
    <xf numFmtId="0" fontId="57" fillId="58" borderId="70" applyNumberFormat="0" applyAlignment="0" applyProtection="0"/>
    <xf numFmtId="0" fontId="13" fillId="0" borderId="72">
      <alignment vertical="center"/>
    </xf>
    <xf numFmtId="0" fontId="13" fillId="0" borderId="72">
      <alignment vertical="center"/>
    </xf>
    <xf numFmtId="0" fontId="59" fillId="0" borderId="71" applyNumberFormat="0" applyFill="0" applyAlignment="0" applyProtection="0"/>
    <xf numFmtId="0" fontId="13" fillId="0" borderId="72">
      <alignment vertical="center"/>
    </xf>
    <xf numFmtId="0" fontId="52" fillId="44" borderId="68" applyNumberFormat="0" applyAlignment="0" applyProtection="0"/>
    <xf numFmtId="0" fontId="59" fillId="0" borderId="71" applyNumberFormat="0" applyFill="0" applyAlignment="0" applyProtection="0"/>
    <xf numFmtId="0" fontId="13" fillId="0" borderId="72">
      <alignment vertical="center"/>
    </xf>
    <xf numFmtId="0" fontId="13" fillId="62" borderId="69" applyNumberFormat="0" applyFont="0" applyAlignment="0" applyProtection="0"/>
    <xf numFmtId="0" fontId="13" fillId="62" borderId="69" applyNumberFormat="0" applyFont="0" applyAlignment="0" applyProtection="0"/>
    <xf numFmtId="166" fontId="15" fillId="5" borderId="72">
      <alignment horizontal="right" vertical="center"/>
    </xf>
    <xf numFmtId="0" fontId="52" fillId="44" borderId="68" applyNumberFormat="0" applyAlignment="0" applyProtection="0"/>
    <xf numFmtId="0" fontId="13" fillId="0" borderId="72">
      <alignment vertical="center"/>
    </xf>
    <xf numFmtId="0" fontId="13" fillId="62" borderId="69" applyNumberFormat="0" applyFont="0" applyAlignment="0" applyProtection="0"/>
    <xf numFmtId="171" fontId="13" fillId="0" borderId="72">
      <alignment vertical="center"/>
    </xf>
    <xf numFmtId="0" fontId="57" fillId="58" borderId="70" applyNumberFormat="0" applyAlignment="0" applyProtection="0"/>
    <xf numFmtId="0" fontId="13" fillId="62" borderId="69" applyNumberFormat="0" applyFont="0" applyAlignment="0" applyProtection="0"/>
    <xf numFmtId="0" fontId="13" fillId="0" borderId="72">
      <alignment vertical="center"/>
    </xf>
    <xf numFmtId="0" fontId="42" fillId="58" borderId="68" applyNumberFormat="0" applyAlignment="0" applyProtection="0"/>
    <xf numFmtId="0" fontId="42" fillId="58" borderId="68" applyNumberFormat="0" applyAlignment="0" applyProtection="0"/>
    <xf numFmtId="171" fontId="13" fillId="0" borderId="72">
      <alignment vertical="center"/>
    </xf>
    <xf numFmtId="171" fontId="13" fillId="0" borderId="72">
      <alignment vertical="center"/>
    </xf>
    <xf numFmtId="171" fontId="13" fillId="0" borderId="72">
      <alignment vertical="center"/>
    </xf>
    <xf numFmtId="166" fontId="15" fillId="5" borderId="72">
      <alignment horizontal="right" vertical="center"/>
    </xf>
    <xf numFmtId="171" fontId="15" fillId="5" borderId="72">
      <alignment horizontal="right" vertical="center"/>
    </xf>
    <xf numFmtId="171" fontId="13" fillId="0" borderId="72">
      <alignment vertical="center"/>
    </xf>
    <xf numFmtId="171" fontId="13" fillId="0" borderId="72">
      <alignment vertical="center"/>
    </xf>
    <xf numFmtId="166" fontId="15" fillId="5" borderId="72">
      <alignment horizontal="right" vertical="center"/>
    </xf>
    <xf numFmtId="0" fontId="57" fillId="58" borderId="70" applyNumberFormat="0" applyAlignment="0" applyProtection="0"/>
    <xf numFmtId="0" fontId="57" fillId="58" borderId="70" applyNumberFormat="0" applyAlignment="0" applyProtection="0"/>
    <xf numFmtId="0" fontId="57" fillId="58" borderId="70" applyNumberFormat="0" applyAlignment="0" applyProtection="0"/>
    <xf numFmtId="0" fontId="13" fillId="0" borderId="72">
      <alignment vertical="center"/>
    </xf>
    <xf numFmtId="171" fontId="15" fillId="5" borderId="72">
      <alignment horizontal="right" vertical="center"/>
    </xf>
    <xf numFmtId="171" fontId="15" fillId="5" borderId="72">
      <alignment horizontal="right" vertical="center"/>
    </xf>
    <xf numFmtId="0" fontId="57" fillId="58" borderId="70" applyNumberFormat="0" applyAlignment="0" applyProtection="0"/>
    <xf numFmtId="0" fontId="52" fillId="44" borderId="68" applyNumberFormat="0" applyAlignment="0" applyProtection="0"/>
    <xf numFmtId="0" fontId="42" fillId="58" borderId="68" applyNumberFormat="0" applyAlignment="0" applyProtection="0"/>
    <xf numFmtId="0" fontId="52" fillId="44" borderId="68" applyNumberFormat="0" applyAlignment="0" applyProtection="0"/>
    <xf numFmtId="0" fontId="13" fillId="62" borderId="69" applyNumberFormat="0" applyFont="0" applyAlignment="0" applyProtection="0"/>
    <xf numFmtId="166" fontId="15" fillId="5" borderId="72">
      <alignment horizontal="right" vertical="center"/>
    </xf>
    <xf numFmtId="0" fontId="13" fillId="0" borderId="72">
      <alignment vertical="center"/>
    </xf>
    <xf numFmtId="0" fontId="13" fillId="0" borderId="72">
      <alignment vertical="center"/>
    </xf>
    <xf numFmtId="166" fontId="15" fillId="5" borderId="72">
      <alignment horizontal="right" vertical="center"/>
    </xf>
    <xf numFmtId="0" fontId="52" fillId="44" borderId="68" applyNumberFormat="0" applyAlignment="0" applyProtection="0"/>
    <xf numFmtId="171" fontId="13" fillId="0" borderId="72">
      <alignment vertical="center"/>
    </xf>
    <xf numFmtId="0" fontId="57" fillId="58" borderId="70" applyNumberFormat="0" applyAlignment="0" applyProtection="0"/>
    <xf numFmtId="0" fontId="13" fillId="0" borderId="72">
      <alignment vertical="center"/>
    </xf>
    <xf numFmtId="0" fontId="57" fillId="58" borderId="70" applyNumberFormat="0" applyAlignment="0" applyProtection="0"/>
    <xf numFmtId="0" fontId="42" fillId="58" borderId="68" applyNumberFormat="0" applyAlignment="0" applyProtection="0"/>
    <xf numFmtId="0" fontId="13" fillId="62" borderId="69" applyNumberFormat="0" applyFont="0" applyAlignment="0" applyProtection="0"/>
    <xf numFmtId="171" fontId="13" fillId="0" borderId="72">
      <alignment vertical="center"/>
    </xf>
    <xf numFmtId="0" fontId="52" fillId="44" borderId="68" applyNumberFormat="0" applyAlignment="0" applyProtection="0"/>
    <xf numFmtId="0" fontId="13" fillId="0" borderId="72">
      <alignment vertical="center"/>
    </xf>
    <xf numFmtId="0" fontId="13" fillId="0" borderId="72">
      <alignment vertical="center"/>
    </xf>
    <xf numFmtId="0" fontId="52" fillId="44" borderId="68" applyNumberFormat="0" applyAlignment="0" applyProtection="0"/>
    <xf numFmtId="0" fontId="13" fillId="0" borderId="72">
      <alignment vertical="center"/>
    </xf>
    <xf numFmtId="0" fontId="57" fillId="58" borderId="70" applyNumberFormat="0" applyAlignment="0" applyProtection="0"/>
    <xf numFmtId="166" fontId="15" fillId="5" borderId="72">
      <alignment horizontal="right" vertical="center"/>
    </xf>
    <xf numFmtId="166" fontId="15" fillId="5" borderId="72">
      <alignment horizontal="right" vertical="center"/>
    </xf>
    <xf numFmtId="0" fontId="57" fillId="58" borderId="70" applyNumberFormat="0" applyAlignment="0" applyProtection="0"/>
    <xf numFmtId="0" fontId="57" fillId="58" borderId="70" applyNumberFormat="0" applyAlignment="0" applyProtection="0"/>
    <xf numFmtId="0" fontId="52" fillId="44" borderId="68" applyNumberFormat="0" applyAlignment="0" applyProtection="0"/>
    <xf numFmtId="0" fontId="13" fillId="0" borderId="72">
      <alignment vertical="center"/>
    </xf>
    <xf numFmtId="0" fontId="13" fillId="62" borderId="69" applyNumberFormat="0" applyFont="0" applyAlignment="0" applyProtection="0"/>
    <xf numFmtId="0" fontId="59" fillId="0" borderId="71" applyNumberFormat="0" applyFill="0" applyAlignment="0" applyProtection="0"/>
    <xf numFmtId="166" fontId="15" fillId="5" borderId="72">
      <alignment horizontal="right" vertical="center"/>
    </xf>
    <xf numFmtId="0" fontId="57" fillId="58" borderId="70" applyNumberFormat="0" applyAlignment="0" applyProtection="0"/>
    <xf numFmtId="0" fontId="42" fillId="58" borderId="68" applyNumberFormat="0" applyAlignment="0" applyProtection="0"/>
    <xf numFmtId="0" fontId="13" fillId="62" borderId="69" applyNumberFormat="0" applyFont="0" applyAlignment="0" applyProtection="0"/>
    <xf numFmtId="0" fontId="52" fillId="44" borderId="68" applyNumberFormat="0" applyAlignment="0" applyProtection="0"/>
    <xf numFmtId="0" fontId="13" fillId="0" borderId="72">
      <alignment vertical="center"/>
    </xf>
    <xf numFmtId="0" fontId="13" fillId="62" borderId="69" applyNumberFormat="0" applyFont="0" applyAlignment="0" applyProtection="0"/>
    <xf numFmtId="0" fontId="13" fillId="0" borderId="72">
      <alignment vertical="center"/>
    </xf>
    <xf numFmtId="0" fontId="13" fillId="62" borderId="69" applyNumberFormat="0" applyFont="0" applyAlignment="0" applyProtection="0"/>
    <xf numFmtId="166" fontId="15" fillId="5" borderId="72">
      <alignment horizontal="right" vertical="center"/>
    </xf>
    <xf numFmtId="166" fontId="15" fillId="5" borderId="72">
      <alignment horizontal="right" vertical="center"/>
    </xf>
    <xf numFmtId="0" fontId="59" fillId="0" borderId="71" applyNumberFormat="0" applyFill="0" applyAlignment="0" applyProtection="0"/>
    <xf numFmtId="171" fontId="15" fillId="5" borderId="72">
      <alignment horizontal="right" vertical="center"/>
    </xf>
    <xf numFmtId="171" fontId="13" fillId="0" borderId="72">
      <alignment vertical="center"/>
    </xf>
    <xf numFmtId="0" fontId="13" fillId="62" borderId="69" applyNumberFormat="0" applyFont="0" applyAlignment="0" applyProtection="0"/>
    <xf numFmtId="0" fontId="42" fillId="58" borderId="68" applyNumberFormat="0" applyAlignment="0" applyProtection="0"/>
    <xf numFmtId="0" fontId="13" fillId="0" borderId="72">
      <alignment vertical="center"/>
    </xf>
    <xf numFmtId="0" fontId="13" fillId="0" borderId="72">
      <alignment vertical="center"/>
    </xf>
    <xf numFmtId="0" fontId="13" fillId="62" borderId="69" applyNumberFormat="0" applyFont="0" applyAlignment="0" applyProtection="0"/>
    <xf numFmtId="0" fontId="59" fillId="0" borderId="71" applyNumberFormat="0" applyFill="0" applyAlignment="0" applyProtection="0"/>
    <xf numFmtId="0" fontId="13" fillId="0" borderId="72">
      <alignment vertical="center"/>
    </xf>
    <xf numFmtId="0" fontId="59" fillId="0" borderId="71" applyNumberFormat="0" applyFill="0" applyAlignment="0" applyProtection="0"/>
    <xf numFmtId="171" fontId="13" fillId="0" borderId="72">
      <alignment vertical="center"/>
    </xf>
    <xf numFmtId="171" fontId="15" fillId="5" borderId="72">
      <alignment horizontal="right" vertical="center"/>
    </xf>
    <xf numFmtId="0" fontId="57" fillId="58" borderId="70" applyNumberFormat="0" applyAlignment="0" applyProtection="0"/>
    <xf numFmtId="166" fontId="15" fillId="5" borderId="72">
      <alignment horizontal="right" vertical="center"/>
    </xf>
    <xf numFmtId="0" fontId="42" fillId="58" borderId="68" applyNumberFormat="0" applyAlignment="0" applyProtection="0"/>
    <xf numFmtId="0" fontId="57" fillId="58" borderId="70" applyNumberFormat="0" applyAlignment="0" applyProtection="0"/>
    <xf numFmtId="166" fontId="15" fillId="5" borderId="72">
      <alignment horizontal="right" vertical="center"/>
    </xf>
    <xf numFmtId="166" fontId="15" fillId="5" borderId="72">
      <alignment horizontal="right" vertical="center"/>
    </xf>
    <xf numFmtId="171" fontId="15" fillId="5" borderId="72">
      <alignment horizontal="right" vertical="center"/>
    </xf>
    <xf numFmtId="0" fontId="42" fillId="58" borderId="68" applyNumberFormat="0" applyAlignment="0" applyProtection="0"/>
    <xf numFmtId="166" fontId="15" fillId="5" borderId="72">
      <alignment horizontal="right" vertical="center"/>
    </xf>
    <xf numFmtId="171" fontId="15" fillId="5" borderId="72">
      <alignment horizontal="right" vertical="center"/>
    </xf>
    <xf numFmtId="171" fontId="13" fillId="0" borderId="72">
      <alignment vertical="center"/>
    </xf>
    <xf numFmtId="171" fontId="15" fillId="5" borderId="72">
      <alignment horizontal="right" vertical="center"/>
    </xf>
    <xf numFmtId="0" fontId="59" fillId="0" borderId="71" applyNumberFormat="0" applyFill="0" applyAlignment="0" applyProtection="0"/>
    <xf numFmtId="0" fontId="59" fillId="0" borderId="71" applyNumberFormat="0" applyFill="0" applyAlignment="0" applyProtection="0"/>
    <xf numFmtId="166" fontId="15" fillId="5" borderId="72">
      <alignment horizontal="right" vertical="center"/>
    </xf>
    <xf numFmtId="0" fontId="52" fillId="44" borderId="68" applyNumberFormat="0" applyAlignment="0" applyProtection="0"/>
    <xf numFmtId="166" fontId="15" fillId="5" borderId="72">
      <alignment horizontal="right" vertical="center"/>
    </xf>
    <xf numFmtId="0" fontId="13" fillId="0" borderId="72">
      <alignment vertical="center"/>
    </xf>
    <xf numFmtId="0" fontId="42" fillId="58" borderId="68" applyNumberFormat="0" applyAlignment="0" applyProtection="0"/>
    <xf numFmtId="0" fontId="52" fillId="44" borderId="68" applyNumberFormat="0" applyAlignment="0" applyProtection="0"/>
    <xf numFmtId="0" fontId="57" fillId="58" borderId="70" applyNumberFormat="0" applyAlignment="0" applyProtection="0"/>
    <xf numFmtId="171" fontId="15" fillId="5" borderId="72">
      <alignment horizontal="right" vertical="center"/>
    </xf>
    <xf numFmtId="0" fontId="13" fillId="0" borderId="72">
      <alignment vertical="center"/>
    </xf>
    <xf numFmtId="0" fontId="13" fillId="62" borderId="69" applyNumberFormat="0" applyFont="0" applyAlignment="0" applyProtection="0"/>
    <xf numFmtId="171" fontId="15" fillId="5" borderId="72">
      <alignment horizontal="right" vertical="center"/>
    </xf>
    <xf numFmtId="0" fontId="13" fillId="62" borderId="69" applyNumberFormat="0" applyFont="0" applyAlignment="0" applyProtection="0"/>
    <xf numFmtId="166" fontId="15" fillId="5" borderId="72">
      <alignment horizontal="right" vertical="center"/>
    </xf>
    <xf numFmtId="0" fontId="59" fillId="0" borderId="71" applyNumberFormat="0" applyFill="0" applyAlignment="0" applyProtection="0"/>
    <xf numFmtId="166" fontId="15" fillId="5" borderId="72">
      <alignment horizontal="right" vertical="center"/>
    </xf>
    <xf numFmtId="166" fontId="15" fillId="5" borderId="72">
      <alignment horizontal="right" vertical="center"/>
    </xf>
    <xf numFmtId="0" fontId="13" fillId="0" borderId="72">
      <alignment vertical="center"/>
    </xf>
    <xf numFmtId="166" fontId="15" fillId="5" borderId="72">
      <alignment horizontal="right" vertical="center"/>
    </xf>
    <xf numFmtId="0" fontId="59" fillId="0" borderId="71" applyNumberFormat="0" applyFill="0" applyAlignment="0" applyProtection="0"/>
    <xf numFmtId="0" fontId="52" fillId="44" borderId="68" applyNumberFormat="0" applyAlignment="0" applyProtection="0"/>
    <xf numFmtId="0" fontId="42" fillId="58" borderId="68" applyNumberFormat="0" applyAlignment="0" applyProtection="0"/>
    <xf numFmtId="0" fontId="57" fillId="58" borderId="70" applyNumberFormat="0" applyAlignment="0" applyProtection="0"/>
    <xf numFmtId="0" fontId="13" fillId="0" borderId="72">
      <alignment vertical="center"/>
    </xf>
    <xf numFmtId="0" fontId="13" fillId="0" borderId="72">
      <alignment vertical="center"/>
    </xf>
    <xf numFmtId="0" fontId="57" fillId="58" borderId="70" applyNumberFormat="0" applyAlignment="0" applyProtection="0"/>
    <xf numFmtId="0" fontId="59" fillId="0" borderId="71" applyNumberFormat="0" applyFill="0" applyAlignment="0" applyProtection="0"/>
    <xf numFmtId="0" fontId="57" fillId="58" borderId="70" applyNumberFormat="0" applyAlignment="0" applyProtection="0"/>
    <xf numFmtId="0" fontId="59" fillId="0" borderId="71" applyNumberFormat="0" applyFill="0" applyAlignment="0" applyProtection="0"/>
    <xf numFmtId="0" fontId="13" fillId="0" borderId="72">
      <alignment vertical="center"/>
    </xf>
    <xf numFmtId="0" fontId="57" fillId="58" borderId="70" applyNumberFormat="0" applyAlignment="0" applyProtection="0"/>
    <xf numFmtId="0" fontId="13" fillId="0" borderId="72">
      <alignment vertical="center"/>
    </xf>
    <xf numFmtId="0" fontId="57" fillId="58" borderId="70" applyNumberFormat="0" applyAlignment="0" applyProtection="0"/>
    <xf numFmtId="0" fontId="13" fillId="62" borderId="69" applyNumberFormat="0" applyFont="0" applyAlignment="0" applyProtection="0"/>
    <xf numFmtId="0" fontId="13" fillId="62" borderId="69" applyNumberFormat="0" applyFont="0" applyAlignment="0" applyProtection="0"/>
    <xf numFmtId="0" fontId="59" fillId="0" borderId="71" applyNumberFormat="0" applyFill="0" applyAlignment="0" applyProtection="0"/>
    <xf numFmtId="171" fontId="13" fillId="0" borderId="72">
      <alignment vertical="center"/>
    </xf>
    <xf numFmtId="0" fontId="42" fillId="58" borderId="68" applyNumberFormat="0" applyAlignment="0" applyProtection="0"/>
    <xf numFmtId="171" fontId="15" fillId="5" borderId="72">
      <alignment horizontal="right" vertical="center"/>
    </xf>
    <xf numFmtId="0" fontId="42" fillId="58" borderId="68" applyNumberFormat="0" applyAlignment="0" applyProtection="0"/>
    <xf numFmtId="0" fontId="59" fillId="0" borderId="71" applyNumberFormat="0" applyFill="0" applyAlignment="0" applyProtection="0"/>
    <xf numFmtId="166" fontId="15" fillId="5" borderId="72">
      <alignment horizontal="right" vertical="center"/>
    </xf>
    <xf numFmtId="166" fontId="15" fillId="5" borderId="72">
      <alignment horizontal="right" vertical="center"/>
    </xf>
    <xf numFmtId="171" fontId="13" fillId="0" borderId="72">
      <alignment vertical="center"/>
    </xf>
    <xf numFmtId="171" fontId="13" fillId="0" borderId="72">
      <alignment vertical="center"/>
    </xf>
    <xf numFmtId="0" fontId="52" fillId="44" borderId="68" applyNumberFormat="0" applyAlignment="0" applyProtection="0"/>
    <xf numFmtId="0" fontId="52" fillId="44" borderId="68" applyNumberFormat="0" applyAlignment="0" applyProtection="0"/>
    <xf numFmtId="0" fontId="13" fillId="0" borderId="72">
      <alignment vertical="center"/>
    </xf>
    <xf numFmtId="0" fontId="13" fillId="0" borderId="72">
      <alignment vertical="center"/>
    </xf>
    <xf numFmtId="0" fontId="52" fillId="44" borderId="68" applyNumberFormat="0" applyAlignment="0" applyProtection="0"/>
    <xf numFmtId="166" fontId="15" fillId="5" borderId="72">
      <alignment horizontal="right" vertical="center"/>
    </xf>
    <xf numFmtId="0" fontId="13" fillId="62" borderId="69" applyNumberFormat="0" applyFont="0" applyAlignment="0" applyProtection="0"/>
    <xf numFmtId="0" fontId="59" fillId="0" borderId="71" applyNumberFormat="0" applyFill="0" applyAlignment="0" applyProtection="0"/>
    <xf numFmtId="0" fontId="13" fillId="0" borderId="72">
      <alignment vertical="center"/>
    </xf>
    <xf numFmtId="0" fontId="59" fillId="0" borderId="71" applyNumberFormat="0" applyFill="0" applyAlignment="0" applyProtection="0"/>
    <xf numFmtId="166" fontId="15" fillId="5" borderId="72">
      <alignment horizontal="right" vertical="center"/>
    </xf>
    <xf numFmtId="0" fontId="13" fillId="0" borderId="72">
      <alignment vertical="center"/>
    </xf>
    <xf numFmtId="0" fontId="42" fillId="58" borderId="68" applyNumberFormat="0" applyAlignment="0" applyProtection="0"/>
    <xf numFmtId="0" fontId="13" fillId="62" borderId="69" applyNumberFormat="0" applyFont="0" applyAlignment="0" applyProtection="0"/>
    <xf numFmtId="0" fontId="59" fillId="0" borderId="71" applyNumberFormat="0" applyFill="0" applyAlignment="0" applyProtection="0"/>
    <xf numFmtId="171" fontId="15" fillId="5" borderId="72">
      <alignment horizontal="right" vertical="center"/>
    </xf>
    <xf numFmtId="0" fontId="42" fillId="58" borderId="68" applyNumberFormat="0" applyAlignment="0" applyProtection="0"/>
    <xf numFmtId="0" fontId="13" fillId="0" borderId="72">
      <alignment vertical="center"/>
    </xf>
    <xf numFmtId="166" fontId="15" fillId="5" borderId="72">
      <alignment horizontal="right" vertical="center"/>
    </xf>
    <xf numFmtId="171" fontId="15" fillId="5" borderId="72">
      <alignment horizontal="right" vertical="center"/>
    </xf>
    <xf numFmtId="0" fontId="42" fillId="58" borderId="68" applyNumberFormat="0" applyAlignment="0" applyProtection="0"/>
    <xf numFmtId="0" fontId="13" fillId="0" borderId="72">
      <alignment vertical="center"/>
    </xf>
    <xf numFmtId="0" fontId="42" fillId="58" borderId="68" applyNumberFormat="0" applyAlignment="0" applyProtection="0"/>
    <xf numFmtId="166" fontId="15" fillId="5" borderId="72">
      <alignment horizontal="right" vertical="center"/>
    </xf>
    <xf numFmtId="0" fontId="57" fillId="58" borderId="70" applyNumberFormat="0" applyAlignment="0" applyProtection="0"/>
    <xf numFmtId="171" fontId="13" fillId="0" borderId="72">
      <alignment vertical="center"/>
    </xf>
    <xf numFmtId="0" fontId="13" fillId="62" borderId="69" applyNumberFormat="0" applyFont="0" applyAlignment="0" applyProtection="0"/>
    <xf numFmtId="0" fontId="13" fillId="62" borderId="69" applyNumberFormat="0" applyFont="0" applyAlignment="0" applyProtection="0"/>
    <xf numFmtId="0" fontId="59" fillId="0" borderId="71" applyNumberFormat="0" applyFill="0" applyAlignment="0" applyProtection="0"/>
    <xf numFmtId="0" fontId="13" fillId="0" borderId="72">
      <alignment vertical="center"/>
    </xf>
    <xf numFmtId="0" fontId="59" fillId="0" borderId="71" applyNumberFormat="0" applyFill="0" applyAlignment="0" applyProtection="0"/>
    <xf numFmtId="166" fontId="15" fillId="5" borderId="72">
      <alignment horizontal="right" vertical="center"/>
    </xf>
    <xf numFmtId="166" fontId="15" fillId="5" borderId="72">
      <alignment horizontal="right" vertical="center"/>
    </xf>
    <xf numFmtId="166" fontId="15" fillId="5" borderId="72">
      <alignment horizontal="right" vertical="center"/>
    </xf>
    <xf numFmtId="0" fontId="57" fillId="58" borderId="70" applyNumberFormat="0" applyAlignment="0" applyProtection="0"/>
    <xf numFmtId="166" fontId="15" fillId="5" borderId="72">
      <alignment horizontal="right" vertical="center"/>
    </xf>
    <xf numFmtId="171" fontId="13" fillId="0" borderId="72">
      <alignment vertical="center"/>
    </xf>
    <xf numFmtId="0" fontId="13" fillId="0" borderId="72">
      <alignment vertical="center"/>
    </xf>
    <xf numFmtId="0" fontId="42" fillId="58" borderId="68" applyNumberFormat="0" applyAlignment="0" applyProtection="0"/>
    <xf numFmtId="0" fontId="42" fillId="58" borderId="68" applyNumberFormat="0" applyAlignment="0" applyProtection="0"/>
    <xf numFmtId="0" fontId="52" fillId="44" borderId="68" applyNumberFormat="0" applyAlignment="0" applyProtection="0"/>
    <xf numFmtId="0" fontId="52" fillId="44" borderId="68" applyNumberFormat="0" applyAlignment="0" applyProtection="0"/>
    <xf numFmtId="171" fontId="15" fillId="5" borderId="72">
      <alignment horizontal="right" vertical="center"/>
    </xf>
    <xf numFmtId="0" fontId="13" fillId="62" borderId="69" applyNumberFormat="0" applyFont="0" applyAlignment="0" applyProtection="0"/>
    <xf numFmtId="0" fontId="57" fillId="58" borderId="70" applyNumberFormat="0" applyAlignment="0" applyProtection="0"/>
    <xf numFmtId="0" fontId="59" fillId="0" borderId="71" applyNumberFormat="0" applyFill="0" applyAlignment="0" applyProtection="0"/>
    <xf numFmtId="0" fontId="13" fillId="62" borderId="69" applyNumberFormat="0" applyFont="0" applyAlignment="0" applyProtection="0"/>
    <xf numFmtId="0" fontId="57" fillId="58" borderId="70" applyNumberFormat="0" applyAlignment="0" applyProtection="0"/>
    <xf numFmtId="0" fontId="13" fillId="0" borderId="72">
      <alignment vertical="center"/>
    </xf>
    <xf numFmtId="166" fontId="15" fillId="5" borderId="72">
      <alignment horizontal="right" vertical="center"/>
    </xf>
    <xf numFmtId="0" fontId="59" fillId="0" borderId="71" applyNumberFormat="0" applyFill="0" applyAlignment="0" applyProtection="0"/>
    <xf numFmtId="0" fontId="42" fillId="58" borderId="68" applyNumberFormat="0" applyAlignment="0" applyProtection="0"/>
    <xf numFmtId="0" fontId="52" fillId="44" borderId="68" applyNumberFormat="0" applyAlignment="0" applyProtection="0"/>
    <xf numFmtId="0" fontId="13" fillId="62" borderId="69" applyNumberFormat="0" applyFont="0" applyAlignment="0" applyProtection="0"/>
    <xf numFmtId="0" fontId="57" fillId="58" borderId="70" applyNumberFormat="0" applyAlignment="0" applyProtection="0"/>
    <xf numFmtId="0" fontId="59" fillId="0" borderId="71" applyNumberFormat="0" applyFill="0" applyAlignment="0" applyProtection="0"/>
    <xf numFmtId="0" fontId="13" fillId="0" borderId="72">
      <alignment vertical="center"/>
    </xf>
    <xf numFmtId="166" fontId="15" fillId="5" borderId="72">
      <alignment horizontal="right" vertical="center"/>
    </xf>
    <xf numFmtId="0" fontId="59" fillId="0" borderId="71" applyNumberFormat="0" applyFill="0" applyAlignment="0" applyProtection="0"/>
    <xf numFmtId="0" fontId="57" fillId="58" borderId="70" applyNumberFormat="0" applyAlignment="0" applyProtection="0"/>
    <xf numFmtId="0" fontId="13" fillId="62" borderId="69" applyNumberFormat="0" applyFont="0" applyAlignment="0" applyProtection="0"/>
    <xf numFmtId="0" fontId="13" fillId="62" borderId="69" applyNumberFormat="0" applyFont="0" applyAlignment="0" applyProtection="0"/>
    <xf numFmtId="0" fontId="13" fillId="0" borderId="72">
      <alignment vertical="center"/>
    </xf>
    <xf numFmtId="171" fontId="13" fillId="0" borderId="72">
      <alignment vertical="center"/>
    </xf>
    <xf numFmtId="0" fontId="13" fillId="0" borderId="72">
      <alignment vertical="center"/>
    </xf>
    <xf numFmtId="171" fontId="13" fillId="0" borderId="72">
      <alignment vertical="center"/>
    </xf>
    <xf numFmtId="166" fontId="15" fillId="5" borderId="72">
      <alignment horizontal="right" vertical="center"/>
    </xf>
    <xf numFmtId="171" fontId="15" fillId="5" borderId="72">
      <alignment horizontal="right" vertical="center"/>
    </xf>
    <xf numFmtId="171" fontId="15" fillId="5" borderId="72">
      <alignment horizontal="right" vertical="center"/>
    </xf>
    <xf numFmtId="171" fontId="15" fillId="5" borderId="72">
      <alignment horizontal="right" vertical="center"/>
    </xf>
    <xf numFmtId="166" fontId="15" fillId="5" borderId="72">
      <alignment horizontal="right" vertical="center"/>
    </xf>
    <xf numFmtId="0" fontId="52" fillId="44" borderId="68" applyNumberFormat="0" applyAlignment="0" applyProtection="0"/>
    <xf numFmtId="0" fontId="52" fillId="44" borderId="68" applyNumberFormat="0" applyAlignment="0" applyProtection="0"/>
    <xf numFmtId="0" fontId="42" fillId="58" borderId="68" applyNumberFormat="0" applyAlignment="0" applyProtection="0"/>
    <xf numFmtId="171" fontId="13" fillId="0" borderId="72">
      <alignment vertical="center"/>
    </xf>
    <xf numFmtId="0" fontId="13" fillId="0" borderId="72">
      <alignment vertical="center"/>
    </xf>
    <xf numFmtId="0" fontId="42" fillId="58" borderId="68" applyNumberFormat="0" applyAlignment="0" applyProtection="0"/>
    <xf numFmtId="0" fontId="13" fillId="62" borderId="69" applyNumberFormat="0" applyFont="0" applyAlignment="0" applyProtection="0"/>
    <xf numFmtId="0" fontId="59" fillId="0" borderId="71" applyNumberFormat="0" applyFill="0" applyAlignment="0" applyProtection="0"/>
    <xf numFmtId="0" fontId="57" fillId="58" borderId="70" applyNumberFormat="0" applyAlignment="0" applyProtection="0"/>
    <xf numFmtId="0" fontId="13" fillId="0" borderId="72">
      <alignment vertical="center"/>
    </xf>
    <xf numFmtId="166" fontId="15" fillId="5" borderId="72">
      <alignment horizontal="right" vertical="center"/>
    </xf>
    <xf numFmtId="0" fontId="59" fillId="0" borderId="71" applyNumberFormat="0" applyFill="0" applyAlignment="0" applyProtection="0"/>
    <xf numFmtId="0" fontId="42" fillId="58" borderId="68" applyNumberFormat="0" applyAlignment="0" applyProtection="0"/>
    <xf numFmtId="0" fontId="57" fillId="58" borderId="70" applyNumberFormat="0" applyAlignment="0" applyProtection="0"/>
    <xf numFmtId="166" fontId="15" fillId="5" borderId="72">
      <alignment horizontal="right" vertical="center"/>
    </xf>
    <xf numFmtId="171" fontId="13" fillId="0" borderId="72">
      <alignment vertical="center"/>
    </xf>
    <xf numFmtId="0" fontId="13" fillId="0" borderId="72">
      <alignment vertical="center"/>
    </xf>
    <xf numFmtId="166" fontId="15" fillId="5" borderId="72">
      <alignment horizontal="right" vertical="center"/>
    </xf>
    <xf numFmtId="0" fontId="13" fillId="0" borderId="72">
      <alignment vertical="center"/>
    </xf>
    <xf numFmtId="0" fontId="42" fillId="58" borderId="68" applyNumberFormat="0" applyAlignment="0" applyProtection="0"/>
    <xf numFmtId="0" fontId="42" fillId="58" borderId="68" applyNumberFormat="0" applyAlignment="0" applyProtection="0"/>
    <xf numFmtId="0" fontId="52" fillId="44" borderId="68" applyNumberFormat="0" applyAlignment="0" applyProtection="0"/>
    <xf numFmtId="0" fontId="52" fillId="44" borderId="68" applyNumberFormat="0" applyAlignment="0" applyProtection="0"/>
    <xf numFmtId="171" fontId="15" fillId="5" borderId="72">
      <alignment horizontal="right" vertical="center"/>
    </xf>
    <xf numFmtId="171" fontId="15" fillId="5" borderId="72">
      <alignment horizontal="right" vertical="center"/>
    </xf>
    <xf numFmtId="166" fontId="15" fillId="5" borderId="72">
      <alignment horizontal="right" vertical="center"/>
    </xf>
    <xf numFmtId="171" fontId="13" fillId="0" borderId="72">
      <alignment vertical="center"/>
    </xf>
    <xf numFmtId="0" fontId="13" fillId="0" borderId="72">
      <alignment vertical="center"/>
    </xf>
    <xf numFmtId="0" fontId="13" fillId="62" borderId="69" applyNumberFormat="0" applyFont="0" applyAlignment="0" applyProtection="0"/>
    <xf numFmtId="0" fontId="57" fillId="58" borderId="70" applyNumberFormat="0" applyAlignment="0" applyProtection="0"/>
    <xf numFmtId="0" fontId="59" fillId="0" borderId="71" applyNumberFormat="0" applyFill="0" applyAlignment="0" applyProtection="0"/>
    <xf numFmtId="0" fontId="13" fillId="62" borderId="69" applyNumberFormat="0" applyFont="0" applyAlignment="0" applyProtection="0"/>
    <xf numFmtId="0" fontId="57" fillId="58" borderId="70" applyNumberFormat="0" applyAlignment="0" applyProtection="0"/>
    <xf numFmtId="0" fontId="13" fillId="0" borderId="72">
      <alignment vertical="center"/>
    </xf>
    <xf numFmtId="166" fontId="15" fillId="5" borderId="72">
      <alignment horizontal="right" vertical="center"/>
    </xf>
    <xf numFmtId="0" fontId="59" fillId="0" borderId="71" applyNumberFormat="0" applyFill="0" applyAlignment="0" applyProtection="0"/>
    <xf numFmtId="0" fontId="42" fillId="58" borderId="68" applyNumberFormat="0" applyAlignment="0" applyProtection="0"/>
    <xf numFmtId="0" fontId="52" fillId="44" borderId="68" applyNumberFormat="0" applyAlignment="0" applyProtection="0"/>
    <xf numFmtId="0" fontId="13" fillId="62" borderId="69" applyNumberFormat="0" applyFont="0" applyAlignment="0" applyProtection="0"/>
    <xf numFmtId="0" fontId="57" fillId="58" borderId="70" applyNumberFormat="0" applyAlignment="0" applyProtection="0"/>
    <xf numFmtId="0" fontId="59" fillId="0" borderId="71" applyNumberFormat="0" applyFill="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57" borderId="0"/>
    <xf numFmtId="170" fontId="3" fillId="0" borderId="0" applyFont="0" applyFill="0" applyBorder="0" applyAlignment="0" applyProtection="0"/>
    <xf numFmtId="170" fontId="3" fillId="0" borderId="0" applyFont="0" applyFill="0" applyBorder="0" applyAlignment="0" applyProtection="0"/>
    <xf numFmtId="0" fontId="2" fillId="0" borderId="0"/>
    <xf numFmtId="166" fontId="15" fillId="5" borderId="2">
      <alignment horizontal="right" vertical="center"/>
    </xf>
    <xf numFmtId="0" fontId="13" fillId="0" borderId="2">
      <alignment vertical="center"/>
    </xf>
    <xf numFmtId="166" fontId="15" fillId="5" borderId="2">
      <alignment horizontal="righ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13" fillId="0" borderId="2">
      <alignment vertical="center"/>
    </xf>
    <xf numFmtId="166" fontId="15" fillId="5" borderId="2">
      <alignment horizontal="right" vertical="center"/>
    </xf>
    <xf numFmtId="0" fontId="13" fillId="0" borderId="2">
      <alignment vertical="center"/>
    </xf>
    <xf numFmtId="171" fontId="13" fillId="0" borderId="2">
      <alignment vertical="center"/>
    </xf>
    <xf numFmtId="0" fontId="13" fillId="0" borderId="2">
      <alignment vertical="center"/>
    </xf>
    <xf numFmtId="171" fontId="13" fillId="0" borderId="2">
      <alignment vertical="center"/>
    </xf>
    <xf numFmtId="166" fontId="15" fillId="5" borderId="2">
      <alignment horizontal="right" vertical="center"/>
    </xf>
    <xf numFmtId="171" fontId="15" fillId="5" borderId="2">
      <alignment horizontal="right" vertical="center"/>
    </xf>
    <xf numFmtId="171" fontId="15" fillId="5" borderId="2">
      <alignment horizontal="right" vertical="center"/>
    </xf>
    <xf numFmtId="171" fontId="15" fillId="5" borderId="2">
      <alignment horizontal="right" vertical="center"/>
    </xf>
    <xf numFmtId="166" fontId="15" fillId="5" borderId="2">
      <alignment horizontal="right" vertical="center"/>
    </xf>
    <xf numFmtId="171" fontId="13" fillId="0" borderId="2">
      <alignment vertical="center"/>
    </xf>
    <xf numFmtId="0" fontId="13" fillId="0" borderId="2">
      <alignment vertical="center"/>
    </xf>
    <xf numFmtId="0" fontId="13" fillId="0" borderId="2">
      <alignment vertical="center"/>
    </xf>
    <xf numFmtId="166" fontId="15" fillId="5" borderId="2">
      <alignment horizontal="right" vertical="center"/>
    </xf>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166" fontId="15" fillId="5" borderId="77">
      <alignment horizontal="right" vertical="center"/>
    </xf>
    <xf numFmtId="171" fontId="13" fillId="0" borderId="77">
      <alignment vertical="center"/>
    </xf>
    <xf numFmtId="0" fontId="13" fillId="0" borderId="77">
      <alignment vertical="center"/>
    </xf>
    <xf numFmtId="166" fontId="15" fillId="5" borderId="77">
      <alignment horizontal="righ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0" fontId="13" fillId="0" borderId="77">
      <alignment vertical="center"/>
    </xf>
    <xf numFmtId="0" fontId="42" fillId="58" borderId="73" applyNumberFormat="0" applyAlignment="0" applyProtection="0"/>
    <xf numFmtId="0" fontId="42" fillId="58" borderId="73"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171" fontId="15" fillId="5" borderId="77">
      <alignment horizontal="right" vertical="center"/>
    </xf>
    <xf numFmtId="166" fontId="15" fillId="5" borderId="77">
      <alignment horizontal="right" vertical="center"/>
    </xf>
    <xf numFmtId="171" fontId="13" fillId="0" borderId="77">
      <alignment vertical="center"/>
    </xf>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0" fontId="42" fillId="58" borderId="73"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170" fontId="2" fillId="0" borderId="0" applyFont="0" applyFill="0" applyBorder="0" applyAlignment="0" applyProtection="0"/>
    <xf numFmtId="170" fontId="2" fillId="0" borderId="0" applyFont="0" applyFill="0" applyBorder="0" applyAlignment="0" applyProtection="0"/>
    <xf numFmtId="0" fontId="52" fillId="44" borderId="73" applyNumberFormat="0" applyAlignment="0" applyProtection="0"/>
    <xf numFmtId="0" fontId="42" fillId="58" borderId="73" applyNumberFormat="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6" fontId="15" fillId="5" borderId="77">
      <alignment horizontal="righ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171" fontId="13" fillId="0" borderId="77">
      <alignment vertical="center"/>
    </xf>
    <xf numFmtId="0"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5" fillId="5" borderId="77">
      <alignment horizontal="right" vertical="center"/>
    </xf>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52" fillId="44" borderId="73" applyNumberFormat="0" applyAlignment="0" applyProtection="0"/>
    <xf numFmtId="166" fontId="15" fillId="5" borderId="77">
      <alignment horizontal="right" vertical="center"/>
    </xf>
    <xf numFmtId="0" fontId="13" fillId="0" borderId="77">
      <alignment vertical="center"/>
    </xf>
    <xf numFmtId="166" fontId="15" fillId="5" borderId="77">
      <alignment horizontal="righ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166" fontId="15" fillId="5" borderId="77">
      <alignment horizontal="right" vertical="center"/>
    </xf>
    <xf numFmtId="171" fontId="13" fillId="0" borderId="77">
      <alignmen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0" fontId="13" fillId="0" borderId="77">
      <alignment vertical="center"/>
    </xf>
    <xf numFmtId="0" fontId="42" fillId="58" borderId="73" applyNumberFormat="0" applyAlignment="0" applyProtection="0"/>
    <xf numFmtId="0" fontId="42" fillId="58" borderId="73"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0" fontId="42" fillId="58" borderId="73"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171" fontId="13" fillId="0" borderId="77">
      <alignment vertical="center"/>
    </xf>
    <xf numFmtId="0"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5" fillId="5" borderId="77">
      <alignment horizontal="right" vertical="center"/>
    </xf>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171" fontId="13" fillId="0" borderId="77">
      <alignment vertical="center"/>
    </xf>
    <xf numFmtId="0" fontId="13" fillId="0" borderId="77">
      <alignment vertical="center"/>
    </xf>
    <xf numFmtId="166" fontId="15" fillId="5" borderId="77">
      <alignment horizontal="righ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171" fontId="15" fillId="5" borderId="77">
      <alignment horizontal="right" vertical="center"/>
    </xf>
    <xf numFmtId="166" fontId="15" fillId="5" borderId="77">
      <alignment horizontal="right" vertical="center"/>
    </xf>
    <xf numFmtId="171" fontId="13" fillId="0" borderId="77">
      <alignment vertical="center"/>
    </xf>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2" fillId="0" borderId="0"/>
    <xf numFmtId="166" fontId="15" fillId="5" borderId="77">
      <alignment horizontal="righ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0" fontId="42" fillId="58" borderId="73"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171" fontId="13" fillId="0" borderId="77">
      <alignment vertical="center"/>
    </xf>
    <xf numFmtId="0"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5" fillId="5" borderId="77">
      <alignment horizontal="right" vertical="center"/>
    </xf>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166" fontId="15" fillId="5" borderId="77">
      <alignment horizontal="right" vertical="center"/>
    </xf>
    <xf numFmtId="171" fontId="13" fillId="0" borderId="77">
      <alignment vertical="center"/>
    </xf>
    <xf numFmtId="0" fontId="13" fillId="0" borderId="77">
      <alignment vertical="center"/>
    </xf>
    <xf numFmtId="166" fontId="15" fillId="5" borderId="77">
      <alignment horizontal="righ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0" fontId="13" fillId="0" borderId="77">
      <alignment vertical="center"/>
    </xf>
    <xf numFmtId="0" fontId="42" fillId="58" borderId="73" applyNumberFormat="0" applyAlignment="0" applyProtection="0"/>
    <xf numFmtId="0" fontId="42" fillId="58" borderId="73"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171" fontId="15" fillId="5" borderId="77">
      <alignment horizontal="right" vertical="center"/>
    </xf>
    <xf numFmtId="166" fontId="15" fillId="5" borderId="77">
      <alignment horizontal="right" vertical="center"/>
    </xf>
    <xf numFmtId="171" fontId="13" fillId="0" borderId="77">
      <alignment vertical="center"/>
    </xf>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0" fontId="42" fillId="58" borderId="73"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170" fontId="2" fillId="0" borderId="0" applyFont="0" applyFill="0" applyBorder="0" applyAlignment="0" applyProtection="0"/>
    <xf numFmtId="170" fontId="2" fillId="0" borderId="0" applyFont="0" applyFill="0" applyBorder="0" applyAlignment="0" applyProtection="0"/>
    <xf numFmtId="0" fontId="52" fillId="44" borderId="73" applyNumberFormat="0" applyAlignment="0" applyProtection="0"/>
    <xf numFmtId="0" fontId="42" fillId="58" borderId="73" applyNumberFormat="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13" fillId="0" borderId="77">
      <alignment vertical="center"/>
    </xf>
    <xf numFmtId="166" fontId="15" fillId="5" borderId="77">
      <alignment horizontal="righ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13" fillId="62" borderId="74" applyNumberFormat="0" applyFont="0" applyAlignment="0" applyProtection="0"/>
    <xf numFmtId="0" fontId="2" fillId="20" borderId="0" applyNumberFormat="0" applyBorder="0" applyAlignment="0" applyProtection="0"/>
    <xf numFmtId="0" fontId="42" fillId="58" borderId="73" applyNumberFormat="0" applyAlignment="0" applyProtection="0"/>
    <xf numFmtId="0" fontId="2" fillId="24" borderId="0" applyNumberFormat="0" applyBorder="0" applyAlignment="0" applyProtection="0"/>
    <xf numFmtId="0" fontId="13" fillId="0" borderId="77">
      <alignment vertical="center"/>
    </xf>
    <xf numFmtId="0" fontId="2" fillId="28" borderId="0" applyNumberFormat="0" applyBorder="0" applyAlignment="0" applyProtection="0"/>
    <xf numFmtId="171" fontId="13" fillId="0" borderId="77">
      <alignment vertical="center"/>
    </xf>
    <xf numFmtId="0" fontId="2" fillId="32" borderId="0" applyNumberFormat="0" applyBorder="0" applyAlignment="0" applyProtection="0"/>
    <xf numFmtId="0" fontId="52" fillId="44" borderId="73" applyNumberFormat="0" applyAlignment="0" applyProtection="0"/>
    <xf numFmtId="0" fontId="2" fillId="36" borderId="0" applyNumberFormat="0" applyBorder="0" applyAlignment="0" applyProtection="0"/>
    <xf numFmtId="166" fontId="15" fillId="5" borderId="77">
      <alignment horizontal="right" vertical="center"/>
    </xf>
    <xf numFmtId="0" fontId="2" fillId="17" borderId="0" applyNumberFormat="0" applyBorder="0" applyAlignment="0" applyProtection="0"/>
    <xf numFmtId="171" fontId="15" fillId="5" borderId="77">
      <alignment horizontal="right" vertical="center"/>
    </xf>
    <xf numFmtId="0" fontId="2" fillId="21" borderId="0" applyNumberFormat="0" applyBorder="0" applyAlignment="0" applyProtection="0"/>
    <xf numFmtId="171" fontId="15" fillId="5" borderId="77">
      <alignment horizontal="right" vertical="center"/>
    </xf>
    <xf numFmtId="0" fontId="2" fillId="25" borderId="0" applyNumberFormat="0" applyBorder="0" applyAlignment="0" applyProtection="0"/>
    <xf numFmtId="171" fontId="15" fillId="5" borderId="77">
      <alignment horizontal="right" vertical="center"/>
    </xf>
    <xf numFmtId="0" fontId="2" fillId="29" borderId="0" applyNumberFormat="0" applyBorder="0" applyAlignment="0" applyProtection="0"/>
    <xf numFmtId="166" fontId="15" fillId="5" borderId="77">
      <alignment horizontal="right" vertical="center"/>
    </xf>
    <xf numFmtId="0" fontId="2" fillId="33" borderId="0" applyNumberFormat="0" applyBorder="0" applyAlignment="0" applyProtection="0"/>
    <xf numFmtId="171" fontId="13" fillId="0" borderId="77">
      <alignment vertical="center"/>
    </xf>
    <xf numFmtId="0" fontId="2" fillId="37" borderId="0" applyNumberFormat="0" applyBorder="0" applyAlignment="0" applyProtection="0"/>
    <xf numFmtId="0" fontId="52" fillId="44" borderId="73" applyNumberFormat="0" applyAlignment="0" applyProtection="0"/>
    <xf numFmtId="0" fontId="2" fillId="57" borderId="0"/>
    <xf numFmtId="166" fontId="15" fillId="5" borderId="77">
      <alignment horizontal="right" vertical="center"/>
    </xf>
    <xf numFmtId="0" fontId="52" fillId="44" borderId="73" applyNumberFormat="0" applyAlignment="0" applyProtection="0"/>
    <xf numFmtId="0" fontId="57" fillId="58" borderId="75" applyNumberFormat="0" applyAlignment="0" applyProtection="0"/>
    <xf numFmtId="166" fontId="15" fillId="5" borderId="77">
      <alignment horizontal="righ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171" fontId="15" fillId="5" borderId="77">
      <alignment horizontal="right" vertical="center"/>
    </xf>
    <xf numFmtId="0" fontId="52" fillId="44" borderId="73"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0" fontId="42" fillId="58" borderId="73" applyNumberFormat="0" applyAlignment="0" applyProtection="0"/>
    <xf numFmtId="0" fontId="13" fillId="62" borderId="74" applyNumberFormat="0" applyFont="0" applyAlignment="0" applyProtection="0"/>
    <xf numFmtId="166" fontId="15" fillId="5" borderId="77">
      <alignment horizontal="right" vertical="center"/>
    </xf>
    <xf numFmtId="0" fontId="42" fillId="58" borderId="73" applyNumberFormat="0" applyAlignment="0" applyProtection="0"/>
    <xf numFmtId="166" fontId="15" fillId="5" borderId="77">
      <alignment horizontal="right" vertical="center"/>
    </xf>
    <xf numFmtId="166" fontId="15" fillId="5" borderId="77">
      <alignment horizontal="right" vertical="center"/>
    </xf>
    <xf numFmtId="0" fontId="42" fillId="58" borderId="73" applyNumberFormat="0" applyAlignment="0" applyProtection="0"/>
    <xf numFmtId="0" fontId="13" fillId="0" borderId="77">
      <alignment vertical="center"/>
    </xf>
    <xf numFmtId="0" fontId="42" fillId="58" borderId="73" applyNumberFormat="0" applyAlignment="0" applyProtection="0"/>
    <xf numFmtId="166" fontId="15" fillId="5" borderId="77">
      <alignment horizontal="right" vertical="center"/>
    </xf>
    <xf numFmtId="166" fontId="15" fillId="5" borderId="77">
      <alignment horizontal="right" vertical="center"/>
    </xf>
    <xf numFmtId="0" fontId="13" fillId="0" borderId="77">
      <alignment vertical="center"/>
    </xf>
    <xf numFmtId="0" fontId="13" fillId="62" borderId="74" applyNumberFormat="0" applyFont="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13" fillId="62" borderId="74" applyNumberFormat="0" applyFont="0" applyAlignment="0" applyProtection="0"/>
    <xf numFmtId="0" fontId="13" fillId="62" borderId="74" applyNumberFormat="0" applyFont="0" applyAlignment="0" applyProtection="0"/>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13" fillId="0" borderId="77">
      <alignment vertical="center"/>
    </xf>
    <xf numFmtId="0" fontId="57" fillId="58" borderId="75" applyNumberFormat="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57" fillId="58" borderId="75" applyNumberFormat="0" applyAlignment="0" applyProtection="0"/>
    <xf numFmtId="0" fontId="52" fillId="44" borderId="73" applyNumberFormat="0" applyAlignment="0" applyProtection="0"/>
    <xf numFmtId="0" fontId="42" fillId="58" borderId="73" applyNumberFormat="0" applyAlignment="0" applyProtection="0"/>
    <xf numFmtId="0" fontId="52" fillId="44" borderId="73" applyNumberFormat="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170" fontId="2" fillId="0" borderId="0" applyFont="0" applyFill="0" applyBorder="0" applyAlignment="0" applyProtection="0"/>
    <xf numFmtId="170" fontId="2" fillId="0" borderId="0" applyFont="0" applyFill="0" applyBorder="0" applyAlignment="0" applyProtection="0"/>
    <xf numFmtId="0" fontId="52" fillId="44" borderId="73" applyNumberFormat="0" applyAlignment="0" applyProtection="0"/>
    <xf numFmtId="0" fontId="57" fillId="58" borderId="75" applyNumberFormat="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0" fontId="42" fillId="58" borderId="73"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52" fillId="44" borderId="73" applyNumberFormat="0" applyAlignment="0" applyProtection="0"/>
    <xf numFmtId="0" fontId="59" fillId="0" borderId="76" applyNumberFormat="0" applyFill="0" applyAlignment="0" applyProtection="0"/>
    <xf numFmtId="0" fontId="59" fillId="0" borderId="76" applyNumberFormat="0" applyFill="0" applyAlignment="0" applyProtection="0"/>
    <xf numFmtId="0" fontId="13" fillId="0" borderId="77">
      <alignment vertical="center"/>
    </xf>
    <xf numFmtId="0" fontId="13" fillId="0" borderId="77">
      <alignment vertical="center"/>
    </xf>
    <xf numFmtId="0" fontId="13" fillId="62" borderId="74" applyNumberFormat="0" applyFont="0" applyAlignment="0" applyProtection="0"/>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166" fontId="15" fillId="5" borderId="77">
      <alignment horizontal="right" vertical="center"/>
    </xf>
    <xf numFmtId="0" fontId="13" fillId="62" borderId="74" applyNumberFormat="0" applyFont="0" applyAlignment="0" applyProtection="0"/>
    <xf numFmtId="0" fontId="42" fillId="58" borderId="73" applyNumberFormat="0" applyAlignment="0" applyProtection="0"/>
    <xf numFmtId="0" fontId="13" fillId="0" borderId="77">
      <alignment vertical="center"/>
    </xf>
    <xf numFmtId="0" fontId="13" fillId="62" borderId="74" applyNumberFormat="0" applyFont="0" applyAlignment="0" applyProtection="0"/>
    <xf numFmtId="0" fontId="13" fillId="62" borderId="74" applyNumberFormat="0" applyFont="0" applyAlignment="0" applyProtection="0"/>
    <xf numFmtId="0" fontId="59" fillId="0" borderId="76" applyNumberFormat="0" applyFill="0" applyAlignment="0" applyProtection="0"/>
    <xf numFmtId="171" fontId="15" fillId="5" borderId="77">
      <alignment horizontal="right" vertical="center"/>
    </xf>
    <xf numFmtId="171" fontId="15" fillId="5" borderId="77">
      <alignment horizontal="right" vertical="center"/>
    </xf>
    <xf numFmtId="171" fontId="15" fillId="5" borderId="77">
      <alignment horizontal="right" vertical="center"/>
    </xf>
    <xf numFmtId="166" fontId="15" fillId="5" borderId="77">
      <alignment horizontal="right" vertical="center"/>
    </xf>
    <xf numFmtId="166" fontId="15" fillId="5" borderId="77">
      <alignment horizontal="right" vertical="center"/>
    </xf>
    <xf numFmtId="0" fontId="42" fillId="58" borderId="73" applyNumberFormat="0" applyAlignment="0" applyProtection="0"/>
    <xf numFmtId="0" fontId="42" fillId="58" borderId="73" applyNumberFormat="0" applyAlignment="0" applyProtection="0"/>
    <xf numFmtId="0" fontId="42" fillId="58" borderId="73" applyNumberFormat="0" applyAlignment="0" applyProtection="0"/>
    <xf numFmtId="171" fontId="13" fillId="0" borderId="77">
      <alignment vertical="center"/>
    </xf>
    <xf numFmtId="0" fontId="2" fillId="0" borderId="0"/>
    <xf numFmtId="171" fontId="15" fillId="5" borderId="77">
      <alignment horizontal="right" vertical="center"/>
    </xf>
    <xf numFmtId="0" fontId="59" fillId="0" borderId="76" applyNumberFormat="0" applyFill="0" applyAlignment="0" applyProtection="0"/>
    <xf numFmtId="171" fontId="13" fillId="0" borderId="77">
      <alignment vertical="center"/>
    </xf>
    <xf numFmtId="0" fontId="57" fillId="58" borderId="75" applyNumberFormat="0" applyAlignment="0" applyProtection="0"/>
    <xf numFmtId="0" fontId="13" fillId="0" borderId="77">
      <alignment vertical="center"/>
    </xf>
    <xf numFmtId="0" fontId="2" fillId="0" borderId="0"/>
    <xf numFmtId="166" fontId="15" fillId="5" borderId="77">
      <alignment horizontal="right" vertical="center"/>
    </xf>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52" fillId="44" borderId="73" applyNumberFormat="0" applyAlignment="0" applyProtection="0"/>
    <xf numFmtId="0" fontId="2" fillId="32" borderId="0" applyNumberFormat="0" applyBorder="0" applyAlignment="0" applyProtection="0"/>
    <xf numFmtId="0" fontId="57" fillId="58" borderId="75" applyNumberFormat="0" applyAlignment="0" applyProtection="0"/>
    <xf numFmtId="0" fontId="2" fillId="36" borderId="0" applyNumberFormat="0" applyBorder="0" applyAlignment="0" applyProtection="0"/>
    <xf numFmtId="0" fontId="2" fillId="17" borderId="0" applyNumberFormat="0" applyBorder="0" applyAlignment="0" applyProtection="0"/>
    <xf numFmtId="0" fontId="13" fillId="62" borderId="74" applyNumberFormat="0" applyFont="0" applyAlignment="0" applyProtection="0"/>
    <xf numFmtId="0" fontId="2" fillId="21" borderId="0" applyNumberFormat="0" applyBorder="0" applyAlignment="0" applyProtection="0"/>
    <xf numFmtId="0" fontId="2" fillId="25" borderId="0" applyNumberFormat="0" applyBorder="0" applyAlignment="0" applyProtection="0"/>
    <xf numFmtId="0" fontId="52" fillId="44" borderId="73" applyNumberFormat="0" applyAlignment="0" applyProtection="0"/>
    <xf numFmtId="0" fontId="2" fillId="29" borderId="0" applyNumberFormat="0" applyBorder="0" applyAlignment="0" applyProtection="0"/>
    <xf numFmtId="171" fontId="13" fillId="0" borderId="77">
      <alignment vertical="center"/>
    </xf>
    <xf numFmtId="0" fontId="2" fillId="33" borderId="0" applyNumberFormat="0" applyBorder="0" applyAlignment="0" applyProtection="0"/>
    <xf numFmtId="0" fontId="13" fillId="0" borderId="77">
      <alignment vertical="center"/>
    </xf>
    <xf numFmtId="0" fontId="2" fillId="37" borderId="0" applyNumberFormat="0" applyBorder="0" applyAlignment="0" applyProtection="0"/>
    <xf numFmtId="0" fontId="52" fillId="44" borderId="73" applyNumberFormat="0" applyAlignment="0" applyProtection="0"/>
    <xf numFmtId="0" fontId="59" fillId="0" borderId="76" applyNumberFormat="0" applyFill="0" applyAlignment="0" applyProtection="0"/>
    <xf numFmtId="0" fontId="13" fillId="0" borderId="77">
      <alignment vertical="center"/>
    </xf>
    <xf numFmtId="0" fontId="13" fillId="62" borderId="74" applyNumberFormat="0" applyFont="0" applyAlignment="0" applyProtection="0"/>
    <xf numFmtId="0" fontId="13" fillId="62" borderId="74" applyNumberFormat="0" applyFont="0" applyAlignment="0" applyProtection="0"/>
    <xf numFmtId="171" fontId="13" fillId="0" borderId="77">
      <alignment vertical="center"/>
    </xf>
    <xf numFmtId="0" fontId="13" fillId="0" borderId="77">
      <alignment vertical="center"/>
    </xf>
    <xf numFmtId="171" fontId="15" fillId="5" borderId="77">
      <alignment horizontal="right" vertical="center"/>
    </xf>
    <xf numFmtId="0" fontId="13" fillId="62" borderId="74" applyNumberFormat="0" applyFont="0" applyAlignment="0" applyProtection="0"/>
    <xf numFmtId="166" fontId="15" fillId="5" borderId="77">
      <alignment horizontal="right" vertical="center"/>
    </xf>
    <xf numFmtId="0" fontId="13" fillId="0" borderId="77">
      <alignment vertical="center"/>
    </xf>
    <xf numFmtId="0" fontId="13" fillId="0" borderId="77">
      <alignment vertical="center"/>
    </xf>
    <xf numFmtId="166" fontId="15" fillId="5" borderId="77">
      <alignment horizontal="right" vertical="center"/>
    </xf>
    <xf numFmtId="171" fontId="15" fillId="5" borderId="77">
      <alignment horizontal="right" vertical="center"/>
    </xf>
    <xf numFmtId="0" fontId="59" fillId="0" borderId="76" applyNumberFormat="0" applyFill="0" applyAlignment="0" applyProtection="0"/>
    <xf numFmtId="0" fontId="13" fillId="0" borderId="77">
      <alignment vertical="center"/>
    </xf>
    <xf numFmtId="0" fontId="42" fillId="58" borderId="73" applyNumberFormat="0" applyAlignment="0" applyProtection="0"/>
    <xf numFmtId="0" fontId="42" fillId="58" borderId="73" applyNumberFormat="0" applyAlignment="0" applyProtection="0"/>
    <xf numFmtId="0" fontId="2" fillId="57" borderId="0"/>
    <xf numFmtId="166" fontId="15" fillId="5" borderId="77">
      <alignment horizontal="right" vertical="center"/>
    </xf>
    <xf numFmtId="166" fontId="15" fillId="5" borderId="77">
      <alignment horizontal="right" vertical="center"/>
    </xf>
    <xf numFmtId="0" fontId="42" fillId="58" borderId="73" applyNumberFormat="0" applyAlignment="0" applyProtection="0"/>
    <xf numFmtId="171" fontId="13" fillId="0" borderId="77">
      <alignment vertical="center"/>
    </xf>
    <xf numFmtId="0" fontId="59" fillId="0" borderId="76" applyNumberFormat="0" applyFill="0" applyAlignment="0" applyProtection="0"/>
    <xf numFmtId="0" fontId="59" fillId="0" borderId="76" applyNumberFormat="0" applyFill="0" applyAlignment="0" applyProtection="0"/>
    <xf numFmtId="171" fontId="13" fillId="0" borderId="77">
      <alignment vertical="center"/>
    </xf>
    <xf numFmtId="0" fontId="13" fillId="0" borderId="77">
      <alignment vertical="center"/>
    </xf>
    <xf numFmtId="0" fontId="57" fillId="58" borderId="75" applyNumberFormat="0" applyAlignment="0" applyProtection="0"/>
    <xf numFmtId="166" fontId="15" fillId="5" borderId="77">
      <alignment horizontal="righ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170" fontId="2" fillId="0" borderId="0" applyFont="0" applyFill="0" applyBorder="0" applyAlignment="0" applyProtection="0"/>
    <xf numFmtId="170" fontId="2" fillId="0" borderId="0" applyFont="0" applyFill="0" applyBorder="0" applyAlignment="0" applyProtection="0"/>
    <xf numFmtId="0" fontId="42" fillId="58" borderId="73"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0" fontId="42" fillId="58" borderId="73" applyNumberFormat="0" applyAlignment="0" applyProtection="0"/>
    <xf numFmtId="0" fontId="57" fillId="58" borderId="75" applyNumberFormat="0" applyAlignment="0" applyProtection="0"/>
    <xf numFmtId="0" fontId="59" fillId="0" borderId="76" applyNumberFormat="0" applyFill="0" applyAlignment="0" applyProtection="0"/>
    <xf numFmtId="0" fontId="13" fillId="0" borderId="77">
      <alignment vertical="center"/>
    </xf>
    <xf numFmtId="166" fontId="15" fillId="5" borderId="77">
      <alignment horizontal="right" vertical="center"/>
    </xf>
    <xf numFmtId="0" fontId="13" fillId="0" borderId="77">
      <alignment vertical="center"/>
    </xf>
    <xf numFmtId="0" fontId="13" fillId="62" borderId="74" applyNumberFormat="0" applyFont="0" applyAlignment="0" applyProtection="0"/>
    <xf numFmtId="0" fontId="52" fillId="44" borderId="73" applyNumberFormat="0" applyAlignment="0" applyProtection="0"/>
    <xf numFmtId="0" fontId="59" fillId="0" borderId="76" applyNumberFormat="0" applyFill="0" applyAlignment="0" applyProtection="0"/>
    <xf numFmtId="0" fontId="13" fillId="0" borderId="77">
      <alignment vertical="center"/>
    </xf>
    <xf numFmtId="171" fontId="13" fillId="0" borderId="77">
      <alignment vertical="center"/>
    </xf>
    <xf numFmtId="0" fontId="59" fillId="0" borderId="76" applyNumberFormat="0" applyFill="0" applyAlignment="0" applyProtection="0"/>
    <xf numFmtId="166" fontId="15" fillId="5" borderId="77">
      <alignment horizontal="right" vertical="center"/>
    </xf>
    <xf numFmtId="0" fontId="52" fillId="44" borderId="73" applyNumberFormat="0" applyAlignment="0" applyProtection="0"/>
    <xf numFmtId="0" fontId="13" fillId="62" borderId="74" applyNumberFormat="0" applyFont="0" applyAlignment="0" applyProtection="0"/>
    <xf numFmtId="0" fontId="42" fillId="58" borderId="73" applyNumberFormat="0" applyAlignment="0" applyProtection="0"/>
    <xf numFmtId="166" fontId="15" fillId="5" borderId="77">
      <alignment horizontal="right" vertical="center"/>
    </xf>
    <xf numFmtId="171" fontId="13" fillId="0" borderId="77">
      <alignment vertical="center"/>
    </xf>
    <xf numFmtId="0" fontId="13" fillId="0" borderId="77">
      <alignment vertical="center"/>
    </xf>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171" fontId="13" fillId="0" borderId="77">
      <alignment vertical="center"/>
    </xf>
    <xf numFmtId="0" fontId="52" fillId="44" borderId="73" applyNumberFormat="0" applyAlignment="0" applyProtection="0"/>
    <xf numFmtId="0" fontId="42" fillId="58" borderId="73" applyNumberFormat="0" applyAlignment="0" applyProtection="0"/>
    <xf numFmtId="0" fontId="42" fillId="58" borderId="73" applyNumberFormat="0" applyAlignment="0" applyProtection="0"/>
    <xf numFmtId="0" fontId="13" fillId="0" borderId="77">
      <alignment vertical="center"/>
    </xf>
    <xf numFmtId="0" fontId="42" fillId="58" borderId="73" applyNumberFormat="0" applyAlignment="0" applyProtection="0"/>
    <xf numFmtId="0" fontId="42" fillId="58" borderId="73" applyNumberFormat="0" applyAlignment="0" applyProtection="0"/>
    <xf numFmtId="171" fontId="13" fillId="0" borderId="77">
      <alignment vertical="center"/>
    </xf>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171" fontId="15" fillId="5" borderId="77">
      <alignment horizontal="right" vertical="center"/>
    </xf>
    <xf numFmtId="166" fontId="15" fillId="5" borderId="77">
      <alignment horizontal="right" vertical="center"/>
    </xf>
    <xf numFmtId="171" fontId="13" fillId="0" borderId="77">
      <alignment vertical="center"/>
    </xf>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0" fontId="13" fillId="62" borderId="74" applyNumberFormat="0" applyFont="0" applyAlignment="0" applyProtection="0"/>
    <xf numFmtId="171" fontId="15" fillId="5" borderId="77">
      <alignment horizontal="right" vertical="center"/>
    </xf>
    <xf numFmtId="0" fontId="42" fillId="58" borderId="73" applyNumberFormat="0" applyAlignment="0" applyProtection="0"/>
    <xf numFmtId="0" fontId="57" fillId="58" borderId="75"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57" fillId="58" borderId="75" applyNumberFormat="0" applyAlignment="0" applyProtection="0"/>
    <xf numFmtId="0" fontId="52" fillId="44" borderId="73" applyNumberFormat="0" applyAlignment="0" applyProtection="0"/>
    <xf numFmtId="0" fontId="57" fillId="58" borderId="75" applyNumberFormat="0" applyAlignment="0" applyProtection="0"/>
    <xf numFmtId="171" fontId="13" fillId="0" borderId="77">
      <alignment vertical="center"/>
    </xf>
    <xf numFmtId="0" fontId="13" fillId="62" borderId="74" applyNumberFormat="0" applyFont="0" applyAlignment="0" applyProtection="0"/>
    <xf numFmtId="0" fontId="42" fillId="58"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13" fillId="62" borderId="74" applyNumberFormat="0" applyFont="0" applyAlignment="0" applyProtection="0"/>
    <xf numFmtId="0" fontId="52" fillId="44" borderId="73" applyNumberFormat="0" applyAlignment="0" applyProtection="0"/>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171" fontId="15" fillId="5" borderId="77">
      <alignment horizontal="right" vertical="center"/>
    </xf>
    <xf numFmtId="0" fontId="13" fillId="0" borderId="77">
      <alignment vertical="center"/>
    </xf>
    <xf numFmtId="0" fontId="13" fillId="0" borderId="77">
      <alignment vertical="center"/>
    </xf>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171" fontId="13" fillId="0" borderId="77">
      <alignment vertical="center"/>
    </xf>
    <xf numFmtId="171" fontId="13" fillId="0" borderId="77">
      <alignment vertical="center"/>
    </xf>
    <xf numFmtId="166" fontId="15" fillId="5" borderId="77">
      <alignment horizontal="right" vertical="center"/>
    </xf>
    <xf numFmtId="0" fontId="57" fillId="58" borderId="75" applyNumberFormat="0" applyAlignment="0" applyProtection="0"/>
    <xf numFmtId="0" fontId="59" fillId="0" borderId="76" applyNumberFormat="0" applyFill="0" applyAlignment="0" applyProtection="0"/>
    <xf numFmtId="0" fontId="13" fillId="0" borderId="77">
      <alignment vertical="center"/>
    </xf>
    <xf numFmtId="0" fontId="13" fillId="62" borderId="74" applyNumberFormat="0" applyFont="0" applyAlignment="0" applyProtection="0"/>
    <xf numFmtId="171" fontId="13" fillId="0" borderId="77">
      <alignment vertical="center"/>
    </xf>
    <xf numFmtId="171" fontId="13" fillId="0" borderId="77">
      <alignment vertical="center"/>
    </xf>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0" fontId="42" fillId="58" borderId="73" applyNumberFormat="0" applyAlignment="0" applyProtection="0"/>
    <xf numFmtId="0" fontId="13" fillId="0" borderId="77">
      <alignment vertical="center"/>
    </xf>
    <xf numFmtId="0" fontId="13" fillId="0" borderId="77">
      <alignment vertical="center"/>
    </xf>
    <xf numFmtId="171" fontId="15" fillId="5" borderId="77">
      <alignment horizontal="right" vertical="center"/>
    </xf>
    <xf numFmtId="0" fontId="42" fillId="58" borderId="73" applyNumberFormat="0" applyAlignment="0" applyProtection="0"/>
    <xf numFmtId="166" fontId="15" fillId="5" borderId="77">
      <alignment horizontal="right" vertical="center"/>
    </xf>
    <xf numFmtId="0" fontId="59" fillId="0" borderId="76" applyNumberFormat="0" applyFill="0" applyAlignment="0" applyProtection="0"/>
    <xf numFmtId="171" fontId="15" fillId="5" borderId="77">
      <alignment horizontal="right" vertical="center"/>
    </xf>
    <xf numFmtId="0" fontId="57" fillId="58" borderId="75" applyNumberFormat="0" applyAlignment="0" applyProtection="0"/>
    <xf numFmtId="0" fontId="13" fillId="0" borderId="77">
      <alignment vertical="center"/>
    </xf>
    <xf numFmtId="0" fontId="57" fillId="58" borderId="75" applyNumberFormat="0" applyAlignment="0" applyProtection="0"/>
    <xf numFmtId="0" fontId="52" fillId="44" borderId="73" applyNumberFormat="0" applyAlignment="0" applyProtection="0"/>
    <xf numFmtId="0" fontId="13" fillId="0" borderId="77">
      <alignment vertical="center"/>
    </xf>
    <xf numFmtId="166" fontId="15" fillId="5" borderId="77">
      <alignment horizontal="righ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57" fillId="58" borderId="75" applyNumberFormat="0" applyAlignment="0" applyProtection="0"/>
    <xf numFmtId="166" fontId="15" fillId="5" borderId="77">
      <alignment horizontal="right" vertical="center"/>
    </xf>
    <xf numFmtId="0" fontId="57" fillId="58" borderId="75" applyNumberFormat="0" applyAlignment="0" applyProtection="0"/>
    <xf numFmtId="0" fontId="42" fillId="58" borderId="73" applyNumberFormat="0" applyAlignment="0" applyProtection="0"/>
    <xf numFmtId="171" fontId="13" fillId="0" borderId="77">
      <alignment vertical="center"/>
    </xf>
    <xf numFmtId="171" fontId="13" fillId="0" borderId="77">
      <alignment vertical="center"/>
    </xf>
    <xf numFmtId="0" fontId="42" fillId="58" borderId="73" applyNumberFormat="0" applyAlignment="0" applyProtection="0"/>
    <xf numFmtId="0" fontId="59" fillId="0" borderId="76" applyNumberFormat="0" applyFill="0" applyAlignment="0" applyProtection="0"/>
    <xf numFmtId="171" fontId="15" fillId="5" borderId="77">
      <alignment horizontal="right" vertical="center"/>
    </xf>
    <xf numFmtId="171" fontId="13" fillId="0" borderId="77">
      <alignment vertical="center"/>
    </xf>
    <xf numFmtId="0" fontId="13" fillId="0" borderId="77">
      <alignment vertical="center"/>
    </xf>
    <xf numFmtId="0" fontId="52" fillId="44" borderId="73" applyNumberFormat="0" applyAlignment="0" applyProtection="0"/>
    <xf numFmtId="0" fontId="2" fillId="0" borderId="0"/>
    <xf numFmtId="166" fontId="15" fillId="5" borderId="77">
      <alignment horizontal="right" vertical="center"/>
    </xf>
    <xf numFmtId="0" fontId="52" fillId="44" borderId="73" applyNumberFormat="0" applyAlignment="0" applyProtection="0"/>
    <xf numFmtId="166" fontId="15" fillId="5" borderId="77">
      <alignment horizontal="righ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0" fontId="57" fillId="58" borderId="75"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0" fontId="13" fillId="62" borderId="74" applyNumberFormat="0" applyFont="0" applyAlignment="0" applyProtection="0"/>
    <xf numFmtId="0" fontId="57" fillId="58" borderId="75" applyNumberFormat="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171" fontId="15" fillId="5" borderId="77">
      <alignment horizontal="right" vertical="center"/>
    </xf>
    <xf numFmtId="0" fontId="13" fillId="62" borderId="74" applyNumberFormat="0" applyFont="0" applyAlignment="0" applyProtection="0"/>
    <xf numFmtId="0" fontId="42" fillId="58" borderId="73" applyNumberFormat="0" applyAlignment="0" applyProtection="0"/>
    <xf numFmtId="0" fontId="59" fillId="0" borderId="76" applyNumberFormat="0" applyFill="0" applyAlignment="0" applyProtection="0"/>
    <xf numFmtId="171" fontId="13" fillId="0" borderId="77">
      <alignment vertical="center"/>
    </xf>
    <xf numFmtId="0" fontId="13" fillId="0" borderId="77">
      <alignment vertical="center"/>
    </xf>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171" fontId="15" fillId="5" borderId="77">
      <alignment horizontal="right" vertical="center"/>
    </xf>
    <xf numFmtId="0" fontId="13" fillId="0" borderId="77">
      <alignment vertical="center"/>
    </xf>
    <xf numFmtId="0" fontId="13" fillId="0" borderId="77">
      <alignment vertical="center"/>
    </xf>
    <xf numFmtId="0" fontId="13" fillId="62" borderId="74" applyNumberFormat="0" applyFont="0" applyAlignment="0" applyProtection="0"/>
    <xf numFmtId="0" fontId="59" fillId="0" borderId="76" applyNumberFormat="0" applyFill="0" applyAlignment="0" applyProtection="0"/>
    <xf numFmtId="0" fontId="42" fillId="58" borderId="73" applyNumberFormat="0" applyAlignment="0" applyProtection="0"/>
    <xf numFmtId="171" fontId="13" fillId="0" borderId="77">
      <alignment vertical="center"/>
    </xf>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171" fontId="15" fillId="5" borderId="77">
      <alignment horizontal="right" vertical="center"/>
    </xf>
    <xf numFmtId="0" fontId="59" fillId="0" borderId="76" applyNumberFormat="0" applyFill="0" applyAlignment="0" applyProtection="0"/>
    <xf numFmtId="0" fontId="13" fillId="0" borderId="77">
      <alignmen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66" fontId="15" fillId="5" borderId="77">
      <alignment horizontal="right" vertical="center"/>
    </xf>
    <xf numFmtId="170" fontId="2" fillId="0" borderId="0" applyFont="0" applyFill="0" applyBorder="0" applyAlignment="0" applyProtection="0"/>
    <xf numFmtId="170" fontId="2" fillId="0" borderId="0" applyFont="0" applyFill="0" applyBorder="0" applyAlignment="0" applyProtection="0"/>
    <xf numFmtId="0" fontId="13" fillId="0" borderId="77">
      <alignment vertical="center"/>
    </xf>
    <xf numFmtId="0" fontId="13" fillId="0" borderId="77">
      <alignment vertical="center"/>
    </xf>
    <xf numFmtId="0" fontId="59" fillId="0" borderId="76" applyNumberFormat="0" applyFill="0" applyAlignment="0" applyProtection="0"/>
    <xf numFmtId="0" fontId="52" fillId="44"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0" fontId="57" fillId="58" borderId="75"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0" fontId="59" fillId="0" borderId="76" applyNumberFormat="0" applyFill="0" applyAlignment="0" applyProtection="0"/>
    <xf numFmtId="0" fontId="52" fillId="44" borderId="73" applyNumberFormat="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166" fontId="15" fillId="5" borderId="77">
      <alignment horizontal="right" vertical="center"/>
    </xf>
    <xf numFmtId="0" fontId="42" fillId="58" borderId="73" applyNumberFormat="0" applyAlignment="0" applyProtection="0"/>
    <xf numFmtId="166" fontId="15" fillId="5" borderId="77">
      <alignment horizontal="right" vertical="center"/>
    </xf>
    <xf numFmtId="166" fontId="15" fillId="5" borderId="77">
      <alignment horizontal="right" vertical="center"/>
    </xf>
    <xf numFmtId="0" fontId="42" fillId="58" borderId="73" applyNumberFormat="0" applyAlignment="0" applyProtection="0"/>
    <xf numFmtId="0" fontId="13" fillId="0" borderId="77">
      <alignment vertical="center"/>
    </xf>
    <xf numFmtId="0" fontId="2" fillId="0" borderId="0"/>
    <xf numFmtId="166" fontId="15" fillId="5" borderId="77">
      <alignment horizontal="righ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42" fillId="58" borderId="73" applyNumberFormat="0" applyAlignment="0" applyProtection="0"/>
    <xf numFmtId="0" fontId="2" fillId="20" borderId="0" applyNumberFormat="0" applyBorder="0" applyAlignment="0" applyProtection="0"/>
    <xf numFmtId="0" fontId="13" fillId="62" borderId="74" applyNumberFormat="0" applyFont="0" applyAlignment="0" applyProtection="0"/>
    <xf numFmtId="0" fontId="2" fillId="24" borderId="0" applyNumberFormat="0" applyBorder="0" applyAlignment="0" applyProtection="0"/>
    <xf numFmtId="0" fontId="2" fillId="28" borderId="0" applyNumberFormat="0" applyBorder="0" applyAlignment="0" applyProtection="0"/>
    <xf numFmtId="0" fontId="13" fillId="0" borderId="77">
      <alignment vertical="center"/>
    </xf>
    <xf numFmtId="0" fontId="2" fillId="32" borderId="0" applyNumberFormat="0" applyBorder="0" applyAlignment="0" applyProtection="0"/>
    <xf numFmtId="166" fontId="15" fillId="5" borderId="77">
      <alignment horizontal="right" vertical="center"/>
    </xf>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57" fillId="58" borderId="75" applyNumberFormat="0" applyAlignment="0" applyProtection="0"/>
    <xf numFmtId="0" fontId="2" fillId="37" borderId="0" applyNumberFormat="0" applyBorder="0" applyAlignment="0" applyProtection="0"/>
    <xf numFmtId="0" fontId="59" fillId="0" borderId="76" applyNumberFormat="0" applyFill="0" applyAlignment="0" applyProtection="0"/>
    <xf numFmtId="171" fontId="13" fillId="0" borderId="77">
      <alignment vertical="center"/>
    </xf>
    <xf numFmtId="0" fontId="52" fillId="44" borderId="73" applyNumberFormat="0" applyAlignment="0" applyProtection="0"/>
    <xf numFmtId="0" fontId="13" fillId="0" borderId="77">
      <alignment vertical="center"/>
    </xf>
    <xf numFmtId="166" fontId="15" fillId="5" borderId="77">
      <alignment horizontal="right" vertical="center"/>
    </xf>
    <xf numFmtId="171" fontId="15" fillId="5" borderId="77">
      <alignment horizontal="right" vertical="center"/>
    </xf>
    <xf numFmtId="171" fontId="15" fillId="5" borderId="77">
      <alignment horizontal="right" vertical="center"/>
    </xf>
    <xf numFmtId="171" fontId="13" fillId="0" borderId="77">
      <alignment vertical="center"/>
    </xf>
    <xf numFmtId="166" fontId="15" fillId="5" borderId="77">
      <alignment horizontal="right" vertical="center"/>
    </xf>
    <xf numFmtId="0" fontId="2" fillId="57" borderId="0"/>
    <xf numFmtId="166" fontId="15" fillId="5" borderId="77">
      <alignment horizontal="right" vertical="center"/>
    </xf>
    <xf numFmtId="170" fontId="2" fillId="0" borderId="0" applyFont="0" applyFill="0" applyBorder="0" applyAlignment="0" applyProtection="0"/>
    <xf numFmtId="170" fontId="2" fillId="0" borderId="0" applyFont="0" applyFill="0" applyBorder="0" applyAlignment="0" applyProtection="0"/>
    <xf numFmtId="0" fontId="42" fillId="58"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13" fillId="62" borderId="74" applyNumberFormat="0" applyFont="0" applyAlignment="0" applyProtection="0"/>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2" fillId="44" borderId="73" applyNumberFormat="0" applyAlignment="0" applyProtection="0"/>
    <xf numFmtId="0" fontId="42" fillId="58" borderId="73" applyNumberFormat="0" applyAlignment="0" applyProtection="0"/>
    <xf numFmtId="0" fontId="52" fillId="44" borderId="73" applyNumberFormat="0" applyAlignment="0" applyProtection="0"/>
    <xf numFmtId="166" fontId="15" fillId="5" borderId="77">
      <alignment horizontal="right" vertical="center"/>
    </xf>
    <xf numFmtId="0" fontId="57" fillId="58" borderId="75" applyNumberFormat="0" applyAlignment="0" applyProtection="0"/>
    <xf numFmtId="0" fontId="42" fillId="58" borderId="73"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13" fillId="0" borderId="77">
      <alignment vertical="center"/>
    </xf>
    <xf numFmtId="0" fontId="42" fillId="58" borderId="73" applyNumberFormat="0" applyAlignment="0" applyProtection="0"/>
    <xf numFmtId="0" fontId="57" fillId="58" borderId="75" applyNumberFormat="0" applyAlignment="0" applyProtection="0"/>
    <xf numFmtId="0" fontId="57" fillId="58" borderId="75" applyNumberFormat="0" applyAlignment="0" applyProtection="0"/>
    <xf numFmtId="171" fontId="13" fillId="0" borderId="77">
      <alignment vertical="center"/>
    </xf>
    <xf numFmtId="0" fontId="42" fillId="58" borderId="73" applyNumberFormat="0" applyAlignment="0" applyProtection="0"/>
    <xf numFmtId="166" fontId="15" fillId="5" borderId="77">
      <alignment horizontal="right" vertical="center"/>
    </xf>
    <xf numFmtId="166" fontId="15" fillId="5" borderId="77">
      <alignment horizontal="right" vertical="center"/>
    </xf>
    <xf numFmtId="171" fontId="13" fillId="0" borderId="77">
      <alignment vertical="center"/>
    </xf>
    <xf numFmtId="166" fontId="15" fillId="5" borderId="77">
      <alignment horizontal="right" vertical="center"/>
    </xf>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171" fontId="15" fillId="5" borderId="77">
      <alignment horizontal="right" vertical="center"/>
    </xf>
    <xf numFmtId="0" fontId="13" fillId="0" borderId="77">
      <alignment vertical="center"/>
    </xf>
    <xf numFmtId="0" fontId="42" fillId="58" borderId="73" applyNumberFormat="0" applyAlignment="0" applyProtection="0"/>
    <xf numFmtId="0" fontId="13" fillId="0" borderId="77">
      <alignment vertical="center"/>
    </xf>
    <xf numFmtId="0" fontId="52" fillId="44" borderId="73" applyNumberFormat="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57" fillId="58" borderId="75"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9" fillId="0" borderId="76" applyNumberFormat="0" applyFill="0" applyAlignment="0" applyProtection="0"/>
    <xf numFmtId="0" fontId="59" fillId="0" borderId="76" applyNumberFormat="0" applyFill="0" applyAlignment="0" applyProtection="0"/>
    <xf numFmtId="0" fontId="52" fillId="44" borderId="73" applyNumberFormat="0" applyAlignment="0" applyProtection="0"/>
    <xf numFmtId="0" fontId="57" fillId="58" borderId="75" applyNumberFormat="0" applyAlignment="0" applyProtection="0"/>
    <xf numFmtId="0" fontId="13" fillId="0" borderId="77">
      <alignment vertical="center"/>
    </xf>
    <xf numFmtId="171" fontId="15" fillId="5" borderId="77">
      <alignment horizontal="right" vertical="center"/>
    </xf>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171" fontId="13" fillId="0" borderId="77">
      <alignment vertical="center"/>
    </xf>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13" fillId="0" borderId="77">
      <alignmen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0" fontId="13" fillId="62" borderId="74" applyNumberFormat="0" applyFont="0" applyAlignment="0" applyProtection="0"/>
    <xf numFmtId="170" fontId="2" fillId="0" borderId="0" applyFont="0" applyFill="0" applyBorder="0" applyAlignment="0" applyProtection="0"/>
    <xf numFmtId="170" fontId="2" fillId="0" borderId="0" applyFont="0" applyFill="0" applyBorder="0" applyAlignment="0" applyProtection="0"/>
    <xf numFmtId="0" fontId="57" fillId="58" borderId="75" applyNumberFormat="0" applyAlignment="0" applyProtection="0"/>
    <xf numFmtId="166" fontId="15" fillId="5" borderId="77">
      <alignment horizontal="right" vertical="center"/>
    </xf>
    <xf numFmtId="0" fontId="13" fillId="0" borderId="77">
      <alignmen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0" fontId="57" fillId="58" borderId="75"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0" fontId="52" fillId="44" borderId="73" applyNumberFormat="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57" fillId="58" borderId="75" applyNumberFormat="0" applyAlignment="0" applyProtection="0"/>
    <xf numFmtId="0" fontId="59" fillId="0" borderId="76" applyNumberFormat="0" applyFill="0" applyAlignment="0" applyProtection="0"/>
    <xf numFmtId="171" fontId="15" fillId="5" borderId="77">
      <alignment horizontal="right" vertical="center"/>
    </xf>
    <xf numFmtId="0" fontId="13" fillId="0" borderId="77">
      <alignment vertical="center"/>
    </xf>
    <xf numFmtId="166" fontId="15" fillId="5" borderId="77">
      <alignment horizontal="right" vertical="center"/>
    </xf>
    <xf numFmtId="0" fontId="13" fillId="0" borderId="77">
      <alignment vertical="center"/>
    </xf>
    <xf numFmtId="0" fontId="52" fillId="44" borderId="73" applyNumberFormat="0" applyAlignment="0" applyProtection="0"/>
    <xf numFmtId="0" fontId="57" fillId="58" borderId="75" applyNumberFormat="0" applyAlignment="0" applyProtection="0"/>
    <xf numFmtId="0" fontId="52" fillId="44" borderId="73" applyNumberFormat="0" applyAlignment="0" applyProtection="0"/>
    <xf numFmtId="166" fontId="15" fillId="5" borderId="77">
      <alignment horizontal="right" vertical="center"/>
    </xf>
    <xf numFmtId="166" fontId="15" fillId="5" borderId="77">
      <alignment horizontal="right" vertical="center"/>
    </xf>
    <xf numFmtId="0" fontId="42" fillId="58" borderId="73" applyNumberFormat="0" applyAlignment="0" applyProtection="0"/>
    <xf numFmtId="0" fontId="52" fillId="44" borderId="73" applyNumberFormat="0" applyAlignment="0" applyProtection="0"/>
    <xf numFmtId="166" fontId="15" fillId="5" borderId="77">
      <alignment horizontal="right" vertical="center"/>
    </xf>
    <xf numFmtId="166" fontId="15" fillId="5" borderId="77">
      <alignment horizontal="right" vertical="center"/>
    </xf>
    <xf numFmtId="0" fontId="42" fillId="58" borderId="73" applyNumberFormat="0" applyAlignment="0" applyProtection="0"/>
    <xf numFmtId="166" fontId="15" fillId="5" borderId="77">
      <alignment horizontal="right" vertical="center"/>
    </xf>
    <xf numFmtId="0" fontId="52" fillId="44" borderId="73" applyNumberFormat="0" applyAlignment="0" applyProtection="0"/>
    <xf numFmtId="171"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171" fontId="13" fillId="0" borderId="77">
      <alignment vertical="center"/>
    </xf>
    <xf numFmtId="0" fontId="2" fillId="0" borderId="0"/>
    <xf numFmtId="0" fontId="13" fillId="62" borderId="74" applyNumberFormat="0" applyFont="0" applyAlignment="0" applyProtection="0"/>
    <xf numFmtId="166" fontId="15" fillId="5" borderId="77">
      <alignment horizontal="righ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0" fontId="42" fillId="58" borderId="73"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59" fillId="0" borderId="76" applyNumberFormat="0" applyFill="0" applyAlignment="0" applyProtection="0"/>
    <xf numFmtId="166" fontId="15" fillId="5" borderId="77">
      <alignment horizontal="right" vertical="center"/>
    </xf>
    <xf numFmtId="0" fontId="57" fillId="58" borderId="75" applyNumberFormat="0" applyAlignment="0" applyProtection="0"/>
    <xf numFmtId="0" fontId="42" fillId="58" borderId="73" applyNumberFormat="0" applyAlignment="0" applyProtection="0"/>
    <xf numFmtId="166" fontId="15" fillId="5" borderId="77">
      <alignment horizontal="right" vertical="center"/>
    </xf>
    <xf numFmtId="0" fontId="52" fillId="44" borderId="73" applyNumberFormat="0" applyAlignment="0" applyProtection="0"/>
    <xf numFmtId="0" fontId="13" fillId="62" borderId="74" applyNumberFormat="0" applyFont="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66" fontId="15" fillId="5" borderId="77">
      <alignment horizontal="right" vertical="center"/>
    </xf>
    <xf numFmtId="171" fontId="13" fillId="0" borderId="77">
      <alignment vertical="center"/>
    </xf>
    <xf numFmtId="171" fontId="15" fillId="5" borderId="77">
      <alignment horizontal="right" vertical="center"/>
    </xf>
    <xf numFmtId="170" fontId="2" fillId="0" borderId="0" applyFont="0" applyFill="0" applyBorder="0" applyAlignment="0" applyProtection="0"/>
    <xf numFmtId="170" fontId="2" fillId="0" borderId="0" applyFont="0" applyFill="0" applyBorder="0" applyAlignment="0" applyProtection="0"/>
    <xf numFmtId="0" fontId="59" fillId="0" borderId="76" applyNumberFormat="0" applyFill="0" applyAlignment="0" applyProtection="0"/>
    <xf numFmtId="166" fontId="15" fillId="5" borderId="77">
      <alignment horizontal="right" vertical="center"/>
    </xf>
    <xf numFmtId="0" fontId="13" fillId="0" borderId="77">
      <alignmen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0" fontId="59" fillId="0" borderId="76" applyNumberFormat="0" applyFill="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166" fontId="15" fillId="5" borderId="77">
      <alignment horizontal="righ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52" fillId="44" borderId="73" applyNumberFormat="0" applyAlignment="0" applyProtection="0"/>
    <xf numFmtId="171" fontId="15" fillId="5" borderId="77">
      <alignment horizontal="righ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59" fillId="0" borderId="76" applyNumberFormat="0" applyFill="0" applyAlignment="0" applyProtection="0"/>
    <xf numFmtId="0" fontId="13" fillId="0" borderId="77">
      <alignment vertical="center"/>
    </xf>
    <xf numFmtId="171" fontId="13" fillId="0" borderId="77">
      <alignment vertical="center"/>
    </xf>
    <xf numFmtId="0" fontId="42" fillId="58" borderId="73" applyNumberFormat="0" applyAlignment="0" applyProtection="0"/>
    <xf numFmtId="0" fontId="52" fillId="44" borderId="73" applyNumberFormat="0" applyAlignment="0" applyProtection="0"/>
    <xf numFmtId="0" fontId="57" fillId="58" borderId="75" applyNumberFormat="0" applyAlignment="0" applyProtection="0"/>
    <xf numFmtId="0" fontId="13" fillId="0" borderId="77">
      <alignment vertical="center"/>
    </xf>
    <xf numFmtId="171" fontId="13" fillId="0" borderId="77">
      <alignment vertical="center"/>
    </xf>
    <xf numFmtId="171" fontId="13" fillId="0" borderId="77">
      <alignment vertical="center"/>
    </xf>
    <xf numFmtId="0" fontId="59" fillId="0" borderId="76" applyNumberFormat="0" applyFill="0" applyAlignment="0" applyProtection="0"/>
    <xf numFmtId="0" fontId="13" fillId="0" borderId="77">
      <alignment vertical="center"/>
    </xf>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52" fillId="44" borderId="73" applyNumberFormat="0" applyAlignment="0" applyProtection="0"/>
    <xf numFmtId="166" fontId="15" fillId="5" borderId="77">
      <alignment horizontal="right" vertical="center"/>
    </xf>
    <xf numFmtId="0" fontId="13" fillId="0" borderId="77">
      <alignment vertical="center"/>
    </xf>
    <xf numFmtId="166" fontId="15" fillId="5" borderId="77">
      <alignment horizontal="righ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0" fontId="42" fillId="58" borderId="73" applyNumberFormat="0" applyAlignment="0" applyProtection="0"/>
    <xf numFmtId="0" fontId="13" fillId="0" borderId="77">
      <alignment vertical="center"/>
    </xf>
    <xf numFmtId="171" fontId="15" fillId="5" borderId="77">
      <alignment horizontal="right" vertical="center"/>
    </xf>
    <xf numFmtId="170" fontId="2" fillId="0" borderId="0" applyFont="0" applyFill="0" applyBorder="0" applyAlignment="0" applyProtection="0"/>
    <xf numFmtId="170" fontId="2" fillId="0" borderId="0" applyFont="0" applyFill="0" applyBorder="0" applyAlignment="0" applyProtection="0"/>
    <xf numFmtId="0" fontId="57" fillId="58" borderId="75" applyNumberFormat="0" applyAlignment="0" applyProtection="0"/>
    <xf numFmtId="0" fontId="42" fillId="58" borderId="73" applyNumberFormat="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0" fontId="57" fillId="58" borderId="75" applyNumberFormat="0" applyAlignment="0" applyProtection="0"/>
    <xf numFmtId="170" fontId="2" fillId="0" borderId="0" applyFont="0" applyFill="0" applyBorder="0" applyAlignment="0" applyProtection="0"/>
    <xf numFmtId="170" fontId="2" fillId="0" borderId="0" applyFont="0" applyFill="0" applyBorder="0" applyAlignment="0" applyProtection="0"/>
    <xf numFmtId="166" fontId="15" fillId="5" borderId="77">
      <alignment horizontal="righ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171" fontId="13" fillId="0" borderId="77">
      <alignment vertical="center"/>
    </xf>
    <xf numFmtId="0"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5" fillId="5" borderId="77">
      <alignment horizontal="right" vertical="center"/>
    </xf>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171" fontId="13" fillId="0" borderId="77">
      <alignment vertical="center"/>
    </xf>
    <xf numFmtId="0" fontId="13" fillId="0" borderId="77">
      <alignment vertical="center"/>
    </xf>
    <xf numFmtId="166" fontId="15" fillId="5" borderId="77">
      <alignment horizontal="righ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171" fontId="15" fillId="5" borderId="77">
      <alignment horizontal="right" vertical="center"/>
    </xf>
    <xf numFmtId="166" fontId="15" fillId="5" borderId="77">
      <alignment horizontal="right" vertical="center"/>
    </xf>
    <xf numFmtId="171" fontId="13" fillId="0" borderId="77">
      <alignment vertical="center"/>
    </xf>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57" fillId="58" borderId="75" applyNumberFormat="0" applyAlignment="0" applyProtection="0"/>
    <xf numFmtId="0" fontId="59" fillId="0" borderId="76" applyNumberFormat="0" applyFill="0" applyAlignment="0" applyProtection="0"/>
    <xf numFmtId="171"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166" fontId="15" fillId="5" borderId="77">
      <alignment horizontal="right" vertical="center"/>
    </xf>
    <xf numFmtId="0" fontId="52" fillId="44" borderId="73" applyNumberFormat="0" applyAlignment="0" applyProtection="0"/>
    <xf numFmtId="0" fontId="13" fillId="0" borderId="77">
      <alignment vertical="center"/>
    </xf>
    <xf numFmtId="0" fontId="52" fillId="44" borderId="73" applyNumberFormat="0" applyAlignment="0" applyProtection="0"/>
    <xf numFmtId="0" fontId="42" fillId="58" borderId="73" applyNumberFormat="0" applyAlignment="0" applyProtection="0"/>
    <xf numFmtId="0" fontId="13" fillId="62" borderId="74" applyNumberFormat="0" applyFont="0" applyAlignment="0" applyProtection="0"/>
    <xf numFmtId="0" fontId="13" fillId="0" borderId="77">
      <alignment vertical="center"/>
    </xf>
    <xf numFmtId="0" fontId="13" fillId="0" borderId="77">
      <alignment vertical="center"/>
    </xf>
    <xf numFmtId="0" fontId="13" fillId="0" borderId="77">
      <alignment vertical="center"/>
    </xf>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52" fillId="44" borderId="73" applyNumberFormat="0" applyAlignment="0" applyProtection="0"/>
    <xf numFmtId="171" fontId="15" fillId="5" borderId="77">
      <alignment horizontal="right" vertical="center"/>
    </xf>
    <xf numFmtId="166" fontId="15" fillId="5" borderId="77">
      <alignment horizontal="right" vertical="center"/>
    </xf>
    <xf numFmtId="0" fontId="57" fillId="58" borderId="75" applyNumberFormat="0" applyAlignment="0" applyProtection="0"/>
    <xf numFmtId="171" fontId="15" fillId="5" borderId="77">
      <alignment horizontal="right" vertical="center"/>
    </xf>
    <xf numFmtId="0" fontId="13" fillId="62" borderId="74" applyNumberFormat="0" applyFont="0" applyAlignment="0" applyProtection="0"/>
    <xf numFmtId="0" fontId="13" fillId="0" borderId="77">
      <alignment vertical="center"/>
    </xf>
    <xf numFmtId="0" fontId="59" fillId="0" borderId="76" applyNumberFormat="0" applyFill="0" applyAlignment="0" applyProtection="0"/>
    <xf numFmtId="0" fontId="13" fillId="0" borderId="77">
      <alignment vertical="center"/>
    </xf>
    <xf numFmtId="0" fontId="52" fillId="44" borderId="73" applyNumberFormat="0" applyAlignment="0" applyProtection="0"/>
    <xf numFmtId="0" fontId="59" fillId="0" borderId="76" applyNumberFormat="0" applyFill="0" applyAlignment="0" applyProtection="0"/>
    <xf numFmtId="171" fontId="13" fillId="0" borderId="77">
      <alignment vertical="center"/>
    </xf>
    <xf numFmtId="171" fontId="15" fillId="5" borderId="77">
      <alignment horizontal="right" vertical="center"/>
    </xf>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0" fontId="13" fillId="62" borderId="74" applyNumberFormat="0" applyFont="0" applyAlignment="0" applyProtection="0"/>
    <xf numFmtId="171" fontId="13" fillId="0" borderId="77">
      <alignment vertical="center"/>
    </xf>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57" fillId="58" borderId="75" applyNumberFormat="0" applyAlignment="0" applyProtection="0"/>
    <xf numFmtId="0" fontId="52" fillId="44" borderId="73" applyNumberFormat="0" applyAlignment="0" applyProtection="0"/>
    <xf numFmtId="0" fontId="13" fillId="0" borderId="77">
      <alignment vertical="center"/>
    </xf>
    <xf numFmtId="0" fontId="57" fillId="58" borderId="75" applyNumberFormat="0" applyAlignment="0" applyProtection="0"/>
    <xf numFmtId="0" fontId="42" fillId="58" borderId="73" applyNumberFormat="0" applyAlignment="0" applyProtection="0"/>
    <xf numFmtId="0" fontId="59" fillId="0" borderId="76" applyNumberFormat="0" applyFill="0" applyAlignment="0" applyProtection="0"/>
    <xf numFmtId="0" fontId="13" fillId="62" borderId="74" applyNumberFormat="0" applyFont="0" applyAlignment="0" applyProtection="0"/>
    <xf numFmtId="171"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171" fontId="13" fillId="0" borderId="77">
      <alignment vertical="center"/>
    </xf>
    <xf numFmtId="0" fontId="42" fillId="58" borderId="73" applyNumberFormat="0" applyAlignment="0" applyProtection="0"/>
    <xf numFmtId="0" fontId="42" fillId="58" borderId="73" applyNumberFormat="0" applyAlignment="0" applyProtection="0"/>
    <xf numFmtId="166" fontId="15" fillId="5" borderId="77">
      <alignment horizontal="right" vertical="center"/>
    </xf>
    <xf numFmtId="0" fontId="57" fillId="58" borderId="75" applyNumberFormat="0" applyAlignment="0" applyProtection="0"/>
    <xf numFmtId="171" fontId="13" fillId="0" borderId="77">
      <alignment vertical="center"/>
    </xf>
    <xf numFmtId="0" fontId="13" fillId="0" borderId="77">
      <alignment vertical="center"/>
    </xf>
    <xf numFmtId="0" fontId="13" fillId="0" borderId="77">
      <alignment vertical="center"/>
    </xf>
    <xf numFmtId="166"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171" fontId="13" fillId="0" borderId="77">
      <alignment vertical="center"/>
    </xf>
    <xf numFmtId="0" fontId="59" fillId="0" borderId="76" applyNumberFormat="0" applyFill="0" applyAlignment="0" applyProtection="0"/>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13" fillId="0" borderId="77">
      <alignment vertical="center"/>
    </xf>
    <xf numFmtId="171" fontId="15" fillId="5" borderId="77">
      <alignment horizontal="right" vertical="center"/>
    </xf>
    <xf numFmtId="0" fontId="59" fillId="0" borderId="76" applyNumberFormat="0" applyFill="0" applyAlignment="0" applyProtection="0"/>
    <xf numFmtId="171" fontId="13" fillId="0" borderId="77">
      <alignment vertical="center"/>
    </xf>
    <xf numFmtId="0" fontId="57" fillId="58" borderId="75" applyNumberFormat="0" applyAlignment="0" applyProtection="0"/>
    <xf numFmtId="0" fontId="59" fillId="0" borderId="76" applyNumberFormat="0" applyFill="0" applyAlignment="0" applyProtection="0"/>
    <xf numFmtId="0" fontId="59" fillId="0" borderId="76" applyNumberFormat="0" applyFill="0" applyAlignment="0" applyProtection="0"/>
    <xf numFmtId="166"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0" fontId="13" fillId="0" borderId="77">
      <alignment vertical="center"/>
    </xf>
    <xf numFmtId="0" fontId="52" fillId="44" borderId="73" applyNumberFormat="0" applyAlignment="0" applyProtection="0"/>
    <xf numFmtId="171" fontId="13" fillId="0" borderId="77">
      <alignment vertical="center"/>
    </xf>
    <xf numFmtId="0" fontId="42" fillId="58" borderId="73" applyNumberFormat="0" applyAlignment="0" applyProtection="0"/>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59" fillId="0" borderId="76" applyNumberFormat="0" applyFill="0" applyAlignment="0" applyProtection="0"/>
    <xf numFmtId="171" fontId="15" fillId="5" borderId="77">
      <alignment horizontal="right" vertical="center"/>
    </xf>
    <xf numFmtId="171" fontId="15" fillId="5" borderId="77">
      <alignment horizontal="right" vertical="center"/>
    </xf>
    <xf numFmtId="0" fontId="13" fillId="62" borderId="74" applyNumberFormat="0" applyFont="0" applyAlignment="0" applyProtection="0"/>
    <xf numFmtId="0" fontId="13" fillId="62" borderId="74" applyNumberFormat="0" applyFont="0" applyAlignment="0" applyProtection="0"/>
    <xf numFmtId="0" fontId="13" fillId="62" borderId="74" applyNumberFormat="0" applyFont="0" applyAlignment="0" applyProtection="0"/>
    <xf numFmtId="0" fontId="52" fillId="44" borderId="73" applyNumberFormat="0" applyAlignment="0" applyProtection="0"/>
    <xf numFmtId="171" fontId="15" fillId="5" borderId="77">
      <alignment horizontal="right" vertical="center"/>
    </xf>
    <xf numFmtId="0" fontId="57" fillId="58" borderId="75" applyNumberFormat="0" applyAlignment="0" applyProtection="0"/>
    <xf numFmtId="0" fontId="13" fillId="0" borderId="77">
      <alignmen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0" fontId="59" fillId="0" borderId="76" applyNumberFormat="0" applyFill="0" applyAlignment="0" applyProtection="0"/>
    <xf numFmtId="171"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59" fillId="0" borderId="76" applyNumberFormat="0" applyFill="0" applyAlignment="0" applyProtection="0"/>
    <xf numFmtId="0" fontId="42" fillId="58" borderId="73" applyNumberFormat="0" applyAlignment="0" applyProtection="0"/>
    <xf numFmtId="166" fontId="15" fillId="5" borderId="77">
      <alignment horizontal="right" vertical="center"/>
    </xf>
    <xf numFmtId="0" fontId="13" fillId="62" borderId="74" applyNumberFormat="0" applyFon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0" fontId="52" fillId="44" borderId="73" applyNumberFormat="0" applyAlignment="0" applyProtection="0"/>
    <xf numFmtId="171" fontId="13" fillId="0" borderId="77">
      <alignment vertical="center"/>
    </xf>
    <xf numFmtId="0" fontId="42" fillId="58" borderId="73" applyNumberFormat="0" applyAlignment="0" applyProtection="0"/>
    <xf numFmtId="0" fontId="13" fillId="0" borderId="77">
      <alignment vertical="center"/>
    </xf>
    <xf numFmtId="166" fontId="15" fillId="5" borderId="77">
      <alignment horizontal="right" vertical="center"/>
    </xf>
    <xf numFmtId="0" fontId="13" fillId="0" borderId="77">
      <alignment vertical="center"/>
    </xf>
    <xf numFmtId="171" fontId="15" fillId="5" borderId="77">
      <alignment horizontal="right" vertical="center"/>
    </xf>
    <xf numFmtId="0" fontId="13" fillId="0" borderId="77">
      <alignment vertical="center"/>
    </xf>
    <xf numFmtId="0" fontId="59" fillId="0" borderId="76" applyNumberFormat="0" applyFill="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171" fontId="15" fillId="5" borderId="77">
      <alignment horizontal="right" vertical="center"/>
    </xf>
    <xf numFmtId="171" fontId="15" fillId="5" borderId="77">
      <alignment horizontal="right" vertical="center"/>
    </xf>
    <xf numFmtId="0" fontId="57" fillId="58" borderId="75" applyNumberFormat="0" applyAlignment="0" applyProtection="0"/>
    <xf numFmtId="166" fontId="15" fillId="5" borderId="77">
      <alignment horizontal="right" vertical="center"/>
    </xf>
    <xf numFmtId="0" fontId="52" fillId="44" borderId="73" applyNumberFormat="0" applyAlignment="0" applyProtection="0"/>
    <xf numFmtId="0" fontId="42" fillId="58" borderId="73" applyNumberFormat="0" applyAlignment="0" applyProtection="0"/>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13" fillId="0" borderId="77">
      <alignment vertical="center"/>
    </xf>
    <xf numFmtId="0" fontId="13" fillId="62" borderId="74" applyNumberFormat="0" applyFont="0" applyAlignment="0" applyProtection="0"/>
    <xf numFmtId="0" fontId="13" fillId="62" borderId="74" applyNumberFormat="0" applyFont="0" applyAlignment="0" applyProtection="0"/>
    <xf numFmtId="166" fontId="15" fillId="5" borderId="77">
      <alignment horizontal="right" vertical="center"/>
    </xf>
    <xf numFmtId="0" fontId="13" fillId="0" borderId="77">
      <alignment vertical="center"/>
    </xf>
    <xf numFmtId="0" fontId="59" fillId="0" borderId="76" applyNumberFormat="0" applyFill="0" applyAlignment="0" applyProtection="0"/>
    <xf numFmtId="0" fontId="13" fillId="0" borderId="77">
      <alignment vertical="center"/>
    </xf>
    <xf numFmtId="0" fontId="13" fillId="62" borderId="74" applyNumberFormat="0" applyFont="0" applyAlignment="0" applyProtection="0"/>
    <xf numFmtId="166" fontId="15" fillId="5" borderId="77">
      <alignment horizontal="right" vertical="center"/>
    </xf>
    <xf numFmtId="166"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0" fontId="59" fillId="0" borderId="76" applyNumberFormat="0" applyFill="0" applyAlignment="0" applyProtection="0"/>
    <xf numFmtId="0" fontId="13" fillId="62" borderId="74" applyNumberFormat="0" applyFont="0" applyAlignment="0" applyProtection="0"/>
    <xf numFmtId="171" fontId="15" fillId="5" borderId="77">
      <alignment horizontal="right" vertical="center"/>
    </xf>
    <xf numFmtId="166"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0" fontId="13" fillId="62" borderId="74" applyNumberFormat="0" applyFont="0" applyAlignment="0" applyProtection="0"/>
    <xf numFmtId="0" fontId="52" fillId="44" borderId="73" applyNumberFormat="0" applyAlignment="0" applyProtection="0"/>
    <xf numFmtId="171" fontId="13" fillId="0" borderId="77">
      <alignment vertical="center"/>
    </xf>
    <xf numFmtId="0" fontId="52" fillId="44" borderId="73" applyNumberFormat="0" applyAlignment="0" applyProtection="0"/>
    <xf numFmtId="166" fontId="15" fillId="5" borderId="77">
      <alignment horizontal="right" vertical="center"/>
    </xf>
    <xf numFmtId="0" fontId="13" fillId="62" borderId="74" applyNumberFormat="0" applyFont="0" applyAlignment="0" applyProtection="0"/>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0" fontId="13" fillId="0" borderId="77">
      <alignment vertical="center"/>
    </xf>
    <xf numFmtId="0" fontId="13" fillId="62" borderId="74" applyNumberFormat="0" applyFont="0" applyAlignment="0" applyProtection="0"/>
    <xf numFmtId="166" fontId="15" fillId="5" borderId="77">
      <alignment horizontal="right" vertical="center"/>
    </xf>
    <xf numFmtId="171" fontId="13" fillId="0" borderId="77">
      <alignment vertical="center"/>
    </xf>
    <xf numFmtId="0" fontId="13" fillId="0" borderId="77">
      <alignment vertical="center"/>
    </xf>
    <xf numFmtId="0" fontId="57" fillId="58" borderId="75" applyNumberFormat="0" applyAlignment="0" applyProtection="0"/>
    <xf numFmtId="0" fontId="57" fillId="58" borderId="75" applyNumberFormat="0" applyAlignment="0" applyProtection="0"/>
    <xf numFmtId="0" fontId="52" fillId="44" borderId="73" applyNumberFormat="0" applyAlignment="0" applyProtection="0"/>
    <xf numFmtId="171" fontId="13" fillId="0" borderId="77">
      <alignment vertical="center"/>
    </xf>
    <xf numFmtId="0" fontId="57" fillId="58" borderId="75" applyNumberFormat="0" applyAlignment="0" applyProtection="0"/>
    <xf numFmtId="0" fontId="52" fillId="44" borderId="73" applyNumberFormat="0" applyAlignment="0" applyProtection="0"/>
    <xf numFmtId="0" fontId="13" fillId="0" borderId="77">
      <alignment vertical="center"/>
    </xf>
    <xf numFmtId="0" fontId="13" fillId="0" borderId="77">
      <alignment vertical="center"/>
    </xf>
    <xf numFmtId="0" fontId="13" fillId="62" borderId="74" applyNumberFormat="0" applyFont="0" applyAlignment="0" applyProtection="0"/>
    <xf numFmtId="0" fontId="52" fillId="44" borderId="73" applyNumberFormat="0" applyAlignment="0" applyProtection="0"/>
    <xf numFmtId="0" fontId="13" fillId="0" borderId="77">
      <alignment vertical="center"/>
    </xf>
    <xf numFmtId="0" fontId="52" fillId="44" borderId="73" applyNumberFormat="0" applyAlignment="0" applyProtection="0"/>
    <xf numFmtId="0" fontId="42" fillId="58" borderId="73" applyNumberFormat="0" applyAlignment="0" applyProtection="0"/>
    <xf numFmtId="0" fontId="13" fillId="62" borderId="74" applyNumberFormat="0" applyFont="0" applyAlignment="0" applyProtection="0"/>
    <xf numFmtId="166" fontId="15" fillId="5" borderId="77">
      <alignment horizontal="right" vertical="center"/>
    </xf>
    <xf numFmtId="171" fontId="13" fillId="0" borderId="77">
      <alignment vertical="center"/>
    </xf>
    <xf numFmtId="0" fontId="52" fillId="44" borderId="73" applyNumberFormat="0" applyAlignment="0" applyProtection="0"/>
    <xf numFmtId="0" fontId="57" fillId="58" borderId="75" applyNumberFormat="0" applyAlignment="0" applyProtection="0"/>
    <xf numFmtId="0" fontId="52" fillId="44" borderId="73" applyNumberFormat="0" applyAlignment="0" applyProtection="0"/>
    <xf numFmtId="0" fontId="13" fillId="0" borderId="77">
      <alignment vertical="center"/>
    </xf>
    <xf numFmtId="171" fontId="13" fillId="0" borderId="77">
      <alignment vertical="center"/>
    </xf>
    <xf numFmtId="171" fontId="13" fillId="0" borderId="77">
      <alignment vertical="center"/>
    </xf>
    <xf numFmtId="166" fontId="15" fillId="5" borderId="77">
      <alignment horizontal="right" vertical="center"/>
    </xf>
    <xf numFmtId="0" fontId="13" fillId="0" borderId="77">
      <alignment vertical="center"/>
    </xf>
    <xf numFmtId="0" fontId="52" fillId="44" borderId="73" applyNumberFormat="0" applyAlignment="0" applyProtection="0"/>
    <xf numFmtId="0" fontId="42" fillId="58" borderId="73" applyNumberFormat="0" applyAlignment="0" applyProtection="0"/>
    <xf numFmtId="0" fontId="13" fillId="62" borderId="74" applyNumberFormat="0" applyFont="0" applyAlignment="0" applyProtection="0"/>
    <xf numFmtId="0" fontId="42" fillId="58" borderId="73" applyNumberFormat="0" applyAlignment="0" applyProtection="0"/>
    <xf numFmtId="0" fontId="59" fillId="0" borderId="76" applyNumberFormat="0" applyFill="0" applyAlignment="0" applyProtection="0"/>
    <xf numFmtId="0" fontId="57" fillId="58" borderId="75" applyNumberFormat="0" applyAlignment="0" applyProtection="0"/>
    <xf numFmtId="0" fontId="59" fillId="0" borderId="76" applyNumberFormat="0" applyFill="0" applyAlignment="0" applyProtection="0"/>
    <xf numFmtId="0" fontId="52" fillId="44" borderId="73" applyNumberFormat="0" applyAlignment="0" applyProtection="0"/>
    <xf numFmtId="166"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0" fontId="13" fillId="62" borderId="74" applyNumberFormat="0" applyFont="0" applyAlignment="0" applyProtection="0"/>
    <xf numFmtId="0" fontId="42" fillId="58"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166" fontId="15" fillId="5" borderId="77">
      <alignment horizontal="right" vertical="center"/>
    </xf>
    <xf numFmtId="0" fontId="59" fillId="0" borderId="76" applyNumberFormat="0" applyFill="0" applyAlignment="0" applyProtection="0"/>
    <xf numFmtId="0" fontId="13" fillId="0" borderId="77">
      <alignment vertical="center"/>
    </xf>
    <xf numFmtId="171" fontId="13" fillId="0" borderId="77">
      <alignment vertical="center"/>
    </xf>
    <xf numFmtId="0" fontId="42" fillId="58" borderId="73" applyNumberFormat="0" applyAlignment="0" applyProtection="0"/>
    <xf numFmtId="166" fontId="15" fillId="5" borderId="77">
      <alignment horizontal="right" vertical="center"/>
    </xf>
    <xf numFmtId="171" fontId="13" fillId="0" borderId="77">
      <alignment vertical="center"/>
    </xf>
    <xf numFmtId="0" fontId="57" fillId="58" borderId="75" applyNumberFormat="0" applyAlignment="0" applyProtection="0"/>
    <xf numFmtId="0" fontId="52" fillId="44" borderId="73" applyNumberFormat="0" applyAlignment="0" applyProtection="0"/>
    <xf numFmtId="0" fontId="13" fillId="0" borderId="77">
      <alignment vertical="center"/>
    </xf>
    <xf numFmtId="0" fontId="13" fillId="0" borderId="77">
      <alignment vertical="center"/>
    </xf>
    <xf numFmtId="0" fontId="42" fillId="58" borderId="73" applyNumberFormat="0" applyAlignment="0" applyProtection="0"/>
    <xf numFmtId="0" fontId="57" fillId="58" borderId="75" applyNumberFormat="0" applyAlignment="0" applyProtection="0"/>
    <xf numFmtId="0" fontId="57" fillId="58" borderId="75" applyNumberFormat="0" applyAlignment="0" applyProtection="0"/>
    <xf numFmtId="0" fontId="59" fillId="0" borderId="76" applyNumberFormat="0" applyFill="0" applyAlignment="0" applyProtection="0"/>
    <xf numFmtId="0" fontId="59" fillId="0" borderId="76" applyNumberFormat="0" applyFill="0" applyAlignment="0" applyProtection="0"/>
    <xf numFmtId="0" fontId="13" fillId="0" borderId="77">
      <alignment vertical="center"/>
    </xf>
    <xf numFmtId="171" fontId="15" fillId="5" borderId="77">
      <alignment horizontal="right" vertical="center"/>
    </xf>
    <xf numFmtId="0" fontId="59" fillId="0" borderId="76" applyNumberFormat="0" applyFill="0" applyAlignment="0" applyProtection="0"/>
    <xf numFmtId="166" fontId="15" fillId="5" borderId="77">
      <alignment horizontal="right" vertical="center"/>
    </xf>
    <xf numFmtId="0" fontId="57" fillId="58" borderId="75" applyNumberFormat="0" applyAlignment="0" applyProtection="0"/>
    <xf numFmtId="171" fontId="13" fillId="0" borderId="77">
      <alignment vertical="center"/>
    </xf>
    <xf numFmtId="166" fontId="15" fillId="5" borderId="77">
      <alignment horizontal="right" vertical="center"/>
    </xf>
    <xf numFmtId="0" fontId="13" fillId="0" borderId="77">
      <alignment vertical="center"/>
    </xf>
    <xf numFmtId="0" fontId="13" fillId="0" borderId="77">
      <alignment vertical="center"/>
    </xf>
    <xf numFmtId="171" fontId="15" fillId="5" borderId="77">
      <alignment horizontal="right" vertical="center"/>
    </xf>
    <xf numFmtId="0" fontId="13" fillId="0" borderId="77">
      <alignment vertical="center"/>
    </xf>
    <xf numFmtId="0" fontId="13" fillId="0" borderId="77">
      <alignment vertical="center"/>
    </xf>
    <xf numFmtId="0" fontId="59" fillId="0" borderId="76" applyNumberFormat="0" applyFill="0" applyAlignment="0" applyProtection="0"/>
    <xf numFmtId="0" fontId="59" fillId="0" borderId="76" applyNumberFormat="0" applyFill="0" applyAlignment="0" applyProtection="0"/>
    <xf numFmtId="0" fontId="13" fillId="62" borderId="74" applyNumberFormat="0" applyFont="0" applyAlignment="0" applyProtection="0"/>
    <xf numFmtId="171" fontId="13" fillId="0" borderId="77">
      <alignment vertical="center"/>
    </xf>
    <xf numFmtId="0" fontId="57" fillId="58" borderId="75" applyNumberFormat="0" applyAlignment="0" applyProtection="0"/>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0" fontId="52" fillId="44" borderId="73" applyNumberFormat="0" applyAlignment="0" applyProtection="0"/>
    <xf numFmtId="166" fontId="15" fillId="5" borderId="77">
      <alignment horizontal="right" vertical="center"/>
    </xf>
    <xf numFmtId="171"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171" fontId="13" fillId="0" borderId="77">
      <alignment vertical="center"/>
    </xf>
    <xf numFmtId="0" fontId="52" fillId="44" borderId="73" applyNumberFormat="0" applyAlignment="0" applyProtection="0"/>
    <xf numFmtId="166" fontId="15" fillId="5" borderId="77">
      <alignment horizontal="right" vertical="center"/>
    </xf>
    <xf numFmtId="0" fontId="52" fillId="44" borderId="73" applyNumberFormat="0" applyAlignment="0" applyProtection="0"/>
    <xf numFmtId="0" fontId="59" fillId="0" borderId="76" applyNumberFormat="0" applyFill="0" applyAlignment="0" applyProtection="0"/>
    <xf numFmtId="0" fontId="42" fillId="58"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171" fontId="13" fillId="0" borderId="77">
      <alignment vertical="center"/>
    </xf>
    <xf numFmtId="0" fontId="42" fillId="58" borderId="73" applyNumberFormat="0" applyAlignment="0" applyProtection="0"/>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7" fillId="58" borderId="75" applyNumberFormat="0" applyAlignment="0" applyProtection="0"/>
    <xf numFmtId="0" fontId="13" fillId="0" borderId="77">
      <alignment vertical="center"/>
    </xf>
    <xf numFmtId="0" fontId="13" fillId="0" borderId="77">
      <alignment vertical="center"/>
    </xf>
    <xf numFmtId="0" fontId="59" fillId="0" borderId="76" applyNumberFormat="0" applyFill="0" applyAlignment="0" applyProtection="0"/>
    <xf numFmtId="0" fontId="13" fillId="0" borderId="77">
      <alignment vertical="center"/>
    </xf>
    <xf numFmtId="0" fontId="52" fillId="44" borderId="73" applyNumberFormat="0" applyAlignment="0" applyProtection="0"/>
    <xf numFmtId="0" fontId="59" fillId="0" borderId="76" applyNumberFormat="0" applyFill="0" applyAlignment="0" applyProtection="0"/>
    <xf numFmtId="0" fontId="13" fillId="0" borderId="77">
      <alignment vertical="center"/>
    </xf>
    <xf numFmtId="0" fontId="13" fillId="62" borderId="74" applyNumberFormat="0" applyFont="0" applyAlignment="0" applyProtection="0"/>
    <xf numFmtId="0" fontId="13" fillId="62" borderId="74" applyNumberFormat="0" applyFont="0" applyAlignment="0" applyProtection="0"/>
    <xf numFmtId="166" fontId="15" fillId="5" borderId="77">
      <alignment horizontal="right" vertical="center"/>
    </xf>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171" fontId="13" fillId="0" borderId="77">
      <alignment vertical="center"/>
    </xf>
    <xf numFmtId="0" fontId="57" fillId="58" borderId="75" applyNumberFormat="0" applyAlignment="0" applyProtection="0"/>
    <xf numFmtId="0" fontId="13" fillId="62" borderId="74" applyNumberFormat="0" applyFont="0" applyAlignment="0" applyProtection="0"/>
    <xf numFmtId="0" fontId="13" fillId="0" borderId="77">
      <alignment vertical="center"/>
    </xf>
    <xf numFmtId="0" fontId="42" fillId="58" borderId="73" applyNumberFormat="0" applyAlignment="0" applyProtection="0"/>
    <xf numFmtId="0" fontId="42" fillId="58" borderId="73" applyNumberFormat="0" applyAlignment="0" applyProtection="0"/>
    <xf numFmtId="171" fontId="13" fillId="0" borderId="77">
      <alignment vertical="center"/>
    </xf>
    <xf numFmtId="171"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3" fillId="0" borderId="77">
      <alignment vertical="center"/>
    </xf>
    <xf numFmtId="171" fontId="13" fillId="0" borderId="77">
      <alignment vertical="center"/>
    </xf>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57" fillId="58" borderId="75" applyNumberFormat="0" applyAlignment="0" applyProtection="0"/>
    <xf numFmtId="0" fontId="13" fillId="0" borderId="77">
      <alignment vertical="center"/>
    </xf>
    <xf numFmtId="171" fontId="15" fillId="5" borderId="77">
      <alignment horizontal="right" vertical="center"/>
    </xf>
    <xf numFmtId="171"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166" fontId="15" fillId="5" borderId="77">
      <alignment horizontal="right" vertical="center"/>
    </xf>
    <xf numFmtId="0" fontId="13" fillId="0" borderId="77">
      <alignmen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171" fontId="13" fillId="0" borderId="77">
      <alignment vertical="center"/>
    </xf>
    <xf numFmtId="0" fontId="57" fillId="58" borderId="75" applyNumberFormat="0" applyAlignment="0" applyProtection="0"/>
    <xf numFmtId="0" fontId="13" fillId="0" borderId="77">
      <alignment vertical="center"/>
    </xf>
    <xf numFmtId="0" fontId="57" fillId="58" borderId="75" applyNumberFormat="0" applyAlignment="0" applyProtection="0"/>
    <xf numFmtId="0" fontId="42" fillId="58" borderId="73" applyNumberFormat="0" applyAlignment="0" applyProtection="0"/>
    <xf numFmtId="0" fontId="13" fillId="62" borderId="74" applyNumberFormat="0" applyFont="0" applyAlignment="0" applyProtection="0"/>
    <xf numFmtId="171" fontId="13" fillId="0" borderId="77">
      <alignment vertical="center"/>
    </xf>
    <xf numFmtId="0" fontId="52" fillId="44" borderId="73" applyNumberFormat="0" applyAlignment="0" applyProtection="0"/>
    <xf numFmtId="0" fontId="13" fillId="0" borderId="77">
      <alignment vertical="center"/>
    </xf>
    <xf numFmtId="0" fontId="13" fillId="0" borderId="77">
      <alignment vertical="center"/>
    </xf>
    <xf numFmtId="0" fontId="52" fillId="44" borderId="73" applyNumberFormat="0" applyAlignment="0" applyProtection="0"/>
    <xf numFmtId="0" fontId="13" fillId="0" borderId="77">
      <alignment vertical="center"/>
    </xf>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0" fontId="59" fillId="0" borderId="76" applyNumberFormat="0" applyFill="0" applyAlignment="0" applyProtection="0"/>
    <xf numFmtId="166" fontId="15" fillId="5" borderId="77">
      <alignment horizontal="right" vertical="center"/>
    </xf>
    <xf numFmtId="0" fontId="57" fillId="58" borderId="75" applyNumberFormat="0" applyAlignment="0" applyProtection="0"/>
    <xf numFmtId="0" fontId="42" fillId="58" borderId="73" applyNumberFormat="0" applyAlignment="0" applyProtection="0"/>
    <xf numFmtId="0" fontId="13" fillId="62" borderId="74" applyNumberFormat="0" applyFont="0" applyAlignment="0" applyProtection="0"/>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0" fontId="13" fillId="0" borderId="77">
      <alignment vertical="center"/>
    </xf>
    <xf numFmtId="0" fontId="13" fillId="62" borderId="74" applyNumberFormat="0" applyFont="0" applyAlignment="0" applyProtection="0"/>
    <xf numFmtId="166" fontId="15" fillId="5" borderId="77">
      <alignment horizontal="right" vertical="center"/>
    </xf>
    <xf numFmtId="166" fontId="15" fillId="5" borderId="77">
      <alignment horizontal="right" vertical="center"/>
    </xf>
    <xf numFmtId="0" fontId="59" fillId="0" borderId="76" applyNumberFormat="0" applyFill="0" applyAlignment="0" applyProtection="0"/>
    <xf numFmtId="171" fontId="15" fillId="5" borderId="77">
      <alignment horizontal="right" vertical="center"/>
    </xf>
    <xf numFmtId="171" fontId="13" fillId="0" borderId="77">
      <alignment vertical="center"/>
    </xf>
    <xf numFmtId="0" fontId="13" fillId="62" borderId="74" applyNumberFormat="0" applyFont="0" applyAlignment="0" applyProtection="0"/>
    <xf numFmtId="0" fontId="42" fillId="58" borderId="73" applyNumberFormat="0" applyAlignment="0" applyProtection="0"/>
    <xf numFmtId="0" fontId="13" fillId="0" borderId="77">
      <alignment vertical="center"/>
    </xf>
    <xf numFmtId="0" fontId="13" fillId="0" borderId="77">
      <alignment vertical="center"/>
    </xf>
    <xf numFmtId="0" fontId="13" fillId="62" borderId="74" applyNumberFormat="0" applyFont="0" applyAlignment="0" applyProtection="0"/>
    <xf numFmtId="0" fontId="59" fillId="0" borderId="76" applyNumberFormat="0" applyFill="0" applyAlignment="0" applyProtection="0"/>
    <xf numFmtId="0" fontId="13" fillId="0" borderId="77">
      <alignment vertical="center"/>
    </xf>
    <xf numFmtId="0" fontId="59" fillId="0" borderId="76" applyNumberFormat="0" applyFill="0" applyAlignment="0" applyProtection="0"/>
    <xf numFmtId="171" fontId="13" fillId="0" borderId="77">
      <alignment vertical="center"/>
    </xf>
    <xf numFmtId="171" fontId="15" fillId="5" borderId="77">
      <alignment horizontal="right" vertical="center"/>
    </xf>
    <xf numFmtId="0" fontId="57" fillId="58" borderId="75" applyNumberFormat="0" applyAlignment="0" applyProtection="0"/>
    <xf numFmtId="166" fontId="15" fillId="5" borderId="77">
      <alignment horizontal="right" vertical="center"/>
    </xf>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171" fontId="13" fillId="0" borderId="77">
      <alignment vertical="center"/>
    </xf>
    <xf numFmtId="171"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166" fontId="15" fillId="5" borderId="77">
      <alignment horizontal="right" vertical="center"/>
    </xf>
    <xf numFmtId="0" fontId="52" fillId="44"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52" fillId="44" borderId="73" applyNumberFormat="0" applyAlignment="0" applyProtection="0"/>
    <xf numFmtId="0" fontId="57" fillId="58" borderId="75" applyNumberFormat="0" applyAlignment="0" applyProtection="0"/>
    <xf numFmtId="171" fontId="15" fillId="5" borderId="77">
      <alignment horizontal="right" vertical="center"/>
    </xf>
    <xf numFmtId="0" fontId="13" fillId="0" borderId="77">
      <alignment vertical="center"/>
    </xf>
    <xf numFmtId="0" fontId="13" fillId="62" borderId="74" applyNumberFormat="0" applyFont="0" applyAlignment="0" applyProtection="0"/>
    <xf numFmtId="171" fontId="15" fillId="5" borderId="77">
      <alignment horizontal="right" vertical="center"/>
    </xf>
    <xf numFmtId="0" fontId="13" fillId="62" borderId="74" applyNumberFormat="0" applyFont="0" applyAlignment="0" applyProtection="0"/>
    <xf numFmtId="166" fontId="15" fillId="5" borderId="77">
      <alignment horizontal="right" vertical="center"/>
    </xf>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2" fillId="44" borderId="73" applyNumberFormat="0" applyAlignment="0" applyProtection="0"/>
    <xf numFmtId="0" fontId="42" fillId="58" borderId="73" applyNumberFormat="0" applyAlignment="0" applyProtection="0"/>
    <xf numFmtId="0" fontId="57" fillId="58" borderId="75" applyNumberFormat="0" applyAlignment="0" applyProtection="0"/>
    <xf numFmtId="0" fontId="13" fillId="0" borderId="77">
      <alignment vertical="center"/>
    </xf>
    <xf numFmtId="0" fontId="13" fillId="0" borderId="77">
      <alignment vertical="center"/>
    </xf>
    <xf numFmtId="0" fontId="57" fillId="58" borderId="75" applyNumberFormat="0" applyAlignment="0" applyProtection="0"/>
    <xf numFmtId="0" fontId="59" fillId="0" borderId="76" applyNumberFormat="0" applyFill="0" applyAlignment="0" applyProtection="0"/>
    <xf numFmtId="0" fontId="57" fillId="58" borderId="75" applyNumberFormat="0" applyAlignment="0" applyProtection="0"/>
    <xf numFmtId="0" fontId="59" fillId="0" borderId="76" applyNumberFormat="0" applyFill="0" applyAlignment="0" applyProtection="0"/>
    <xf numFmtId="0" fontId="13" fillId="0" borderId="77">
      <alignment vertical="center"/>
    </xf>
    <xf numFmtId="0" fontId="57" fillId="58" borderId="75" applyNumberFormat="0" applyAlignment="0" applyProtection="0"/>
    <xf numFmtId="0" fontId="13" fillId="0" borderId="77">
      <alignment vertical="center"/>
    </xf>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59" fillId="0" borderId="76" applyNumberFormat="0" applyFill="0" applyAlignment="0" applyProtection="0"/>
    <xf numFmtId="171" fontId="13" fillId="0" borderId="77">
      <alignment vertical="center"/>
    </xf>
    <xf numFmtId="0" fontId="42" fillId="58" borderId="73" applyNumberFormat="0" applyAlignment="0" applyProtection="0"/>
    <xf numFmtId="171"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171" fontId="13" fillId="0" borderId="77">
      <alignment vertical="center"/>
    </xf>
    <xf numFmtId="171" fontId="13" fillId="0" borderId="77">
      <alignment vertical="center"/>
    </xf>
    <xf numFmtId="0" fontId="52" fillId="44" borderId="73" applyNumberFormat="0" applyAlignment="0" applyProtection="0"/>
    <xf numFmtId="0" fontId="52" fillId="44" borderId="73" applyNumberFormat="0" applyAlignment="0" applyProtection="0"/>
    <xf numFmtId="0" fontId="13" fillId="0" borderId="77">
      <alignment vertical="center"/>
    </xf>
    <xf numFmtId="0" fontId="13" fillId="0" borderId="77">
      <alignment vertical="center"/>
    </xf>
    <xf numFmtId="0" fontId="52" fillId="44" borderId="73" applyNumberFormat="0" applyAlignment="0" applyProtection="0"/>
    <xf numFmtId="166" fontId="15" fillId="5" borderId="77">
      <alignment horizontal="right" vertical="center"/>
    </xf>
    <xf numFmtId="0" fontId="13" fillId="62" borderId="74" applyNumberFormat="0" applyFont="0" applyAlignment="0" applyProtection="0"/>
    <xf numFmtId="0" fontId="59" fillId="0" borderId="76" applyNumberFormat="0" applyFill="0" applyAlignment="0" applyProtection="0"/>
    <xf numFmtId="0" fontId="13" fillId="0" borderId="77">
      <alignment vertical="center"/>
    </xf>
    <xf numFmtId="0" fontId="59" fillId="0" borderId="76" applyNumberFormat="0" applyFill="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171" fontId="15" fillId="5" borderId="77">
      <alignment horizontal="right" vertical="center"/>
    </xf>
    <xf numFmtId="0" fontId="42" fillId="58" borderId="73" applyNumberFormat="0" applyAlignment="0" applyProtection="0"/>
    <xf numFmtId="0" fontId="13" fillId="0" borderId="77">
      <alignmen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13" fillId="0" borderId="77">
      <alignment vertical="center"/>
    </xf>
    <xf numFmtId="0" fontId="42" fillId="58" borderId="73" applyNumberFormat="0" applyAlignment="0" applyProtection="0"/>
    <xf numFmtId="166" fontId="15" fillId="5" borderId="77">
      <alignment horizontal="right" vertical="center"/>
    </xf>
    <xf numFmtId="0" fontId="57" fillId="58" borderId="75" applyNumberFormat="0" applyAlignment="0" applyProtection="0"/>
    <xf numFmtId="171" fontId="13" fillId="0" borderId="77">
      <alignment vertical="center"/>
    </xf>
    <xf numFmtId="0" fontId="13" fillId="62" borderId="74" applyNumberFormat="0" applyFont="0" applyAlignment="0" applyProtection="0"/>
    <xf numFmtId="0" fontId="13" fillId="62" borderId="74" applyNumberFormat="0" applyFont="0" applyAlignment="0" applyProtection="0"/>
    <xf numFmtId="0" fontId="59" fillId="0" borderId="76" applyNumberFormat="0" applyFill="0" applyAlignment="0" applyProtection="0"/>
    <xf numFmtId="0" fontId="13" fillId="0" borderId="77">
      <alignment vertical="center"/>
    </xf>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166" fontId="15" fillId="5" borderId="77">
      <alignment horizontal="right" vertical="center"/>
    </xf>
    <xf numFmtId="171" fontId="13" fillId="0" borderId="77">
      <alignmen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171" fontId="13" fillId="0" borderId="77">
      <alignment vertical="center"/>
    </xf>
    <xf numFmtId="0"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5" fillId="5" borderId="77">
      <alignment horizontal="right" vertical="center"/>
    </xf>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171" fontId="13" fillId="0" borderId="77">
      <alignment vertical="center"/>
    </xf>
    <xf numFmtId="0" fontId="13" fillId="0" borderId="77">
      <alignment vertical="center"/>
    </xf>
    <xf numFmtId="166" fontId="15" fillId="5" borderId="77">
      <alignment horizontal="righ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171" fontId="15" fillId="5" borderId="77">
      <alignment horizontal="right" vertical="center"/>
    </xf>
    <xf numFmtId="166" fontId="15" fillId="5" borderId="77">
      <alignment horizontal="right" vertical="center"/>
    </xf>
    <xf numFmtId="171" fontId="13" fillId="0" borderId="77">
      <alignment vertical="center"/>
    </xf>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0" fontId="52" fillId="44" borderId="73" applyNumberFormat="0" applyAlignment="0" applyProtection="0"/>
    <xf numFmtId="0" fontId="13" fillId="0" borderId="77">
      <alignment vertical="center"/>
    </xf>
    <xf numFmtId="0" fontId="57" fillId="58" borderId="75" applyNumberFormat="0" applyAlignment="0" applyProtection="0"/>
    <xf numFmtId="166" fontId="15" fillId="5" borderId="77">
      <alignment horizontal="right" vertical="center"/>
    </xf>
    <xf numFmtId="171" fontId="13" fillId="0" borderId="77">
      <alignment vertical="center"/>
    </xf>
    <xf numFmtId="171" fontId="15" fillId="5" borderId="77">
      <alignment horizontal="right" vertical="center"/>
    </xf>
    <xf numFmtId="0" fontId="59" fillId="0" borderId="76" applyNumberFormat="0" applyFill="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171"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171" fontId="15" fillId="5" borderId="77">
      <alignment horizontal="right" vertical="center"/>
    </xf>
    <xf numFmtId="0" fontId="52" fillId="44" borderId="73" applyNumberFormat="0" applyAlignment="0" applyProtection="0"/>
    <xf numFmtId="0" fontId="13" fillId="62" borderId="74" applyNumberFormat="0" applyFont="0" applyAlignment="0" applyProtection="0"/>
    <xf numFmtId="171" fontId="13" fillId="0" borderId="77">
      <alignment vertical="center"/>
    </xf>
    <xf numFmtId="166" fontId="15" fillId="5" borderId="77">
      <alignment horizontal="right" vertical="center"/>
    </xf>
    <xf numFmtId="0" fontId="13" fillId="0" borderId="77">
      <alignment vertical="center"/>
    </xf>
    <xf numFmtId="166" fontId="15" fillId="5" borderId="77">
      <alignment horizontal="right" vertical="center"/>
    </xf>
    <xf numFmtId="0" fontId="42" fillId="58" borderId="73" applyNumberFormat="0" applyAlignment="0" applyProtection="0"/>
    <xf numFmtId="171" fontId="13" fillId="0" borderId="77">
      <alignment vertical="center"/>
    </xf>
    <xf numFmtId="0" fontId="57" fillId="58" borderId="75" applyNumberFormat="0" applyAlignment="0" applyProtection="0"/>
    <xf numFmtId="0" fontId="13" fillId="0" borderId="77">
      <alignment vertical="center"/>
    </xf>
    <xf numFmtId="0" fontId="42" fillId="58" borderId="73" applyNumberFormat="0" applyAlignment="0" applyProtection="0"/>
    <xf numFmtId="0" fontId="13" fillId="0" borderId="77">
      <alignment vertical="center"/>
    </xf>
    <xf numFmtId="166" fontId="15" fillId="5" borderId="77">
      <alignment horizontal="right" vertical="center"/>
    </xf>
    <xf numFmtId="0" fontId="57" fillId="58" borderId="75" applyNumberFormat="0" applyAlignment="0" applyProtection="0"/>
    <xf numFmtId="166"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57" fillId="58" borderId="75" applyNumberFormat="0" applyAlignment="0" applyProtection="0"/>
    <xf numFmtId="171" fontId="15" fillId="5" borderId="77">
      <alignment horizontal="right" vertical="center"/>
    </xf>
    <xf numFmtId="0" fontId="57" fillId="58" borderId="75" applyNumberFormat="0" applyAlignment="0" applyProtection="0"/>
    <xf numFmtId="0" fontId="13" fillId="0" borderId="77">
      <alignment vertical="center"/>
    </xf>
    <xf numFmtId="0" fontId="59" fillId="0" borderId="76" applyNumberFormat="0" applyFill="0" applyAlignment="0" applyProtection="0"/>
    <xf numFmtId="171" fontId="13" fillId="0" borderId="77">
      <alignment vertical="center"/>
    </xf>
    <xf numFmtId="166" fontId="15" fillId="5" borderId="77">
      <alignment horizontal="right" vertical="center"/>
    </xf>
    <xf numFmtId="0" fontId="13" fillId="0" borderId="77">
      <alignment vertical="center"/>
    </xf>
    <xf numFmtId="0" fontId="13" fillId="62" borderId="74" applyNumberFormat="0" applyFont="0" applyAlignment="0" applyProtection="0"/>
    <xf numFmtId="0" fontId="52" fillId="44" borderId="73" applyNumberFormat="0" applyAlignment="0" applyProtection="0"/>
    <xf numFmtId="0" fontId="13" fillId="0" borderId="77">
      <alignment vertical="center"/>
    </xf>
    <xf numFmtId="0" fontId="13" fillId="0" borderId="77">
      <alignment vertical="center"/>
    </xf>
    <xf numFmtId="0" fontId="52" fillId="44" borderId="73"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62" borderId="74" applyNumberFormat="0" applyFont="0" applyAlignment="0" applyProtection="0"/>
    <xf numFmtId="0" fontId="13" fillId="0" borderId="77">
      <alignment vertical="center"/>
    </xf>
    <xf numFmtId="0" fontId="42" fillId="58" borderId="73" applyNumberFormat="0" applyAlignment="0" applyProtection="0"/>
    <xf numFmtId="0" fontId="59" fillId="0" borderId="76" applyNumberFormat="0" applyFill="0" applyAlignment="0" applyProtection="0"/>
    <xf numFmtId="0" fontId="13" fillId="0" borderId="77">
      <alignment vertical="center"/>
    </xf>
    <xf numFmtId="0" fontId="13" fillId="0" borderId="77">
      <alignment vertical="center"/>
    </xf>
    <xf numFmtId="0" fontId="13" fillId="62" borderId="74" applyNumberFormat="0" applyFont="0" applyAlignment="0" applyProtection="0"/>
    <xf numFmtId="166" fontId="15" fillId="5" borderId="77">
      <alignment horizontal="right" vertical="center"/>
    </xf>
    <xf numFmtId="0" fontId="57" fillId="58" borderId="75" applyNumberFormat="0" applyAlignment="0" applyProtection="0"/>
    <xf numFmtId="0" fontId="13" fillId="0" borderId="77">
      <alignment vertical="center"/>
    </xf>
    <xf numFmtId="0" fontId="13" fillId="0" borderId="77">
      <alignment vertical="center"/>
    </xf>
    <xf numFmtId="0" fontId="52" fillId="44" borderId="73" applyNumberFormat="0" applyAlignment="0" applyProtection="0"/>
    <xf numFmtId="0" fontId="13" fillId="62" borderId="74" applyNumberFormat="0" applyFont="0" applyAlignment="0" applyProtection="0"/>
    <xf numFmtId="166" fontId="15" fillId="5" borderId="77">
      <alignment horizontal="right" vertical="center"/>
    </xf>
    <xf numFmtId="0" fontId="13" fillId="62" borderId="74" applyNumberFormat="0" applyFont="0" applyAlignment="0" applyProtection="0"/>
    <xf numFmtId="0" fontId="13" fillId="0" borderId="77">
      <alignment vertical="center"/>
    </xf>
    <xf numFmtId="0" fontId="13" fillId="0" borderId="77">
      <alignment vertical="center"/>
    </xf>
    <xf numFmtId="171" fontId="13" fillId="0" borderId="77">
      <alignment vertical="center"/>
    </xf>
    <xf numFmtId="171" fontId="15" fillId="5" borderId="77">
      <alignment horizontal="right" vertical="center"/>
    </xf>
    <xf numFmtId="0" fontId="13" fillId="0" borderId="77">
      <alignment vertical="center"/>
    </xf>
    <xf numFmtId="0" fontId="13" fillId="0" borderId="77">
      <alignment vertical="center"/>
    </xf>
    <xf numFmtId="171" fontId="13" fillId="0" borderId="77">
      <alignment vertical="center"/>
    </xf>
    <xf numFmtId="0" fontId="59" fillId="0" borderId="76" applyNumberFormat="0" applyFill="0" applyAlignment="0" applyProtection="0"/>
    <xf numFmtId="0" fontId="42" fillId="58" borderId="73" applyNumberFormat="0" applyAlignment="0" applyProtection="0"/>
    <xf numFmtId="0" fontId="13" fillId="62" borderId="74" applyNumberFormat="0" applyFont="0" applyAlignment="0" applyProtection="0"/>
    <xf numFmtId="166"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42" fillId="58" borderId="73"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9" fillId="0" borderId="76" applyNumberFormat="0" applyFill="0" applyAlignment="0" applyProtection="0"/>
    <xf numFmtId="0" fontId="59" fillId="0" borderId="76" applyNumberFormat="0" applyFill="0" applyAlignment="0" applyProtection="0"/>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13" fillId="62" borderId="74" applyNumberFormat="0" applyFont="0" applyAlignment="0" applyProtection="0"/>
    <xf numFmtId="171" fontId="13" fillId="0" borderId="77">
      <alignment vertical="center"/>
    </xf>
    <xf numFmtId="0" fontId="59" fillId="0" borderId="76" applyNumberFormat="0" applyFill="0" applyAlignment="0" applyProtection="0"/>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57" fillId="58" borderId="75" applyNumberFormat="0" applyAlignment="0" applyProtection="0"/>
    <xf numFmtId="0" fontId="13" fillId="62" borderId="74" applyNumberFormat="0" applyFont="0" applyAlignment="0" applyProtection="0"/>
    <xf numFmtId="0" fontId="42" fillId="58" borderId="73" applyNumberFormat="0" applyAlignment="0" applyProtection="0"/>
    <xf numFmtId="0" fontId="52" fillId="44" borderId="73" applyNumberFormat="0" applyAlignment="0" applyProtection="0"/>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13" fillId="0" borderId="77">
      <alignment vertical="center"/>
    </xf>
    <xf numFmtId="166" fontId="15" fillId="5" borderId="77">
      <alignment horizontal="right" vertical="center"/>
    </xf>
    <xf numFmtId="0" fontId="13" fillId="62" borderId="74" applyNumberFormat="0" applyFont="0" applyAlignment="0" applyProtection="0"/>
    <xf numFmtId="171" fontId="13" fillId="0" borderId="77">
      <alignment vertical="center"/>
    </xf>
    <xf numFmtId="0" fontId="52" fillId="44" borderId="73" applyNumberFormat="0" applyAlignment="0" applyProtection="0"/>
    <xf numFmtId="0" fontId="13" fillId="62" borderId="74" applyNumberFormat="0" applyFont="0" applyAlignment="0" applyProtection="0"/>
    <xf numFmtId="0" fontId="42" fillId="58" borderId="73" applyNumberFormat="0" applyAlignment="0" applyProtection="0"/>
    <xf numFmtId="166" fontId="15" fillId="5" borderId="77">
      <alignment horizontal="right" vertical="center"/>
    </xf>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57" fillId="58" borderId="75" applyNumberFormat="0" applyAlignment="0" applyProtection="0"/>
    <xf numFmtId="0" fontId="52" fillId="44" borderId="73" applyNumberFormat="0" applyAlignment="0" applyProtection="0"/>
    <xf numFmtId="0" fontId="13" fillId="62" borderId="74" applyNumberFormat="0" applyFont="0" applyAlignment="0" applyProtection="0"/>
    <xf numFmtId="166" fontId="15" fillId="5" borderId="77">
      <alignment horizontal="right" vertical="center"/>
    </xf>
    <xf numFmtId="0" fontId="13" fillId="0" borderId="77">
      <alignment vertical="center"/>
    </xf>
    <xf numFmtId="0" fontId="59" fillId="0" borderId="76" applyNumberFormat="0" applyFill="0" applyAlignment="0" applyProtection="0"/>
    <xf numFmtId="0" fontId="59" fillId="0" borderId="76" applyNumberFormat="0" applyFill="0" applyAlignment="0" applyProtection="0"/>
    <xf numFmtId="0" fontId="59" fillId="0" borderId="76" applyNumberFormat="0" applyFill="0" applyAlignment="0" applyProtection="0"/>
    <xf numFmtId="0" fontId="13" fillId="62" borderId="74" applyNumberFormat="0" applyFont="0" applyAlignment="0" applyProtection="0"/>
    <xf numFmtId="171" fontId="15" fillId="5" borderId="77">
      <alignment horizontal="right" vertical="center"/>
    </xf>
    <xf numFmtId="0" fontId="57" fillId="58" borderId="75" applyNumberFormat="0" applyAlignment="0" applyProtection="0"/>
    <xf numFmtId="0" fontId="13" fillId="0" borderId="77">
      <alignment vertical="center"/>
    </xf>
    <xf numFmtId="0" fontId="59" fillId="0" borderId="76" applyNumberFormat="0" applyFill="0" applyAlignment="0" applyProtection="0"/>
    <xf numFmtId="0" fontId="52" fillId="44" borderId="73" applyNumberFormat="0" applyAlignment="0" applyProtection="0"/>
    <xf numFmtId="171" fontId="15" fillId="5" borderId="77">
      <alignment horizontal="right" vertical="center"/>
    </xf>
    <xf numFmtId="0" fontId="57" fillId="58" borderId="75" applyNumberFormat="0" applyAlignment="0" applyProtection="0"/>
    <xf numFmtId="166" fontId="15" fillId="5" borderId="77">
      <alignment horizontal="right" vertical="center"/>
    </xf>
    <xf numFmtId="0" fontId="13" fillId="62" borderId="74" applyNumberFormat="0" applyFont="0" applyAlignment="0" applyProtection="0"/>
    <xf numFmtId="0" fontId="59" fillId="0" borderId="76" applyNumberFormat="0" applyFill="0" applyAlignment="0" applyProtection="0"/>
    <xf numFmtId="0" fontId="13" fillId="62" borderId="74" applyNumberFormat="0" applyFont="0" applyAlignment="0" applyProtection="0"/>
    <xf numFmtId="0" fontId="59" fillId="0" borderId="76" applyNumberFormat="0" applyFill="0" applyAlignment="0" applyProtection="0"/>
    <xf numFmtId="0" fontId="13" fillId="0" borderId="77">
      <alignment vertical="center"/>
    </xf>
    <xf numFmtId="0" fontId="13" fillId="62" borderId="74" applyNumberFormat="0" applyFont="0" applyAlignment="0" applyProtection="0"/>
    <xf numFmtId="171" fontId="15" fillId="5" borderId="77">
      <alignment horizontal="right" vertical="center"/>
    </xf>
    <xf numFmtId="0" fontId="13" fillId="0" borderId="77">
      <alignment vertical="center"/>
    </xf>
    <xf numFmtId="0" fontId="42" fillId="58" borderId="73" applyNumberFormat="0" applyAlignment="0" applyProtection="0"/>
    <xf numFmtId="0" fontId="57" fillId="58" borderId="75" applyNumberFormat="0" applyAlignment="0" applyProtection="0"/>
    <xf numFmtId="0" fontId="13" fillId="0" borderId="77">
      <alignment vertical="center"/>
    </xf>
    <xf numFmtId="0" fontId="52" fillId="44" borderId="73" applyNumberFormat="0" applyAlignment="0" applyProtection="0"/>
    <xf numFmtId="0" fontId="13" fillId="0" borderId="77">
      <alignment vertical="center"/>
    </xf>
    <xf numFmtId="0" fontId="52" fillId="44" borderId="73" applyNumberFormat="0" applyAlignment="0" applyProtection="0"/>
    <xf numFmtId="166" fontId="15" fillId="5" borderId="77">
      <alignment horizontal="right" vertical="center"/>
    </xf>
    <xf numFmtId="0" fontId="57" fillId="58" borderId="75" applyNumberFormat="0" applyAlignment="0" applyProtection="0"/>
    <xf numFmtId="166" fontId="15" fillId="5" borderId="77">
      <alignment horizontal="right" vertical="center"/>
    </xf>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0" fontId="59" fillId="0" borderId="76" applyNumberFormat="0" applyFill="0" applyAlignment="0" applyProtection="0"/>
    <xf numFmtId="0" fontId="13" fillId="62" borderId="74" applyNumberFormat="0" applyFont="0" applyAlignment="0" applyProtection="0"/>
    <xf numFmtId="171" fontId="13" fillId="0" borderId="77">
      <alignment vertical="center"/>
    </xf>
    <xf numFmtId="0" fontId="13" fillId="0" borderId="77">
      <alignment vertical="center"/>
    </xf>
    <xf numFmtId="0" fontId="52" fillId="44" borderId="73" applyNumberForma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42" fillId="58" borderId="73" applyNumberFormat="0" applyAlignment="0" applyProtection="0"/>
    <xf numFmtId="171" fontId="15" fillId="5" borderId="77">
      <alignment horizontal="right" vertical="center"/>
    </xf>
    <xf numFmtId="171" fontId="15" fillId="5" borderId="77">
      <alignment horizontal="right" vertical="center"/>
    </xf>
    <xf numFmtId="0" fontId="59" fillId="0" borderId="76" applyNumberFormat="0" applyFill="0" applyAlignment="0" applyProtection="0"/>
    <xf numFmtId="0" fontId="13" fillId="0" borderId="77">
      <alignment vertical="center"/>
    </xf>
    <xf numFmtId="0" fontId="13" fillId="62" borderId="74" applyNumberFormat="0" applyFont="0" applyAlignment="0" applyProtection="0"/>
    <xf numFmtId="171" fontId="13" fillId="0" borderId="77">
      <alignment vertical="center"/>
    </xf>
    <xf numFmtId="0" fontId="13" fillId="62" borderId="74" applyNumberFormat="0" applyFont="0" applyAlignment="0" applyProtection="0"/>
    <xf numFmtId="171" fontId="15" fillId="5" borderId="77">
      <alignment horizontal="righ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13" fillId="62" borderId="74" applyNumberFormat="0" applyFont="0" applyAlignment="0" applyProtection="0"/>
    <xf numFmtId="166" fontId="15" fillId="5" borderId="77">
      <alignment horizontal="right" vertical="center"/>
    </xf>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171" fontId="15" fillId="5" borderId="77">
      <alignment horizontal="right" vertical="center"/>
    </xf>
    <xf numFmtId="166"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0" fontId="52" fillId="44" borderId="73" applyNumberFormat="0" applyAlignment="0" applyProtection="0"/>
    <xf numFmtId="0" fontId="13" fillId="0" borderId="77">
      <alignment vertical="center"/>
    </xf>
    <xf numFmtId="0" fontId="57" fillId="58" borderId="75" applyNumberFormat="0" applyAlignment="0" applyProtection="0"/>
    <xf numFmtId="171" fontId="15" fillId="5" borderId="77">
      <alignment horizontal="right" vertical="center"/>
    </xf>
    <xf numFmtId="0" fontId="13" fillId="62" borderId="74" applyNumberFormat="0" applyFont="0" applyAlignment="0" applyProtection="0"/>
    <xf numFmtId="166" fontId="15" fillId="5" borderId="77">
      <alignment horizontal="right" vertical="center"/>
    </xf>
    <xf numFmtId="0" fontId="42" fillId="58"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166" fontId="15" fillId="5" borderId="77">
      <alignment horizontal="right" vertical="center"/>
    </xf>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0" fontId="59" fillId="0" borderId="76" applyNumberFormat="0" applyFill="0" applyAlignment="0" applyProtection="0"/>
    <xf numFmtId="0" fontId="42" fillId="58" borderId="73" applyNumberFormat="0" applyAlignment="0" applyProtection="0"/>
    <xf numFmtId="0" fontId="13" fillId="62" borderId="74" applyNumberFormat="0" applyFont="0" applyAlignment="0" applyProtection="0"/>
    <xf numFmtId="0" fontId="57" fillId="58" borderId="75" applyNumberFormat="0" applyAlignment="0" applyProtection="0"/>
    <xf numFmtId="166" fontId="15" fillId="5" borderId="77">
      <alignment horizontal="right" vertical="center"/>
    </xf>
    <xf numFmtId="0" fontId="13" fillId="0" borderId="77">
      <alignment vertical="center"/>
    </xf>
    <xf numFmtId="171" fontId="15" fillId="5" borderId="77">
      <alignment horizontal="right" vertical="center"/>
    </xf>
    <xf numFmtId="0" fontId="52" fillId="44" borderId="73" applyNumberFormat="0" applyAlignment="0" applyProtection="0"/>
    <xf numFmtId="0" fontId="59" fillId="0" borderId="76" applyNumberFormat="0" applyFill="0" applyAlignment="0" applyProtection="0"/>
    <xf numFmtId="171" fontId="13" fillId="0" borderId="77">
      <alignment vertical="center"/>
    </xf>
    <xf numFmtId="0" fontId="59" fillId="0" borderId="76" applyNumberFormat="0" applyFill="0" applyAlignment="0" applyProtection="0"/>
    <xf numFmtId="166" fontId="15" fillId="5" borderId="77">
      <alignment horizontal="right" vertical="center"/>
    </xf>
    <xf numFmtId="0" fontId="13" fillId="62" borderId="74" applyNumberFormat="0" applyFont="0" applyAlignment="0" applyProtection="0"/>
    <xf numFmtId="0" fontId="57" fillId="58" borderId="75" applyNumberFormat="0" applyAlignment="0" applyProtection="0"/>
    <xf numFmtId="171"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0" fontId="42" fillId="58" borderId="73" applyNumberFormat="0" applyAlignment="0" applyProtection="0"/>
    <xf numFmtId="0" fontId="42" fillId="58" borderId="73" applyNumberFormat="0" applyAlignment="0" applyProtection="0"/>
    <xf numFmtId="0" fontId="59" fillId="0" borderId="76" applyNumberFormat="0" applyFill="0" applyAlignment="0" applyProtection="0"/>
    <xf numFmtId="0" fontId="52" fillId="44" borderId="73" applyNumberFormat="0" applyAlignment="0" applyProtection="0"/>
    <xf numFmtId="171" fontId="13" fillId="0" borderId="77">
      <alignment vertical="center"/>
    </xf>
    <xf numFmtId="0" fontId="52" fillId="44" borderId="73" applyNumberFormat="0" applyAlignment="0" applyProtection="0"/>
    <xf numFmtId="0" fontId="13" fillId="62" borderId="74" applyNumberFormat="0" applyFont="0" applyAlignment="0" applyProtection="0"/>
    <xf numFmtId="171" fontId="15" fillId="5" borderId="77">
      <alignment horizontal="right" vertical="center"/>
    </xf>
    <xf numFmtId="0" fontId="42" fillId="58" borderId="73" applyNumberFormat="0" applyAlignment="0" applyProtection="0"/>
    <xf numFmtId="0" fontId="13" fillId="0" borderId="77">
      <alignment vertical="center"/>
    </xf>
    <xf numFmtId="0" fontId="57" fillId="58" borderId="75" applyNumberFormat="0" applyAlignment="0" applyProtection="0"/>
    <xf numFmtId="0" fontId="52" fillId="44" borderId="73" applyNumberFormat="0" applyAlignment="0" applyProtection="0"/>
    <xf numFmtId="0" fontId="13" fillId="62" borderId="74" applyNumberFormat="0" applyFont="0" applyAlignment="0" applyProtection="0"/>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0" fontId="13" fillId="0" borderId="77">
      <alignment vertical="center"/>
    </xf>
    <xf numFmtId="0" fontId="13" fillId="62" borderId="74" applyNumberFormat="0" applyFont="0" applyAlignment="0" applyProtection="0"/>
    <xf numFmtId="0" fontId="59" fillId="0" borderId="76" applyNumberFormat="0" applyFill="0" applyAlignment="0" applyProtection="0"/>
    <xf numFmtId="166"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0" fontId="57" fillId="58" borderId="75" applyNumberFormat="0" applyAlignment="0" applyProtection="0"/>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0" fontId="52" fillId="44" borderId="73" applyNumberFormat="0" applyAlignment="0" applyProtection="0"/>
    <xf numFmtId="0" fontId="42" fillId="58" borderId="73" applyNumberFormat="0" applyAlignment="0" applyProtection="0"/>
    <xf numFmtId="0" fontId="13" fillId="62" borderId="74" applyNumberFormat="0" applyFont="0" applyAlignment="0" applyProtection="0"/>
    <xf numFmtId="0" fontId="13" fillId="0" borderId="77">
      <alignment vertical="center"/>
    </xf>
    <xf numFmtId="0" fontId="59" fillId="0" borderId="76" applyNumberFormat="0" applyFill="0" applyAlignment="0" applyProtection="0"/>
    <xf numFmtId="166" fontId="15" fillId="5" borderId="77">
      <alignment horizontal="right" vertical="center"/>
    </xf>
    <xf numFmtId="0" fontId="59" fillId="0" borderId="76" applyNumberFormat="0" applyFill="0" applyAlignment="0" applyProtection="0"/>
    <xf numFmtId="171"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166" fontId="15" fillId="5" borderId="77">
      <alignment horizontal="right" vertical="center"/>
    </xf>
    <xf numFmtId="0" fontId="13" fillId="0" borderId="77">
      <alignment vertical="center"/>
    </xf>
    <xf numFmtId="0" fontId="13" fillId="0" borderId="77">
      <alignment vertical="center"/>
    </xf>
    <xf numFmtId="166" fontId="15" fillId="5" borderId="77">
      <alignment horizontal="right" vertical="center"/>
    </xf>
    <xf numFmtId="0" fontId="57" fillId="58" borderId="75" applyNumberFormat="0" applyAlignment="0" applyProtection="0"/>
    <xf numFmtId="166" fontId="15" fillId="5" borderId="77">
      <alignment horizontal="right" vertical="center"/>
    </xf>
    <xf numFmtId="171" fontId="13" fillId="0" borderId="77">
      <alignment vertical="center"/>
    </xf>
    <xf numFmtId="0" fontId="13" fillId="0" borderId="77">
      <alignment vertical="center"/>
    </xf>
    <xf numFmtId="166" fontId="15" fillId="5" borderId="77">
      <alignment horizontal="right" vertical="center"/>
    </xf>
    <xf numFmtId="166" fontId="15" fillId="5" borderId="77">
      <alignment horizontal="right" vertical="center"/>
    </xf>
    <xf numFmtId="0" fontId="42" fillId="58" borderId="73" applyNumberFormat="0" applyAlignment="0" applyProtection="0"/>
    <xf numFmtId="0" fontId="42" fillId="58" borderId="73" applyNumberFormat="0" applyAlignment="0" applyProtection="0"/>
    <xf numFmtId="0" fontId="57" fillId="58" borderId="75" applyNumberFormat="0" applyAlignment="0" applyProtection="0"/>
    <xf numFmtId="0" fontId="57" fillId="58" borderId="75" applyNumberFormat="0" applyAlignment="0" applyProtection="0"/>
    <xf numFmtId="166" fontId="15" fillId="5" borderId="77">
      <alignment horizontal="right" vertical="center"/>
    </xf>
    <xf numFmtId="0" fontId="13" fillId="0" borderId="77">
      <alignment vertical="center"/>
    </xf>
    <xf numFmtId="166" fontId="15" fillId="5" borderId="77">
      <alignment horizontal="right" vertical="center"/>
    </xf>
    <xf numFmtId="0" fontId="13" fillId="62" borderId="74" applyNumberFormat="0" applyFont="0" applyAlignment="0" applyProtection="0"/>
    <xf numFmtId="0" fontId="13" fillId="62" borderId="74" applyNumberFormat="0" applyFont="0" applyAlignment="0" applyProtection="0"/>
    <xf numFmtId="0" fontId="52" fillId="44" borderId="73" applyNumberFormat="0" applyAlignment="0" applyProtection="0"/>
    <xf numFmtId="171" fontId="13" fillId="0" borderId="77">
      <alignment vertical="center"/>
    </xf>
    <xf numFmtId="171" fontId="13" fillId="0" borderId="77">
      <alignment vertical="center"/>
    </xf>
    <xf numFmtId="0" fontId="13" fillId="62" borderId="74" applyNumberFormat="0" applyFont="0" applyAlignment="0" applyProtection="0"/>
    <xf numFmtId="171"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13" fillId="0" borderId="77">
      <alignment vertical="center"/>
    </xf>
    <xf numFmtId="0" fontId="57" fillId="58" borderId="75" applyNumberFormat="0" applyAlignment="0" applyProtection="0"/>
    <xf numFmtId="171" fontId="15" fillId="5" borderId="77">
      <alignment horizontal="right" vertical="center"/>
    </xf>
    <xf numFmtId="0" fontId="13" fillId="0" borderId="77">
      <alignment vertical="center"/>
    </xf>
    <xf numFmtId="0" fontId="57" fillId="58" borderId="75" applyNumberFormat="0" applyAlignment="0" applyProtection="0"/>
    <xf numFmtId="0" fontId="57" fillId="58" borderId="75" applyNumberFormat="0" applyAlignment="0" applyProtection="0"/>
    <xf numFmtId="166" fontId="15" fillId="5" borderId="77">
      <alignment horizontal="right" vertical="center"/>
    </xf>
    <xf numFmtId="171" fontId="13" fillId="0" borderId="77">
      <alignment vertical="center"/>
    </xf>
    <xf numFmtId="171" fontId="13" fillId="0" borderId="77">
      <alignment vertical="center"/>
    </xf>
    <xf numFmtId="0" fontId="42" fillId="58" borderId="73" applyNumberFormat="0" applyAlignment="0" applyProtection="0"/>
    <xf numFmtId="0" fontId="57" fillId="58" borderId="75" applyNumberFormat="0" applyAlignment="0" applyProtection="0"/>
    <xf numFmtId="0" fontId="13" fillId="0" borderId="77">
      <alignment vertical="center"/>
    </xf>
    <xf numFmtId="0" fontId="52" fillId="44" borderId="73" applyNumberFormat="0" applyAlignment="0" applyProtection="0"/>
    <xf numFmtId="0" fontId="52" fillId="44" borderId="73" applyNumberFormat="0" applyAlignment="0" applyProtection="0"/>
    <xf numFmtId="166" fontId="15" fillId="5" borderId="77">
      <alignment horizontal="right" vertical="center"/>
    </xf>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0" fontId="52" fillId="44" borderId="73" applyNumberFormat="0" applyAlignment="0" applyProtection="0"/>
    <xf numFmtId="0" fontId="52" fillId="44" borderId="73" applyNumberFormat="0" applyAlignment="0" applyProtection="0"/>
    <xf numFmtId="0" fontId="52" fillId="44" borderId="73" applyNumberFormat="0" applyAlignment="0" applyProtection="0"/>
    <xf numFmtId="171" fontId="13" fillId="0" borderId="77">
      <alignment vertical="center"/>
    </xf>
    <xf numFmtId="0" fontId="13" fillId="0" borderId="77">
      <alignment vertical="center"/>
    </xf>
    <xf numFmtId="166" fontId="15" fillId="5" borderId="77">
      <alignment horizontal="right" vertical="center"/>
    </xf>
    <xf numFmtId="0" fontId="13" fillId="62" borderId="74" applyNumberFormat="0" applyFont="0" applyAlignment="0" applyProtection="0"/>
    <xf numFmtId="0" fontId="59" fillId="0" borderId="76" applyNumberFormat="0" applyFill="0" applyAlignment="0" applyProtection="0"/>
    <xf numFmtId="171" fontId="15" fillId="5" borderId="77">
      <alignment horizontal="right" vertical="center"/>
    </xf>
    <xf numFmtId="166" fontId="15" fillId="5" borderId="77">
      <alignment horizontal="right" vertical="center"/>
    </xf>
    <xf numFmtId="0" fontId="57" fillId="58" borderId="75" applyNumberFormat="0" applyAlignment="0" applyProtection="0"/>
    <xf numFmtId="0" fontId="42" fillId="58" borderId="73" applyNumberFormat="0" applyAlignment="0" applyProtection="0"/>
    <xf numFmtId="0" fontId="59" fillId="0" borderId="76" applyNumberFormat="0" applyFill="0" applyAlignment="0" applyProtection="0"/>
    <xf numFmtId="0" fontId="13" fillId="62" borderId="74" applyNumberFormat="0" applyFont="0" applyAlignment="0" applyProtection="0"/>
    <xf numFmtId="166" fontId="15" fillId="5" borderId="77">
      <alignment horizontal="right" vertical="center"/>
    </xf>
    <xf numFmtId="0" fontId="42" fillId="58" borderId="73" applyNumberFormat="0" applyAlignment="0" applyProtection="0"/>
    <xf numFmtId="166" fontId="15" fillId="5" borderId="77">
      <alignment horizontal="right" vertical="center"/>
    </xf>
    <xf numFmtId="0" fontId="13" fillId="62" borderId="74" applyNumberFormat="0" applyFont="0" applyAlignment="0" applyProtection="0"/>
    <xf numFmtId="171" fontId="13" fillId="0" borderId="77">
      <alignment vertical="center"/>
    </xf>
    <xf numFmtId="0" fontId="13" fillId="62" borderId="74" applyNumberFormat="0" applyFont="0" applyAlignment="0" applyProtection="0"/>
    <xf numFmtId="171" fontId="13" fillId="0" borderId="77">
      <alignment vertical="center"/>
    </xf>
    <xf numFmtId="0" fontId="52" fillId="44"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42" fillId="58" borderId="73" applyNumberFormat="0" applyAlignment="0" applyProtection="0"/>
    <xf numFmtId="0" fontId="42" fillId="58" borderId="73" applyNumberFormat="0" applyAlignment="0" applyProtection="0"/>
    <xf numFmtId="0" fontId="13" fillId="0" borderId="77">
      <alignment vertical="center"/>
    </xf>
    <xf numFmtId="0" fontId="13" fillId="62" borderId="74" applyNumberFormat="0" applyFont="0" applyAlignment="0" applyProtection="0"/>
    <xf numFmtId="166" fontId="15" fillId="5" borderId="77">
      <alignment horizontal="right" vertical="center"/>
    </xf>
    <xf numFmtId="0" fontId="13" fillId="0" borderId="77">
      <alignment vertical="center"/>
    </xf>
    <xf numFmtId="166" fontId="15" fillId="5" borderId="77">
      <alignment horizontal="right" vertical="center"/>
    </xf>
    <xf numFmtId="0" fontId="13" fillId="62" borderId="74" applyNumberFormat="0" applyFont="0" applyAlignment="0" applyProtection="0"/>
    <xf numFmtId="166" fontId="15" fillId="5" borderId="77">
      <alignment horizontal="right" vertical="center"/>
    </xf>
    <xf numFmtId="0" fontId="42" fillId="58" borderId="73" applyNumberFormat="0" applyAlignment="0" applyProtection="0"/>
    <xf numFmtId="0" fontId="57" fillId="58" borderId="75" applyNumberFormat="0" applyAlignment="0" applyProtection="0"/>
    <xf numFmtId="171" fontId="13" fillId="0" borderId="77">
      <alignment vertical="center"/>
    </xf>
    <xf numFmtId="166" fontId="15" fillId="5" borderId="77">
      <alignment horizontal="right" vertical="center"/>
    </xf>
    <xf numFmtId="0" fontId="57" fillId="58" borderId="75" applyNumberFormat="0" applyAlignment="0" applyProtection="0"/>
    <xf numFmtId="0" fontId="42" fillId="58" borderId="73" applyNumberFormat="0" applyAlignment="0" applyProtection="0"/>
    <xf numFmtId="0" fontId="59" fillId="0" borderId="76" applyNumberFormat="0" applyFill="0" applyAlignment="0" applyProtection="0"/>
    <xf numFmtId="0" fontId="59" fillId="0" borderId="76" applyNumberFormat="0" applyFill="0" applyAlignment="0" applyProtection="0"/>
    <xf numFmtId="0" fontId="13" fillId="62" borderId="74" applyNumberFormat="0" applyFont="0" applyAlignment="0" applyProtection="0"/>
    <xf numFmtId="0" fontId="13" fillId="0" borderId="77">
      <alignment vertical="center"/>
    </xf>
    <xf numFmtId="171"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62" borderId="74" applyNumberFormat="0" applyFont="0" applyAlignment="0" applyProtection="0"/>
    <xf numFmtId="0" fontId="13" fillId="62" borderId="74" applyNumberFormat="0" applyFont="0" applyAlignment="0" applyProtection="0"/>
    <xf numFmtId="0" fontId="13" fillId="62" borderId="74" applyNumberFormat="0" applyFont="0" applyAlignment="0" applyProtection="0"/>
    <xf numFmtId="171" fontId="13" fillId="0" borderId="77">
      <alignment vertical="center"/>
    </xf>
    <xf numFmtId="166" fontId="15" fillId="5" borderId="77">
      <alignment horizontal="right" vertical="center"/>
    </xf>
    <xf numFmtId="0" fontId="13" fillId="0" borderId="77">
      <alignment vertical="center"/>
    </xf>
    <xf numFmtId="0" fontId="13" fillId="62" borderId="74" applyNumberFormat="0" applyFont="0" applyAlignment="0" applyProtection="0"/>
    <xf numFmtId="166" fontId="15" fillId="5" borderId="77">
      <alignment horizontal="right" vertical="center"/>
    </xf>
    <xf numFmtId="171" fontId="13" fillId="0" borderId="77">
      <alignment vertical="center"/>
    </xf>
    <xf numFmtId="166" fontId="15" fillId="5" borderId="77">
      <alignment horizontal="right" vertical="center"/>
    </xf>
    <xf numFmtId="0" fontId="13" fillId="0" borderId="77">
      <alignment vertical="center"/>
    </xf>
    <xf numFmtId="0" fontId="52" fillId="44"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42" fillId="58" borderId="73" applyNumberFormat="0" applyAlignment="0" applyProtection="0"/>
    <xf numFmtId="0" fontId="13" fillId="0" borderId="77">
      <alignment vertical="center"/>
    </xf>
    <xf numFmtId="0" fontId="42" fillId="58" borderId="73" applyNumberFormat="0" applyAlignment="0" applyProtection="0"/>
    <xf numFmtId="0" fontId="13" fillId="0" borderId="77">
      <alignment vertical="center"/>
    </xf>
    <xf numFmtId="0" fontId="42" fillId="58" borderId="73" applyNumberFormat="0" applyAlignment="0" applyProtection="0"/>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52" fillId="44" borderId="73" applyNumberFormat="0" applyAlignment="0" applyProtection="0"/>
    <xf numFmtId="0" fontId="57" fillId="58" borderId="75" applyNumberFormat="0" applyAlignment="0" applyProtection="0"/>
    <xf numFmtId="0" fontId="57" fillId="58" borderId="75" applyNumberFormat="0" applyAlignment="0" applyProtection="0"/>
    <xf numFmtId="0" fontId="52" fillId="44" borderId="73" applyNumberFormat="0" applyAlignment="0" applyProtection="0"/>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0" fontId="42" fillId="58" borderId="73" applyNumberFormat="0" applyAlignment="0" applyProtection="0"/>
    <xf numFmtId="0" fontId="13" fillId="0" borderId="77">
      <alignment vertical="center"/>
    </xf>
    <xf numFmtId="0" fontId="52" fillId="44" borderId="73" applyNumberFormat="0" applyAlignment="0" applyProtection="0"/>
    <xf numFmtId="0" fontId="57" fillId="58" borderId="75" applyNumberFormat="0" applyAlignment="0" applyProtection="0"/>
    <xf numFmtId="166" fontId="15" fillId="5" borderId="77">
      <alignment horizontal="right" vertical="center"/>
    </xf>
    <xf numFmtId="171" fontId="13" fillId="0" borderId="77">
      <alignment vertical="center"/>
    </xf>
    <xf numFmtId="171" fontId="13" fillId="0" borderId="77">
      <alignment vertical="center"/>
    </xf>
    <xf numFmtId="0" fontId="59" fillId="0" borderId="76" applyNumberFormat="0" applyFill="0" applyAlignment="0" applyProtection="0"/>
    <xf numFmtId="0" fontId="52" fillId="44" borderId="73" applyNumberFormat="0" applyAlignment="0" applyProtection="0"/>
    <xf numFmtId="171" fontId="15" fillId="5" borderId="77">
      <alignment horizontal="right" vertical="center"/>
    </xf>
    <xf numFmtId="171"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13" fillId="62" borderId="74" applyNumberFormat="0" applyFont="0" applyAlignment="0" applyProtection="0"/>
    <xf numFmtId="0" fontId="52" fillId="44" borderId="73" applyNumberFormat="0" applyAlignment="0" applyProtection="0"/>
    <xf numFmtId="0" fontId="42" fillId="58" borderId="73" applyNumberFormat="0" applyAlignment="0" applyProtection="0"/>
    <xf numFmtId="0" fontId="13" fillId="0" borderId="77">
      <alignment vertical="center"/>
    </xf>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13" fillId="0" borderId="77">
      <alignment vertical="center"/>
    </xf>
    <xf numFmtId="166" fontId="15" fillId="5" borderId="77">
      <alignment horizontal="right" vertical="center"/>
    </xf>
    <xf numFmtId="171" fontId="13" fillId="0" borderId="77">
      <alignment vertical="center"/>
    </xf>
    <xf numFmtId="166" fontId="15" fillId="5" borderId="77">
      <alignment horizontal="right" vertical="center"/>
    </xf>
    <xf numFmtId="166" fontId="15" fillId="5" borderId="77">
      <alignment horizontal="right" vertical="center"/>
    </xf>
    <xf numFmtId="0" fontId="13" fillId="0" borderId="77">
      <alignment vertical="center"/>
    </xf>
    <xf numFmtId="0" fontId="13" fillId="62" borderId="74" applyNumberFormat="0" applyFon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13" fillId="62" borderId="74" applyNumberFormat="0" applyFont="0" applyAlignment="0" applyProtection="0"/>
    <xf numFmtId="171" fontId="15" fillId="5" borderId="77">
      <alignment horizontal="right" vertical="center"/>
    </xf>
    <xf numFmtId="0" fontId="13" fillId="0" borderId="77">
      <alignment vertical="center"/>
    </xf>
    <xf numFmtId="171" fontId="15" fillId="5" borderId="77">
      <alignment horizontal="right" vertical="center"/>
    </xf>
    <xf numFmtId="0" fontId="57" fillId="58" borderId="75" applyNumberFormat="0" applyAlignment="0" applyProtection="0"/>
    <xf numFmtId="0" fontId="42" fillId="58" borderId="73" applyNumberFormat="0" applyAlignment="0" applyProtection="0"/>
    <xf numFmtId="0" fontId="42" fillId="58" borderId="73" applyNumberFormat="0" applyAlignment="0" applyProtection="0"/>
    <xf numFmtId="171" fontId="13" fillId="0" borderId="77">
      <alignment vertical="center"/>
    </xf>
    <xf numFmtId="171" fontId="13" fillId="0" borderId="77">
      <alignment vertical="center"/>
    </xf>
    <xf numFmtId="166" fontId="15" fillId="5" borderId="77">
      <alignment horizontal="right" vertical="center"/>
    </xf>
    <xf numFmtId="0" fontId="13" fillId="0" borderId="77">
      <alignment vertical="center"/>
    </xf>
    <xf numFmtId="0" fontId="52" fillId="44" borderId="73" applyNumberFormat="0" applyAlignment="0" applyProtection="0"/>
    <xf numFmtId="0" fontId="42" fillId="58" borderId="73" applyNumberFormat="0" applyAlignment="0" applyProtection="0"/>
    <xf numFmtId="171" fontId="15" fillId="5" borderId="77">
      <alignment horizontal="right" vertical="center"/>
    </xf>
    <xf numFmtId="0" fontId="59" fillId="0" borderId="76" applyNumberFormat="0" applyFill="0" applyAlignment="0" applyProtection="0"/>
    <xf numFmtId="0" fontId="52" fillId="44" borderId="73" applyNumberFormat="0" applyAlignment="0" applyProtection="0"/>
    <xf numFmtId="166" fontId="15" fillId="5" borderId="77">
      <alignment horizontal="right" vertical="center"/>
    </xf>
    <xf numFmtId="0" fontId="59" fillId="0" borderId="76" applyNumberFormat="0" applyFill="0" applyAlignment="0" applyProtection="0"/>
    <xf numFmtId="166" fontId="15" fillId="5" borderId="77">
      <alignment horizontal="right" vertical="center"/>
    </xf>
    <xf numFmtId="0" fontId="57" fillId="58" borderId="75" applyNumberFormat="0" applyAlignment="0" applyProtection="0"/>
    <xf numFmtId="0" fontId="13" fillId="0" borderId="77">
      <alignment vertical="center"/>
    </xf>
    <xf numFmtId="166" fontId="15" fillId="5" borderId="77">
      <alignment horizontal="right" vertical="center"/>
    </xf>
    <xf numFmtId="0" fontId="52" fillId="44" borderId="73" applyNumberFormat="0" applyAlignment="0" applyProtection="0"/>
    <xf numFmtId="171" fontId="13" fillId="0" borderId="77">
      <alignment vertical="center"/>
    </xf>
    <xf numFmtId="0" fontId="57" fillId="58" borderId="75" applyNumberFormat="0" applyAlignment="0" applyProtection="0"/>
    <xf numFmtId="0" fontId="57" fillId="58" borderId="75" applyNumberFormat="0" applyAlignment="0" applyProtection="0"/>
    <xf numFmtId="0" fontId="42" fillId="58" borderId="73" applyNumberFormat="0" applyAlignment="0" applyProtection="0"/>
    <xf numFmtId="0" fontId="13" fillId="0" borderId="77">
      <alignment vertical="center"/>
    </xf>
    <xf numFmtId="171" fontId="15" fillId="5" borderId="77">
      <alignment horizontal="right" vertical="center"/>
    </xf>
    <xf numFmtId="0" fontId="57" fillId="58" borderId="75" applyNumberFormat="0" applyAlignment="0" applyProtection="0"/>
    <xf numFmtId="166" fontId="15" fillId="5" borderId="77">
      <alignment horizontal="right" vertical="center"/>
    </xf>
    <xf numFmtId="0" fontId="52" fillId="44" borderId="73" applyNumberFormat="0" applyAlignment="0" applyProtection="0"/>
    <xf numFmtId="171" fontId="15" fillId="5" borderId="77">
      <alignment horizontal="right" vertical="center"/>
    </xf>
    <xf numFmtId="166" fontId="15" fillId="5" borderId="77">
      <alignment horizontal="right" vertical="center"/>
    </xf>
    <xf numFmtId="171" fontId="15" fillId="5" borderId="77">
      <alignment horizontal="right" vertical="center"/>
    </xf>
    <xf numFmtId="0" fontId="13" fillId="0" borderId="77">
      <alignmen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166" fontId="15" fillId="5" borderId="77">
      <alignment horizontal="right" vertical="center"/>
    </xf>
    <xf numFmtId="171" fontId="15" fillId="5" borderId="77">
      <alignment horizontal="right" vertical="center"/>
    </xf>
    <xf numFmtId="171" fontId="13" fillId="0" borderId="77">
      <alignment vertical="center"/>
    </xf>
    <xf numFmtId="0" fontId="52" fillId="44" borderId="73" applyNumberFormat="0" applyAlignment="0" applyProtection="0"/>
    <xf numFmtId="0" fontId="42" fillId="58" borderId="73" applyNumberFormat="0" applyAlignment="0" applyProtection="0"/>
    <xf numFmtId="0" fontId="13" fillId="0" borderId="77">
      <alignment vertical="center"/>
    </xf>
    <xf numFmtId="171" fontId="15" fillId="5" borderId="77">
      <alignment horizontal="right" vertical="center"/>
    </xf>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171" fontId="15" fillId="5" borderId="77">
      <alignment horizontal="right" vertical="center"/>
    </xf>
    <xf numFmtId="0" fontId="13" fillId="0" borderId="77">
      <alignment vertical="center"/>
    </xf>
    <xf numFmtId="0" fontId="13" fillId="0" borderId="77">
      <alignment vertical="center"/>
    </xf>
    <xf numFmtId="0" fontId="13" fillId="0" borderId="77">
      <alignment vertical="center"/>
    </xf>
    <xf numFmtId="0" fontId="57" fillId="58" borderId="75" applyNumberFormat="0" applyAlignment="0" applyProtection="0"/>
    <xf numFmtId="171"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171" fontId="13" fillId="0" borderId="77">
      <alignment vertical="center"/>
    </xf>
    <xf numFmtId="0" fontId="52" fillId="44" borderId="73" applyNumberFormat="0" applyAlignment="0" applyProtection="0"/>
    <xf numFmtId="0" fontId="59" fillId="0" borderId="76" applyNumberFormat="0" applyFill="0" applyAlignment="0" applyProtection="0"/>
    <xf numFmtId="0" fontId="59" fillId="0" borderId="76" applyNumberFormat="0" applyFill="0" applyAlignment="0" applyProtection="0"/>
    <xf numFmtId="0" fontId="59" fillId="0" borderId="76" applyNumberFormat="0" applyFill="0" applyAlignment="0" applyProtection="0"/>
    <xf numFmtId="0" fontId="52" fillId="44" borderId="73" applyNumberFormat="0" applyAlignment="0" applyProtection="0"/>
    <xf numFmtId="0" fontId="13" fillId="62" borderId="74" applyNumberFormat="0" applyFont="0" applyAlignment="0" applyProtection="0"/>
    <xf numFmtId="166" fontId="15" fillId="5" borderId="77">
      <alignment horizontal="right" vertical="center"/>
    </xf>
    <xf numFmtId="171" fontId="13" fillId="0" borderId="77">
      <alignmen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171" fontId="15" fillId="5" borderId="77">
      <alignment horizontal="right" vertical="center"/>
    </xf>
    <xf numFmtId="0" fontId="59" fillId="0" borderId="76" applyNumberFormat="0" applyFill="0" applyAlignment="0" applyProtection="0"/>
    <xf numFmtId="0" fontId="52" fillId="44" borderId="73" applyNumberFormat="0" applyAlignment="0" applyProtection="0"/>
    <xf numFmtId="0" fontId="13" fillId="0" borderId="77">
      <alignment vertical="center"/>
    </xf>
    <xf numFmtId="171" fontId="13" fillId="0" borderId="77">
      <alignment vertical="center"/>
    </xf>
    <xf numFmtId="0" fontId="13" fillId="62" borderId="74" applyNumberFormat="0" applyFont="0" applyAlignment="0" applyProtection="0"/>
    <xf numFmtId="171" fontId="13" fillId="0" borderId="77">
      <alignment vertical="center"/>
    </xf>
    <xf numFmtId="0" fontId="57" fillId="58" borderId="75" applyNumberFormat="0" applyAlignment="0" applyProtection="0"/>
    <xf numFmtId="0" fontId="13" fillId="0" borderId="77">
      <alignmen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171" fontId="13" fillId="0" borderId="77">
      <alignment vertical="center"/>
    </xf>
    <xf numFmtId="0" fontId="42" fillId="58" borderId="73" applyNumberFormat="0" applyAlignment="0" applyProtection="0"/>
    <xf numFmtId="0" fontId="57" fillId="58" borderId="75" applyNumberFormat="0" applyAlignment="0" applyProtection="0"/>
    <xf numFmtId="0" fontId="52" fillId="44" borderId="73" applyNumberFormat="0" applyAlignment="0" applyProtection="0"/>
    <xf numFmtId="171" fontId="15" fillId="5" borderId="77">
      <alignment horizontal="right" vertical="center"/>
    </xf>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42" fillId="58" borderId="73" applyNumberFormat="0" applyAlignment="0" applyProtection="0"/>
    <xf numFmtId="171"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0" fontId="13" fillId="0" borderId="77">
      <alignment vertical="center"/>
    </xf>
    <xf numFmtId="0" fontId="13" fillId="0" borderId="77">
      <alignment vertical="center"/>
    </xf>
    <xf numFmtId="0" fontId="59" fillId="0" borderId="76" applyNumberFormat="0" applyFill="0" applyAlignment="0" applyProtection="0"/>
    <xf numFmtId="0" fontId="59" fillId="0" borderId="76" applyNumberFormat="0" applyFill="0" applyAlignment="0" applyProtection="0"/>
    <xf numFmtId="0" fontId="13" fillId="0" borderId="77">
      <alignment vertical="center"/>
    </xf>
    <xf numFmtId="0" fontId="59" fillId="0" borderId="76" applyNumberFormat="0" applyFill="0" applyAlignment="0" applyProtection="0"/>
    <xf numFmtId="166" fontId="15" fillId="5" borderId="77">
      <alignment horizontal="right" vertical="center"/>
    </xf>
    <xf numFmtId="0" fontId="57" fillId="58" borderId="75" applyNumberFormat="0" applyAlignment="0" applyProtection="0"/>
    <xf numFmtId="171" fontId="13" fillId="0" borderId="77">
      <alignment vertical="center"/>
    </xf>
    <xf numFmtId="0" fontId="42" fillId="58" borderId="73" applyNumberFormat="0" applyAlignment="0" applyProtection="0"/>
    <xf numFmtId="0" fontId="13" fillId="0" borderId="77">
      <alignment vertical="center"/>
    </xf>
    <xf numFmtId="0" fontId="13" fillId="0" borderId="77">
      <alignment vertical="center"/>
    </xf>
    <xf numFmtId="0" fontId="13" fillId="62" borderId="74" applyNumberFormat="0" applyFont="0" applyAlignment="0" applyProtection="0"/>
    <xf numFmtId="0" fontId="13" fillId="0" borderId="77">
      <alignment vertical="center"/>
    </xf>
    <xf numFmtId="171" fontId="13" fillId="0" borderId="77">
      <alignment vertical="center"/>
    </xf>
    <xf numFmtId="0" fontId="57" fillId="58" borderId="75" applyNumberFormat="0" applyAlignment="0" applyProtection="0"/>
    <xf numFmtId="0" fontId="59" fillId="0" borderId="76" applyNumberFormat="0" applyFill="0" applyAlignment="0" applyProtection="0"/>
    <xf numFmtId="0" fontId="13" fillId="0" borderId="77">
      <alignment vertical="center"/>
    </xf>
    <xf numFmtId="0" fontId="42" fillId="58" borderId="73" applyNumberFormat="0" applyAlignment="0" applyProtection="0"/>
    <xf numFmtId="0" fontId="42" fillId="58" borderId="73" applyNumberFormat="0" applyAlignment="0" applyProtection="0"/>
    <xf numFmtId="171" fontId="13" fillId="0" borderId="77">
      <alignment vertical="center"/>
    </xf>
    <xf numFmtId="0" fontId="13" fillId="62" borderId="74" applyNumberFormat="0" applyFont="0" applyAlignment="0" applyProtection="0"/>
    <xf numFmtId="171" fontId="13" fillId="0" borderId="77">
      <alignment vertical="center"/>
    </xf>
    <xf numFmtId="171" fontId="13" fillId="0" borderId="77">
      <alignment vertical="center"/>
    </xf>
    <xf numFmtId="171" fontId="13" fillId="0" borderId="77">
      <alignment vertical="center"/>
    </xf>
    <xf numFmtId="0" fontId="42" fillId="58" borderId="73" applyNumberFormat="0" applyAlignment="0" applyProtection="0"/>
    <xf numFmtId="0" fontId="13" fillId="0" borderId="77">
      <alignment vertical="center"/>
    </xf>
    <xf numFmtId="171" fontId="15" fillId="5" borderId="77">
      <alignment horizontal="right" vertical="center"/>
    </xf>
    <xf numFmtId="0" fontId="59" fillId="0" borderId="76" applyNumberFormat="0" applyFill="0" applyAlignment="0" applyProtection="0"/>
    <xf numFmtId="0" fontId="13" fillId="0" borderId="77">
      <alignment vertical="center"/>
    </xf>
    <xf numFmtId="0" fontId="59" fillId="0" borderId="76" applyNumberFormat="0" applyFill="0" applyAlignment="0" applyProtection="0"/>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13" fillId="0" borderId="77">
      <alignment vertical="center"/>
    </xf>
    <xf numFmtId="0" fontId="59" fillId="0" borderId="76" applyNumberFormat="0" applyFill="0" applyAlignment="0" applyProtection="0"/>
    <xf numFmtId="0" fontId="52" fillId="44" borderId="73" applyNumberFormat="0" applyAlignment="0" applyProtection="0"/>
    <xf numFmtId="0" fontId="13" fillId="62" borderId="74" applyNumberFormat="0" applyFont="0" applyAlignment="0" applyProtection="0"/>
    <xf numFmtId="166" fontId="15" fillId="5" borderId="77">
      <alignment horizontal="right" vertical="center"/>
    </xf>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13" fillId="0" borderId="77">
      <alignment vertical="center"/>
    </xf>
    <xf numFmtId="0" fontId="52" fillId="44" borderId="73" applyNumberFormat="0" applyAlignment="0" applyProtection="0"/>
    <xf numFmtId="0" fontId="52" fillId="44" borderId="73" applyNumberFormat="0" applyAlignment="0" applyProtection="0"/>
    <xf numFmtId="166" fontId="15" fillId="5" borderId="77">
      <alignment horizontal="right" vertical="center"/>
    </xf>
    <xf numFmtId="0" fontId="13" fillId="0" borderId="77">
      <alignment vertical="center"/>
    </xf>
    <xf numFmtId="0" fontId="57" fillId="58" borderId="75" applyNumberFormat="0" applyAlignment="0" applyProtection="0"/>
    <xf numFmtId="0" fontId="42" fillId="58" borderId="73" applyNumberFormat="0" applyAlignment="0" applyProtection="0"/>
    <xf numFmtId="0" fontId="57" fillId="58" borderId="75" applyNumberFormat="0" applyAlignment="0" applyProtection="0"/>
    <xf numFmtId="0" fontId="13" fillId="62" borderId="74" applyNumberFormat="0" applyFont="0" applyAlignment="0" applyProtection="0"/>
    <xf numFmtId="0" fontId="42" fillId="58" borderId="73" applyNumberFormat="0" applyAlignment="0" applyProtection="0"/>
    <xf numFmtId="166" fontId="15" fillId="5" borderId="77">
      <alignment horizontal="right" vertical="center"/>
    </xf>
    <xf numFmtId="0" fontId="13" fillId="62" borderId="74" applyNumberFormat="0" applyFont="0" applyAlignment="0" applyProtection="0"/>
    <xf numFmtId="166" fontId="15" fillId="5" borderId="77">
      <alignment horizontal="right" vertical="center"/>
    </xf>
    <xf numFmtId="166" fontId="15" fillId="5" borderId="77">
      <alignment horizontal="right" vertical="center"/>
    </xf>
    <xf numFmtId="0" fontId="13" fillId="62" borderId="74" applyNumberFormat="0" applyFont="0" applyAlignment="0" applyProtection="0"/>
    <xf numFmtId="171"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0" fontId="13" fillId="62" borderId="74" applyNumberFormat="0" applyFont="0" applyAlignment="0" applyProtection="0"/>
    <xf numFmtId="171" fontId="15" fillId="5" borderId="77">
      <alignment horizontal="right" vertical="center"/>
    </xf>
    <xf numFmtId="166" fontId="15" fillId="5" borderId="77">
      <alignment horizontal="right" vertical="center"/>
    </xf>
    <xf numFmtId="171" fontId="15" fillId="5" borderId="77">
      <alignment horizontal="right" vertical="center"/>
    </xf>
    <xf numFmtId="0" fontId="13" fillId="0" borderId="77">
      <alignment vertical="center"/>
    </xf>
    <xf numFmtId="171" fontId="15" fillId="5" borderId="77">
      <alignment horizontal="right" vertical="center"/>
    </xf>
    <xf numFmtId="0" fontId="52" fillId="44" borderId="73" applyNumberFormat="0" applyAlignment="0" applyProtection="0"/>
    <xf numFmtId="0" fontId="13" fillId="0" borderId="77">
      <alignment vertical="center"/>
    </xf>
    <xf numFmtId="0" fontId="42" fillId="58" borderId="73" applyNumberFormat="0" applyAlignment="0" applyProtection="0"/>
    <xf numFmtId="0" fontId="13" fillId="0" borderId="77">
      <alignment vertical="center"/>
    </xf>
    <xf numFmtId="0" fontId="52" fillId="44" borderId="73" applyNumberFormat="0" applyAlignment="0" applyProtection="0"/>
    <xf numFmtId="0" fontId="59" fillId="0" borderId="76" applyNumberFormat="0" applyFill="0" applyAlignment="0" applyProtection="0"/>
    <xf numFmtId="0" fontId="57" fillId="58" borderId="75" applyNumberFormat="0" applyAlignment="0" applyProtection="0"/>
    <xf numFmtId="0" fontId="59" fillId="0" borderId="76" applyNumberFormat="0" applyFill="0" applyAlignment="0" applyProtection="0"/>
    <xf numFmtId="0" fontId="52" fillId="44" borderId="73" applyNumberFormat="0" applyAlignment="0" applyProtection="0"/>
    <xf numFmtId="0" fontId="52" fillId="44" borderId="73" applyNumberFormat="0" applyAlignment="0" applyProtection="0"/>
    <xf numFmtId="0" fontId="13" fillId="0" borderId="77">
      <alignment vertical="center"/>
    </xf>
    <xf numFmtId="0" fontId="42" fillId="58" borderId="73" applyNumberFormat="0" applyAlignment="0" applyProtection="0"/>
    <xf numFmtId="166" fontId="15" fillId="5" borderId="77">
      <alignment horizontal="right" vertical="center"/>
    </xf>
    <xf numFmtId="0" fontId="59" fillId="0" borderId="76" applyNumberFormat="0" applyFill="0" applyAlignment="0" applyProtection="0"/>
    <xf numFmtId="0" fontId="52" fillId="44" borderId="73" applyNumberFormat="0" applyAlignment="0" applyProtection="0"/>
    <xf numFmtId="0" fontId="57" fillId="58" borderId="75" applyNumberFormat="0" applyAlignment="0" applyProtection="0"/>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0" fontId="59" fillId="0" borderId="76" applyNumberFormat="0" applyFill="0" applyAlignment="0" applyProtection="0"/>
    <xf numFmtId="171" fontId="15" fillId="5" borderId="77">
      <alignment horizontal="right" vertical="center"/>
    </xf>
    <xf numFmtId="171" fontId="13" fillId="0" borderId="77">
      <alignment vertical="center"/>
    </xf>
    <xf numFmtId="0" fontId="52" fillId="44" borderId="73" applyNumberFormat="0" applyAlignment="0" applyProtection="0"/>
    <xf numFmtId="0" fontId="13" fillId="0" borderId="77">
      <alignment vertical="center"/>
    </xf>
    <xf numFmtId="0" fontId="13" fillId="0" borderId="77">
      <alignment vertical="center"/>
    </xf>
    <xf numFmtId="0" fontId="42" fillId="58" borderId="73" applyNumberFormat="0" applyAlignment="0" applyProtection="0"/>
    <xf numFmtId="0" fontId="52" fillId="44" borderId="73" applyNumberFormat="0" applyAlignment="0" applyProtection="0"/>
    <xf numFmtId="171" fontId="15" fillId="5" borderId="77">
      <alignment horizontal="right" vertical="center"/>
    </xf>
    <xf numFmtId="171" fontId="13" fillId="0" borderId="77">
      <alignment vertical="center"/>
    </xf>
    <xf numFmtId="0" fontId="52" fillId="44" borderId="73" applyNumberFormat="0" applyAlignment="0" applyProtection="0"/>
    <xf numFmtId="0" fontId="59" fillId="0" borderId="76" applyNumberFormat="0" applyFill="0" applyAlignment="0" applyProtection="0"/>
    <xf numFmtId="0" fontId="52" fillId="44" borderId="73" applyNumberFormat="0" applyAlignment="0" applyProtection="0"/>
    <xf numFmtId="171"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0" fontId="59" fillId="0" borderId="76" applyNumberFormat="0" applyFill="0" applyAlignment="0" applyProtection="0"/>
    <xf numFmtId="171"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57" fillId="58" borderId="75" applyNumberFormat="0" applyAlignment="0" applyProtection="0"/>
    <xf numFmtId="0" fontId="13" fillId="0" borderId="77">
      <alignment vertical="center"/>
    </xf>
    <xf numFmtId="171" fontId="13" fillId="0" borderId="77">
      <alignment vertical="center"/>
    </xf>
    <xf numFmtId="171" fontId="15" fillId="5" borderId="77">
      <alignment horizontal="right" vertical="center"/>
    </xf>
    <xf numFmtId="171" fontId="13" fillId="0" borderId="77">
      <alignment vertical="center"/>
    </xf>
    <xf numFmtId="0" fontId="13" fillId="0" borderId="77">
      <alignment vertical="center"/>
    </xf>
    <xf numFmtId="166" fontId="15" fillId="5" borderId="77">
      <alignment horizontal="right" vertical="center"/>
    </xf>
    <xf numFmtId="171" fontId="13" fillId="0" borderId="77">
      <alignment vertical="center"/>
    </xf>
    <xf numFmtId="0" fontId="13" fillId="0" borderId="77">
      <alignment vertical="center"/>
    </xf>
    <xf numFmtId="171" fontId="13" fillId="0" borderId="77">
      <alignment vertical="center"/>
    </xf>
    <xf numFmtId="0" fontId="57" fillId="58" borderId="75" applyNumberFormat="0" applyAlignment="0" applyProtection="0"/>
    <xf numFmtId="0" fontId="42" fillId="58" borderId="73" applyNumberFormat="0" applyAlignment="0" applyProtection="0"/>
    <xf numFmtId="0" fontId="59" fillId="0" borderId="76" applyNumberFormat="0" applyFill="0" applyAlignment="0" applyProtection="0"/>
    <xf numFmtId="0" fontId="52" fillId="44" borderId="73" applyNumberFormat="0" applyAlignment="0" applyProtection="0"/>
    <xf numFmtId="166" fontId="15" fillId="5" borderId="77">
      <alignment horizontal="right" vertical="center"/>
    </xf>
    <xf numFmtId="166" fontId="15" fillId="5" borderId="77">
      <alignment horizontal="right" vertical="center"/>
    </xf>
    <xf numFmtId="166" fontId="15" fillId="5" borderId="77">
      <alignment horizontal="right" vertical="center"/>
    </xf>
    <xf numFmtId="171" fontId="13" fillId="0" borderId="77">
      <alignment vertical="center"/>
    </xf>
    <xf numFmtId="171" fontId="13" fillId="0" borderId="77">
      <alignment vertical="center"/>
    </xf>
    <xf numFmtId="0" fontId="57" fillId="58" borderId="75" applyNumberFormat="0" applyAlignment="0" applyProtection="0"/>
    <xf numFmtId="166" fontId="15" fillId="5" borderId="77">
      <alignment horizontal="right" vertical="center"/>
    </xf>
    <xf numFmtId="0" fontId="42" fillId="58" borderId="73" applyNumberFormat="0" applyAlignment="0" applyProtection="0"/>
    <xf numFmtId="0" fontId="52" fillId="44" borderId="73" applyNumberFormat="0" applyAlignment="0" applyProtection="0"/>
    <xf numFmtId="166" fontId="15" fillId="5" borderId="77">
      <alignment horizontal="right" vertical="center"/>
    </xf>
    <xf numFmtId="166" fontId="15" fillId="5" borderId="77">
      <alignment horizontal="right" vertical="center"/>
    </xf>
    <xf numFmtId="0" fontId="52" fillId="44" borderId="73" applyNumberFormat="0" applyAlignment="0" applyProtection="0"/>
    <xf numFmtId="0" fontId="13" fillId="0" borderId="77">
      <alignment vertical="center"/>
    </xf>
    <xf numFmtId="0" fontId="59" fillId="0" borderId="76" applyNumberFormat="0" applyFill="0" applyAlignment="0" applyProtection="0"/>
    <xf numFmtId="0" fontId="13" fillId="0" borderId="77">
      <alignment vertical="center"/>
    </xf>
    <xf numFmtId="171" fontId="15" fillId="5" borderId="77">
      <alignment horizontal="right" vertical="center"/>
    </xf>
    <xf numFmtId="0" fontId="13" fillId="62" borderId="74" applyNumberFormat="0" applyFont="0" applyAlignment="0" applyProtection="0"/>
    <xf numFmtId="0" fontId="42" fillId="58" borderId="73" applyNumberFormat="0" applyAlignment="0" applyProtection="0"/>
    <xf numFmtId="166" fontId="15" fillId="5" borderId="77">
      <alignment horizontal="right" vertical="center"/>
    </xf>
    <xf numFmtId="0" fontId="57" fillId="58" borderId="75" applyNumberFormat="0" applyAlignment="0" applyProtection="0"/>
    <xf numFmtId="171" fontId="13" fillId="0" borderId="77">
      <alignment vertical="center"/>
    </xf>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0" fontId="52" fillId="44" borderId="73" applyNumberFormat="0" applyAlignment="0" applyProtection="0"/>
    <xf numFmtId="0" fontId="42" fillId="58" borderId="73" applyNumberFormat="0" applyAlignment="0" applyProtection="0"/>
    <xf numFmtId="166" fontId="15" fillId="5" borderId="77">
      <alignment horizontal="right" vertical="center"/>
    </xf>
    <xf numFmtId="166" fontId="15" fillId="5" borderId="77">
      <alignment horizontal="right" vertical="center"/>
    </xf>
    <xf numFmtId="0" fontId="13" fillId="62" borderId="74" applyNumberFormat="0" applyFont="0" applyAlignment="0" applyProtection="0"/>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166" fontId="15" fillId="5" borderId="77">
      <alignment horizontal="right" vertical="center"/>
    </xf>
    <xf numFmtId="0" fontId="13" fillId="62" borderId="74" applyNumberFormat="0" applyFont="0" applyAlignment="0" applyProtection="0"/>
    <xf numFmtId="171" fontId="15" fillId="5" borderId="77">
      <alignment horizontal="right" vertical="center"/>
    </xf>
    <xf numFmtId="0" fontId="57" fillId="58" borderId="75" applyNumberFormat="0" applyAlignment="0" applyProtection="0"/>
    <xf numFmtId="0" fontId="42" fillId="58" borderId="73" applyNumberFormat="0" applyAlignment="0" applyProtection="0"/>
    <xf numFmtId="171" fontId="15" fillId="5" borderId="77">
      <alignment horizontal="right" vertical="center"/>
    </xf>
    <xf numFmtId="171" fontId="15" fillId="5" borderId="77">
      <alignment horizontal="right" vertical="center"/>
    </xf>
    <xf numFmtId="0" fontId="13" fillId="0" borderId="77">
      <alignment vertical="center"/>
    </xf>
    <xf numFmtId="0" fontId="52" fillId="44" borderId="73" applyNumberFormat="0" applyAlignment="0" applyProtection="0"/>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166" fontId="15" fillId="5" borderId="77">
      <alignment horizontal="right" vertical="center"/>
    </xf>
    <xf numFmtId="0" fontId="13" fillId="0" borderId="77">
      <alignment vertical="center"/>
    </xf>
    <xf numFmtId="0" fontId="13" fillId="0" borderId="77">
      <alignment vertical="center"/>
    </xf>
    <xf numFmtId="171" fontId="15" fillId="5" borderId="77">
      <alignment horizontal="right" vertical="center"/>
    </xf>
    <xf numFmtId="0" fontId="13" fillId="0" borderId="77">
      <alignment vertical="center"/>
    </xf>
    <xf numFmtId="0" fontId="57" fillId="58" borderId="75" applyNumberFormat="0" applyAlignment="0" applyProtection="0"/>
    <xf numFmtId="0" fontId="57" fillId="58" borderId="75" applyNumberFormat="0" applyAlignment="0" applyProtection="0"/>
    <xf numFmtId="0" fontId="59" fillId="0" borderId="76" applyNumberFormat="0" applyFill="0" applyAlignment="0" applyProtection="0"/>
    <xf numFmtId="0" fontId="52" fillId="44" borderId="73" applyNumberFormat="0" applyAlignment="0" applyProtection="0"/>
    <xf numFmtId="0" fontId="42" fillId="58" borderId="73" applyNumberFormat="0" applyAlignment="0" applyProtection="0"/>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13" fillId="0" borderId="77">
      <alignment vertical="center"/>
    </xf>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0" fontId="42" fillId="58" borderId="73" applyNumberFormat="0" applyAlignment="0" applyProtection="0"/>
    <xf numFmtId="0" fontId="42" fillId="58" borderId="73" applyNumberFormat="0" applyAlignment="0" applyProtection="0"/>
    <xf numFmtId="0" fontId="42" fillId="58" borderId="73" applyNumberFormat="0" applyAlignment="0" applyProtection="0"/>
    <xf numFmtId="0" fontId="13" fillId="0" borderId="77">
      <alignment vertical="center"/>
    </xf>
    <xf numFmtId="0" fontId="59" fillId="0" borderId="76" applyNumberFormat="0" applyFill="0" applyAlignment="0" applyProtection="0"/>
    <xf numFmtId="0" fontId="13" fillId="0" borderId="77">
      <alignment vertical="center"/>
    </xf>
    <xf numFmtId="171" fontId="13" fillId="0" borderId="77">
      <alignment vertical="center"/>
    </xf>
    <xf numFmtId="0" fontId="13" fillId="0" borderId="77">
      <alignment vertical="center"/>
    </xf>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166" fontId="15" fillId="5" borderId="77">
      <alignment horizontal="right" vertical="center"/>
    </xf>
    <xf numFmtId="0" fontId="13" fillId="0" borderId="77">
      <alignment vertical="center"/>
    </xf>
    <xf numFmtId="171" fontId="15" fillId="5" borderId="77">
      <alignment horizontal="right" vertical="center"/>
    </xf>
    <xf numFmtId="166"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0" fontId="52" fillId="44" borderId="73" applyNumberFormat="0" applyAlignment="0" applyProtection="0"/>
    <xf numFmtId="166" fontId="15" fillId="5" borderId="77">
      <alignment horizontal="right" vertical="center"/>
    </xf>
    <xf numFmtId="0" fontId="52" fillId="44" borderId="73" applyNumberFormat="0" applyAlignment="0" applyProtection="0"/>
    <xf numFmtId="0" fontId="59" fillId="0" borderId="76" applyNumberFormat="0" applyFill="0" applyAlignment="0" applyProtection="0"/>
    <xf numFmtId="171" fontId="13" fillId="0" borderId="77">
      <alignment vertical="center"/>
    </xf>
    <xf numFmtId="0" fontId="42" fillId="58" borderId="73" applyNumberFormat="0" applyAlignment="0" applyProtection="0"/>
    <xf numFmtId="0" fontId="59" fillId="0" borderId="76" applyNumberFormat="0" applyFill="0" applyAlignment="0" applyProtection="0"/>
    <xf numFmtId="0" fontId="57" fillId="58" borderId="75" applyNumberFormat="0" applyAlignment="0" applyProtection="0"/>
    <xf numFmtId="166" fontId="15" fillId="5" borderId="77">
      <alignment horizontal="right" vertical="center"/>
    </xf>
    <xf numFmtId="0" fontId="59" fillId="0" borderId="76" applyNumberFormat="0" applyFill="0" applyAlignment="0" applyProtection="0"/>
    <xf numFmtId="0" fontId="52" fillId="44" borderId="73" applyNumberFormat="0" applyAlignment="0" applyProtection="0"/>
    <xf numFmtId="166"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0" fontId="52" fillId="44" borderId="73" applyNumberFormat="0" applyAlignment="0" applyProtection="0"/>
    <xf numFmtId="0" fontId="13" fillId="0" borderId="77">
      <alignment vertical="center"/>
    </xf>
    <xf numFmtId="0" fontId="59" fillId="0" borderId="76" applyNumberFormat="0" applyFill="0" applyAlignment="0" applyProtection="0"/>
    <xf numFmtId="166" fontId="15" fillId="5" borderId="77">
      <alignment horizontal="right" vertical="center"/>
    </xf>
    <xf numFmtId="171" fontId="15" fillId="5" borderId="77">
      <alignment horizontal="right" vertical="center"/>
    </xf>
    <xf numFmtId="171" fontId="13" fillId="0" borderId="77">
      <alignment vertical="center"/>
    </xf>
    <xf numFmtId="166" fontId="15" fillId="5" borderId="77">
      <alignment horizontal="right" vertical="center"/>
    </xf>
    <xf numFmtId="166" fontId="15" fillId="5" borderId="77">
      <alignment horizontal="right" vertical="center"/>
    </xf>
    <xf numFmtId="171" fontId="13" fillId="0" borderId="77">
      <alignment vertical="center"/>
    </xf>
    <xf numFmtId="171" fontId="13" fillId="0" borderId="77">
      <alignment vertical="center"/>
    </xf>
    <xf numFmtId="0" fontId="13" fillId="0" borderId="77">
      <alignment vertical="center"/>
    </xf>
    <xf numFmtId="171" fontId="15" fillId="5" borderId="77">
      <alignment horizontal="right" vertical="center"/>
    </xf>
    <xf numFmtId="0" fontId="52" fillId="44" borderId="73" applyNumberFormat="0" applyAlignment="0" applyProtection="0"/>
    <xf numFmtId="0" fontId="52" fillId="44" borderId="73" applyNumberFormat="0" applyAlignment="0" applyProtection="0"/>
    <xf numFmtId="0" fontId="59" fillId="0" borderId="76" applyNumberFormat="0" applyFill="0" applyAlignment="0" applyProtection="0"/>
    <xf numFmtId="171" fontId="13" fillId="0" borderId="77">
      <alignment vertical="center"/>
    </xf>
    <xf numFmtId="0" fontId="52" fillId="44" borderId="73" applyNumberFormat="0" applyAlignment="0" applyProtection="0"/>
    <xf numFmtId="0" fontId="13" fillId="0" borderId="77">
      <alignment vertical="center"/>
    </xf>
    <xf numFmtId="0" fontId="42" fillId="58" borderId="73" applyNumberFormat="0" applyAlignment="0" applyProtection="0"/>
    <xf numFmtId="0" fontId="42" fillId="58" borderId="73" applyNumberFormat="0" applyAlignment="0" applyProtection="0"/>
    <xf numFmtId="0" fontId="13" fillId="0" borderId="77">
      <alignment vertical="center"/>
    </xf>
    <xf numFmtId="166" fontId="15" fillId="5" borderId="77">
      <alignment horizontal="right" vertical="center"/>
    </xf>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0" fontId="13" fillId="62" borderId="74" applyNumberFormat="0" applyFont="0" applyAlignment="0" applyProtection="0"/>
    <xf numFmtId="0" fontId="59" fillId="0" borderId="76" applyNumberFormat="0" applyFill="0" applyAlignment="0" applyProtection="0"/>
    <xf numFmtId="166" fontId="15" fillId="5" borderId="77">
      <alignment horizontal="right" vertical="center"/>
    </xf>
    <xf numFmtId="0" fontId="42" fillId="58" borderId="73" applyNumberFormat="0" applyAlignment="0" applyProtection="0"/>
    <xf numFmtId="0" fontId="13" fillId="62" borderId="74" applyNumberFormat="0" applyFont="0" applyAlignment="0" applyProtection="0"/>
    <xf numFmtId="166" fontId="15" fillId="5" borderId="77">
      <alignment horizontal="right" vertical="center"/>
    </xf>
    <xf numFmtId="0" fontId="13" fillId="62" borderId="74" applyNumberFormat="0" applyFont="0" applyAlignment="0" applyProtection="0"/>
    <xf numFmtId="171"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0" fontId="42" fillId="58" borderId="73" applyNumberFormat="0" applyAlignment="0" applyProtection="0"/>
    <xf numFmtId="0" fontId="52" fillId="44" borderId="73" applyNumberFormat="0" applyAlignment="0" applyProtection="0"/>
    <xf numFmtId="0" fontId="57" fillId="58" borderId="75" applyNumberFormat="0" applyAlignment="0" applyProtection="0"/>
    <xf numFmtId="0" fontId="52" fillId="44" borderId="73" applyNumberFormat="0" applyAlignment="0" applyProtection="0"/>
    <xf numFmtId="0" fontId="13" fillId="0" borderId="77">
      <alignment vertical="center"/>
    </xf>
    <xf numFmtId="0" fontId="13" fillId="0" borderId="77">
      <alignment vertical="center"/>
    </xf>
    <xf numFmtId="166" fontId="15" fillId="5" borderId="77">
      <alignment horizontal="right" vertical="center"/>
    </xf>
    <xf numFmtId="0" fontId="42" fillId="58" borderId="73" applyNumberFormat="0" applyAlignment="0" applyProtection="0"/>
    <xf numFmtId="171" fontId="15" fillId="5" borderId="77">
      <alignment horizontal="right" vertical="center"/>
    </xf>
    <xf numFmtId="0" fontId="52" fillId="44" borderId="73" applyNumberFormat="0" applyAlignment="0" applyProtection="0"/>
    <xf numFmtId="0" fontId="42" fillId="58" borderId="73" applyNumberFormat="0" applyAlignment="0" applyProtection="0"/>
    <xf numFmtId="0" fontId="13" fillId="0" borderId="77">
      <alignment vertical="center"/>
    </xf>
    <xf numFmtId="0" fontId="52" fillId="44" borderId="73" applyNumberFormat="0" applyAlignment="0" applyProtection="0"/>
    <xf numFmtId="0" fontId="42" fillId="58" borderId="73" applyNumberFormat="0" applyAlignment="0" applyProtection="0"/>
    <xf numFmtId="0" fontId="13" fillId="0" borderId="77">
      <alignment vertical="center"/>
    </xf>
    <xf numFmtId="0" fontId="13" fillId="62" borderId="74" applyNumberFormat="0" applyFont="0" applyAlignment="0" applyProtection="0"/>
    <xf numFmtId="0" fontId="13" fillId="0" borderId="77">
      <alignment vertical="center"/>
    </xf>
    <xf numFmtId="0" fontId="57" fillId="58" borderId="75" applyNumberFormat="0" applyAlignment="0" applyProtection="0"/>
    <xf numFmtId="171" fontId="13" fillId="0" borderId="77">
      <alignment vertical="center"/>
    </xf>
    <xf numFmtId="166" fontId="15" fillId="5" borderId="77">
      <alignment horizontal="right" vertical="center"/>
    </xf>
    <xf numFmtId="0" fontId="13" fillId="62" borderId="74" applyNumberFormat="0" applyFont="0" applyAlignment="0" applyProtection="0"/>
    <xf numFmtId="171" fontId="15" fillId="5" borderId="77">
      <alignment horizontal="right" vertical="center"/>
    </xf>
    <xf numFmtId="0" fontId="13" fillId="0" borderId="77">
      <alignment vertical="center"/>
    </xf>
    <xf numFmtId="0" fontId="57" fillId="58" borderId="75" applyNumberFormat="0" applyAlignment="0" applyProtection="0"/>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0" fontId="59" fillId="0" borderId="76" applyNumberFormat="0" applyFill="0" applyAlignment="0" applyProtection="0"/>
    <xf numFmtId="0" fontId="52" fillId="44" borderId="73" applyNumberFormat="0" applyAlignment="0" applyProtection="0"/>
    <xf numFmtId="171" fontId="13" fillId="0" borderId="77">
      <alignment vertical="center"/>
    </xf>
    <xf numFmtId="0" fontId="59" fillId="0" borderId="76" applyNumberFormat="0" applyFill="0" applyAlignment="0" applyProtection="0"/>
    <xf numFmtId="0" fontId="42" fillId="58" borderId="73" applyNumberFormat="0" applyAlignment="0" applyProtection="0"/>
    <xf numFmtId="171" fontId="13" fillId="0" borderId="77">
      <alignment vertical="center"/>
    </xf>
    <xf numFmtId="0" fontId="57" fillId="58" borderId="75" applyNumberFormat="0" applyAlignment="0" applyProtection="0"/>
    <xf numFmtId="171" fontId="13" fillId="0" borderId="77">
      <alignment vertical="center"/>
    </xf>
    <xf numFmtId="0" fontId="13" fillId="0" borderId="77">
      <alignment vertical="center"/>
    </xf>
    <xf numFmtId="0" fontId="52" fillId="44" borderId="73" applyNumberFormat="0" applyAlignment="0" applyProtection="0"/>
    <xf numFmtId="0" fontId="59" fillId="0" borderId="76" applyNumberFormat="0" applyFill="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62" borderId="74" applyNumberFormat="0" applyFont="0" applyAlignment="0" applyProtection="0"/>
    <xf numFmtId="171" fontId="15" fillId="5" borderId="77">
      <alignment horizontal="right" vertical="center"/>
    </xf>
    <xf numFmtId="166" fontId="15" fillId="5" borderId="77">
      <alignment horizontal="right" vertical="center"/>
    </xf>
    <xf numFmtId="166" fontId="15" fillId="5" borderId="77">
      <alignment horizontal="right" vertical="center"/>
    </xf>
    <xf numFmtId="171" fontId="13" fillId="0" borderId="77">
      <alignment vertical="center"/>
    </xf>
    <xf numFmtId="171" fontId="13" fillId="0" borderId="77">
      <alignment vertical="center"/>
    </xf>
    <xf numFmtId="166" fontId="15" fillId="5" borderId="77">
      <alignment horizontal="right" vertical="center"/>
    </xf>
    <xf numFmtId="0" fontId="13" fillId="0" borderId="77">
      <alignment vertical="center"/>
    </xf>
    <xf numFmtId="0" fontId="52" fillId="44" borderId="73" applyNumberFormat="0" applyAlignment="0" applyProtection="0"/>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13" fillId="62" borderId="74" applyNumberFormat="0" applyFont="0" applyAlignment="0" applyProtection="0"/>
    <xf numFmtId="0" fontId="59" fillId="0" borderId="76" applyNumberFormat="0" applyFill="0" applyAlignment="0" applyProtection="0"/>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42" fillId="58" borderId="73" applyNumberFormat="0" applyAlignment="0" applyProtection="0"/>
    <xf numFmtId="0" fontId="57" fillId="58" borderId="75" applyNumberFormat="0" applyAlignment="0" applyProtection="0"/>
    <xf numFmtId="0" fontId="13" fillId="0" borderId="77">
      <alignment vertical="center"/>
    </xf>
    <xf numFmtId="0" fontId="13" fillId="62" borderId="74" applyNumberFormat="0" applyFont="0" applyAlignment="0" applyProtection="0"/>
    <xf numFmtId="0" fontId="13" fillId="62" borderId="74" applyNumberFormat="0" applyFon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0" fontId="13" fillId="0" borderId="77">
      <alignment vertical="center"/>
    </xf>
    <xf numFmtId="171" fontId="13" fillId="0" borderId="77">
      <alignment vertical="center"/>
    </xf>
    <xf numFmtId="0" fontId="13" fillId="0" borderId="77">
      <alignment vertical="center"/>
    </xf>
    <xf numFmtId="0" fontId="13" fillId="62" borderId="74" applyNumberFormat="0" applyFont="0" applyAlignment="0" applyProtection="0"/>
    <xf numFmtId="0" fontId="13" fillId="0" borderId="77">
      <alignment vertical="center"/>
    </xf>
    <xf numFmtId="171" fontId="13" fillId="0" borderId="77">
      <alignment vertical="center"/>
    </xf>
    <xf numFmtId="0" fontId="59" fillId="0" borderId="76" applyNumberFormat="0" applyFill="0" applyAlignment="0" applyProtection="0"/>
    <xf numFmtId="0" fontId="13" fillId="62" borderId="74" applyNumberFormat="0" applyFont="0" applyAlignment="0" applyProtection="0"/>
    <xf numFmtId="171" fontId="15" fillId="5" borderId="77">
      <alignment horizontal="right" vertical="center"/>
    </xf>
    <xf numFmtId="171" fontId="13" fillId="0" borderId="77">
      <alignment vertical="center"/>
    </xf>
    <xf numFmtId="0" fontId="42" fillId="58" borderId="73" applyNumberFormat="0" applyAlignment="0" applyProtection="0"/>
    <xf numFmtId="166" fontId="15" fillId="5" borderId="77">
      <alignment horizontal="right" vertical="center"/>
    </xf>
    <xf numFmtId="171" fontId="13" fillId="0" borderId="77">
      <alignment vertical="center"/>
    </xf>
    <xf numFmtId="0" fontId="13" fillId="62" borderId="74" applyNumberFormat="0" applyFont="0" applyAlignment="0" applyProtection="0"/>
    <xf numFmtId="0" fontId="57" fillId="58" borderId="75" applyNumberFormat="0" applyAlignment="0" applyProtection="0"/>
    <xf numFmtId="171" fontId="13" fillId="0" borderId="77">
      <alignment vertical="center"/>
    </xf>
    <xf numFmtId="166" fontId="15" fillId="5" borderId="77">
      <alignment horizontal="right" vertical="center"/>
    </xf>
    <xf numFmtId="0" fontId="52" fillId="44" borderId="73" applyNumberFormat="0" applyAlignment="0" applyProtection="0"/>
    <xf numFmtId="166" fontId="15" fillId="5" borderId="77">
      <alignment horizontal="right" vertical="center"/>
    </xf>
    <xf numFmtId="0" fontId="57" fillId="58" borderId="75" applyNumberFormat="0" applyAlignment="0" applyProtection="0"/>
    <xf numFmtId="171" fontId="13" fillId="0" borderId="77">
      <alignment vertical="center"/>
    </xf>
    <xf numFmtId="0" fontId="42" fillId="58" borderId="73" applyNumberFormat="0" applyAlignment="0" applyProtection="0"/>
    <xf numFmtId="166" fontId="15" fillId="5" borderId="77">
      <alignment horizontal="right" vertical="center"/>
    </xf>
    <xf numFmtId="0" fontId="42" fillId="58" borderId="73" applyNumberFormat="0" applyAlignment="0" applyProtection="0"/>
    <xf numFmtId="0" fontId="42" fillId="58" borderId="73" applyNumberFormat="0" applyAlignment="0" applyProtection="0"/>
    <xf numFmtId="166" fontId="15" fillId="5" borderId="77">
      <alignment horizontal="right" vertical="center"/>
    </xf>
    <xf numFmtId="0" fontId="42" fillId="58" borderId="73" applyNumberFormat="0" applyAlignment="0" applyProtection="0"/>
    <xf numFmtId="0" fontId="42" fillId="58" borderId="73" applyNumberFormat="0" applyAlignment="0" applyProtection="0"/>
    <xf numFmtId="0" fontId="57" fillId="58" borderId="75" applyNumberFormat="0" applyAlignment="0" applyProtection="0"/>
    <xf numFmtId="171" fontId="13" fillId="0" borderId="77">
      <alignment vertical="center"/>
    </xf>
    <xf numFmtId="0" fontId="57" fillId="58" borderId="75" applyNumberFormat="0" applyAlignment="0" applyProtection="0"/>
    <xf numFmtId="0" fontId="42" fillId="58" borderId="73" applyNumberFormat="0" applyAlignment="0" applyProtection="0"/>
    <xf numFmtId="0" fontId="59" fillId="0" borderId="76" applyNumberFormat="0" applyFill="0" applyAlignment="0" applyProtection="0"/>
    <xf numFmtId="171" fontId="15" fillId="5" borderId="77">
      <alignment horizontal="right" vertical="center"/>
    </xf>
    <xf numFmtId="166" fontId="15" fillId="5" borderId="77">
      <alignment horizontal="right" vertical="center"/>
    </xf>
    <xf numFmtId="166" fontId="15" fillId="5" borderId="77">
      <alignment horizontal="right" vertical="center"/>
    </xf>
    <xf numFmtId="0" fontId="42" fillId="58" borderId="73" applyNumberFormat="0" applyAlignment="0" applyProtection="0"/>
    <xf numFmtId="171"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166" fontId="15" fillId="5" borderId="77">
      <alignment horizontal="right" vertical="center"/>
    </xf>
    <xf numFmtId="0" fontId="13" fillId="0" borderId="77">
      <alignment vertical="center"/>
    </xf>
    <xf numFmtId="0" fontId="13" fillId="0" borderId="77">
      <alignment vertical="center"/>
    </xf>
    <xf numFmtId="0" fontId="59" fillId="0" borderId="76" applyNumberFormat="0" applyFill="0" applyAlignment="0" applyProtection="0"/>
    <xf numFmtId="166" fontId="15" fillId="5" borderId="77">
      <alignment horizontal="right" vertical="center"/>
    </xf>
    <xf numFmtId="0" fontId="57" fillId="58" borderId="75" applyNumberFormat="0" applyAlignment="0" applyProtection="0"/>
    <xf numFmtId="0" fontId="52" fillId="44" borderId="73" applyNumberFormat="0" applyAlignment="0" applyProtection="0"/>
    <xf numFmtId="166" fontId="15" fillId="5" borderId="77">
      <alignment horizontal="right" vertical="center"/>
    </xf>
    <xf numFmtId="0" fontId="52" fillId="44" borderId="73" applyNumberFormat="0" applyAlignment="0" applyProtection="0"/>
    <xf numFmtId="0" fontId="57" fillId="58" borderId="75" applyNumberFormat="0" applyAlignment="0" applyProtection="0"/>
    <xf numFmtId="166" fontId="15" fillId="5" borderId="77">
      <alignment horizontal="right" vertical="center"/>
    </xf>
    <xf numFmtId="0" fontId="52" fillId="44" borderId="73" applyNumberFormat="0" applyAlignment="0" applyProtection="0"/>
    <xf numFmtId="0" fontId="13" fillId="0" borderId="77">
      <alignment vertical="center"/>
    </xf>
    <xf numFmtId="0" fontId="59" fillId="0" borderId="76" applyNumberFormat="0" applyFill="0" applyAlignment="0" applyProtection="0"/>
    <xf numFmtId="0" fontId="13" fillId="62" borderId="74" applyNumberFormat="0" applyFont="0" applyAlignment="0" applyProtection="0"/>
    <xf numFmtId="0" fontId="59" fillId="0" borderId="76" applyNumberFormat="0" applyFill="0" applyAlignment="0" applyProtection="0"/>
    <xf numFmtId="166" fontId="15" fillId="5" borderId="77">
      <alignment horizontal="right" vertical="center"/>
    </xf>
    <xf numFmtId="0" fontId="13" fillId="62" borderId="74" applyNumberFormat="0" applyFont="0" applyAlignment="0" applyProtection="0"/>
    <xf numFmtId="0" fontId="13" fillId="0" borderId="77">
      <alignment vertical="center"/>
    </xf>
    <xf numFmtId="171" fontId="15" fillId="5" borderId="77">
      <alignment horizontal="right" vertical="center"/>
    </xf>
    <xf numFmtId="171" fontId="13" fillId="0" borderId="77">
      <alignment vertical="center"/>
    </xf>
    <xf numFmtId="171" fontId="15" fillId="5" borderId="77">
      <alignment horizontal="right" vertical="center"/>
    </xf>
    <xf numFmtId="0" fontId="52" fillId="44" borderId="73" applyNumberFormat="0" applyAlignment="0" applyProtection="0"/>
    <xf numFmtId="0" fontId="59" fillId="0" borderId="76" applyNumberFormat="0" applyFill="0" applyAlignment="0" applyProtection="0"/>
    <xf numFmtId="171" fontId="15" fillId="5" borderId="77">
      <alignment horizontal="right" vertical="center"/>
    </xf>
    <xf numFmtId="0" fontId="13" fillId="0" borderId="77">
      <alignment vertical="center"/>
    </xf>
    <xf numFmtId="0" fontId="59" fillId="0" borderId="76" applyNumberFormat="0" applyFill="0" applyAlignment="0" applyProtection="0"/>
    <xf numFmtId="0" fontId="13" fillId="0" borderId="77">
      <alignment vertical="center"/>
    </xf>
    <xf numFmtId="171" fontId="15" fillId="5" borderId="77">
      <alignment horizontal="right" vertical="center"/>
    </xf>
    <xf numFmtId="0" fontId="13" fillId="0" borderId="77">
      <alignment vertical="center"/>
    </xf>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0" fontId="52" fillId="44" borderId="73" applyNumberFormat="0" applyAlignment="0" applyProtection="0"/>
    <xf numFmtId="166" fontId="15" fillId="5" borderId="77">
      <alignment horizontal="right" vertical="center"/>
    </xf>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52" fillId="44" borderId="73" applyNumberFormat="0" applyAlignment="0" applyProtection="0"/>
    <xf numFmtId="0" fontId="59" fillId="0" borderId="76" applyNumberFormat="0" applyFill="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13" fillId="0" borderId="77">
      <alignment vertical="center"/>
    </xf>
    <xf numFmtId="0" fontId="42" fillId="58" borderId="73" applyNumberFormat="0" applyAlignment="0" applyProtection="0"/>
    <xf numFmtId="0" fontId="57" fillId="58" borderId="75" applyNumberFormat="0" applyAlignment="0" applyProtection="0"/>
    <xf numFmtId="0" fontId="13" fillId="62" borderId="74" applyNumberFormat="0" applyFont="0" applyAlignment="0" applyProtection="0"/>
    <xf numFmtId="0" fontId="42" fillId="58" borderId="73" applyNumberFormat="0" applyAlignment="0" applyProtection="0"/>
    <xf numFmtId="0" fontId="42" fillId="58" borderId="73" applyNumberFormat="0" applyAlignment="0" applyProtection="0"/>
    <xf numFmtId="166" fontId="15" fillId="5" borderId="77">
      <alignment horizontal="right" vertical="center"/>
    </xf>
    <xf numFmtId="0" fontId="57" fillId="58" borderId="75" applyNumberFormat="0" applyAlignment="0" applyProtection="0"/>
    <xf numFmtId="166" fontId="15" fillId="5" borderId="77">
      <alignment horizontal="right" vertical="center"/>
    </xf>
    <xf numFmtId="0" fontId="13" fillId="0" borderId="77">
      <alignment vertical="center"/>
    </xf>
    <xf numFmtId="0" fontId="57" fillId="58" borderId="75" applyNumberFormat="0" applyAlignment="0" applyProtection="0"/>
    <xf numFmtId="0" fontId="13" fillId="0" borderId="77">
      <alignment vertical="center"/>
    </xf>
    <xf numFmtId="0" fontId="13" fillId="62" borderId="74" applyNumberFormat="0" applyFont="0" applyAlignment="0" applyProtection="0"/>
    <xf numFmtId="0" fontId="59" fillId="0" borderId="76" applyNumberFormat="0" applyFill="0" applyAlignment="0" applyProtection="0"/>
    <xf numFmtId="166" fontId="15" fillId="5" borderId="77">
      <alignment horizontal="right" vertical="center"/>
    </xf>
    <xf numFmtId="171" fontId="15" fillId="5" borderId="77">
      <alignment horizontal="right" vertical="center"/>
    </xf>
    <xf numFmtId="0" fontId="52" fillId="44" borderId="73" applyNumberFormat="0" applyAlignment="0" applyProtection="0"/>
    <xf numFmtId="171" fontId="15" fillId="5" borderId="77">
      <alignment horizontal="right" vertical="center"/>
    </xf>
    <xf numFmtId="171" fontId="13" fillId="0" borderId="77">
      <alignment vertical="center"/>
    </xf>
    <xf numFmtId="0" fontId="42" fillId="58" borderId="73" applyNumberFormat="0" applyAlignment="0" applyProtection="0"/>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42" fillId="58" borderId="73" applyNumberFormat="0" applyAlignment="0" applyProtection="0"/>
    <xf numFmtId="166"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0" fontId="13" fillId="0" borderId="77">
      <alignment vertical="center"/>
    </xf>
    <xf numFmtId="0" fontId="52" fillId="44" borderId="73" applyNumberFormat="0" applyAlignment="0" applyProtection="0"/>
    <xf numFmtId="0" fontId="13" fillId="0" borderId="77">
      <alignment vertical="center"/>
    </xf>
    <xf numFmtId="0" fontId="57" fillId="58" borderId="75" applyNumberFormat="0" applyAlignment="0" applyProtection="0"/>
    <xf numFmtId="0" fontId="52" fillId="44" borderId="73" applyNumberFormat="0" applyAlignment="0" applyProtection="0"/>
    <xf numFmtId="0" fontId="42" fillId="58" borderId="73" applyNumberFormat="0" applyAlignment="0" applyProtection="0"/>
    <xf numFmtId="0" fontId="57" fillId="58" borderId="75" applyNumberFormat="0" applyAlignment="0" applyProtection="0"/>
    <xf numFmtId="171" fontId="13" fillId="0" borderId="77">
      <alignment vertical="center"/>
    </xf>
    <xf numFmtId="0" fontId="57" fillId="58" borderId="75" applyNumberFormat="0" applyAlignment="0" applyProtection="0"/>
    <xf numFmtId="0" fontId="13" fillId="62" borderId="74" applyNumberFormat="0" applyFont="0" applyAlignment="0" applyProtection="0"/>
    <xf numFmtId="0" fontId="52" fillId="44" borderId="73" applyNumberFormat="0" applyAlignment="0" applyProtection="0"/>
    <xf numFmtId="0" fontId="59" fillId="0" borderId="76" applyNumberFormat="0" applyFill="0" applyAlignment="0" applyProtection="0"/>
    <xf numFmtId="0" fontId="57" fillId="58" borderId="75" applyNumberFormat="0" applyAlignment="0" applyProtection="0"/>
    <xf numFmtId="171" fontId="15" fillId="5" borderId="77">
      <alignment horizontal="right" vertical="center"/>
    </xf>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0" fontId="42" fillId="58" borderId="73" applyNumberFormat="0" applyAlignment="0" applyProtection="0"/>
    <xf numFmtId="0" fontId="52" fillId="44" borderId="73" applyNumberFormat="0" applyAlignment="0" applyProtection="0"/>
    <xf numFmtId="0" fontId="57" fillId="58" borderId="75" applyNumberFormat="0" applyAlignment="0" applyProtection="0"/>
    <xf numFmtId="0" fontId="42" fillId="58" borderId="73" applyNumberFormat="0" applyAlignment="0" applyProtection="0"/>
    <xf numFmtId="166" fontId="15" fillId="5" borderId="77">
      <alignment horizontal="right" vertical="center"/>
    </xf>
    <xf numFmtId="166" fontId="15" fillId="5" borderId="77">
      <alignment horizontal="righ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171" fontId="15" fillId="5" borderId="77">
      <alignment horizontal="right" vertical="center"/>
    </xf>
    <xf numFmtId="171" fontId="13" fillId="0" borderId="77">
      <alignment vertical="center"/>
    </xf>
    <xf numFmtId="166" fontId="15" fillId="5" borderId="77">
      <alignment horizontal="right" vertical="center"/>
    </xf>
    <xf numFmtId="171" fontId="13" fillId="0" borderId="77">
      <alignment vertical="center"/>
    </xf>
    <xf numFmtId="0" fontId="13" fillId="0" borderId="77">
      <alignment vertical="center"/>
    </xf>
    <xf numFmtId="171" fontId="13" fillId="0" borderId="77">
      <alignment vertical="center"/>
    </xf>
    <xf numFmtId="171" fontId="15" fillId="5" borderId="77">
      <alignment horizontal="right" vertical="center"/>
    </xf>
    <xf numFmtId="171" fontId="13" fillId="0" borderId="77">
      <alignment vertical="center"/>
    </xf>
    <xf numFmtId="0" fontId="13" fillId="0" borderId="77">
      <alignment vertical="center"/>
    </xf>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13" fillId="62" borderId="74" applyNumberFormat="0" applyFont="0" applyAlignment="0" applyProtection="0"/>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171" fontId="15" fillId="5" borderId="77">
      <alignment horizontal="right" vertical="center"/>
    </xf>
    <xf numFmtId="0" fontId="57" fillId="58" borderId="75" applyNumberFormat="0" applyAlignment="0" applyProtection="0"/>
    <xf numFmtId="0" fontId="59" fillId="0" borderId="76" applyNumberFormat="0" applyFill="0" applyAlignment="0" applyProtection="0"/>
    <xf numFmtId="166" fontId="15" fillId="5" borderId="77">
      <alignment horizontal="right" vertical="center"/>
    </xf>
    <xf numFmtId="0" fontId="13" fillId="0" borderId="77">
      <alignment vertical="center"/>
    </xf>
    <xf numFmtId="0" fontId="13" fillId="0" borderId="77">
      <alignment vertical="center"/>
    </xf>
    <xf numFmtId="0" fontId="13" fillId="0" borderId="77">
      <alignment vertical="center"/>
    </xf>
    <xf numFmtId="0" fontId="13" fillId="0" borderId="77">
      <alignmen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171" fontId="15" fillId="5" borderId="77">
      <alignment horizontal="right" vertical="center"/>
    </xf>
    <xf numFmtId="0" fontId="13" fillId="0" borderId="77">
      <alignment vertical="center"/>
    </xf>
    <xf numFmtId="171" fontId="15" fillId="5" borderId="77">
      <alignment horizontal="right" vertical="center"/>
    </xf>
    <xf numFmtId="0" fontId="13" fillId="0" borderId="77">
      <alignment vertical="center"/>
    </xf>
    <xf numFmtId="0" fontId="13" fillId="0" borderId="77">
      <alignment vertical="center"/>
    </xf>
    <xf numFmtId="0" fontId="57" fillId="58" borderId="75" applyNumberFormat="0" applyAlignment="0" applyProtection="0"/>
    <xf numFmtId="166" fontId="15" fillId="5" borderId="77">
      <alignment horizontal="right" vertical="center"/>
    </xf>
    <xf numFmtId="0" fontId="59" fillId="0" borderId="76" applyNumberFormat="0" applyFill="0" applyAlignment="0" applyProtection="0"/>
    <xf numFmtId="166" fontId="15" fillId="5" borderId="77">
      <alignment horizontal="righ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171" fontId="15" fillId="5" borderId="77">
      <alignment horizontal="right" vertical="center"/>
    </xf>
    <xf numFmtId="0" fontId="13" fillId="0" borderId="77">
      <alignment vertical="center"/>
    </xf>
    <xf numFmtId="171" fontId="13" fillId="0" borderId="77">
      <alignment vertical="center"/>
    </xf>
    <xf numFmtId="0" fontId="59" fillId="0" borderId="76" applyNumberFormat="0" applyFill="0" applyAlignment="0" applyProtection="0"/>
    <xf numFmtId="166" fontId="15" fillId="5" borderId="77">
      <alignment horizontal="right" vertical="center"/>
    </xf>
    <xf numFmtId="171" fontId="15" fillId="5" borderId="77">
      <alignment horizontal="right" vertical="center"/>
    </xf>
    <xf numFmtId="0" fontId="59" fillId="0" borderId="76" applyNumberFormat="0" applyFill="0" applyAlignment="0" applyProtection="0"/>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0" fontId="13" fillId="62" borderId="74" applyNumberFormat="0" applyFont="0" applyAlignment="0" applyProtection="0"/>
    <xf numFmtId="166" fontId="15" fillId="5" borderId="77">
      <alignment horizontal="right" vertical="center"/>
    </xf>
    <xf numFmtId="166" fontId="15" fillId="5" borderId="77">
      <alignment horizontal="right" vertical="center"/>
    </xf>
    <xf numFmtId="0" fontId="13" fillId="0" borderId="77">
      <alignment vertical="center"/>
    </xf>
    <xf numFmtId="171" fontId="15" fillId="5" borderId="77">
      <alignment horizontal="right" vertical="center"/>
    </xf>
    <xf numFmtId="0" fontId="42" fillId="58" borderId="73" applyNumberFormat="0" applyAlignment="0" applyProtection="0"/>
    <xf numFmtId="0" fontId="52" fillId="44" borderId="73" applyNumberFormat="0" applyAlignment="0" applyProtection="0"/>
    <xf numFmtId="171" fontId="13" fillId="0" borderId="77">
      <alignment vertical="center"/>
    </xf>
    <xf numFmtId="0" fontId="13" fillId="0" borderId="77">
      <alignment vertical="center"/>
    </xf>
    <xf numFmtId="0" fontId="52" fillId="44" borderId="73" applyNumberFormat="0" applyAlignment="0" applyProtection="0"/>
    <xf numFmtId="171" fontId="15" fillId="5" borderId="77">
      <alignment horizontal="right" vertical="center"/>
    </xf>
    <xf numFmtId="0" fontId="13" fillId="62" borderId="74" applyNumberFormat="0" applyFont="0" applyAlignment="0" applyProtection="0"/>
    <xf numFmtId="0" fontId="59" fillId="0" borderId="76" applyNumberFormat="0" applyFill="0" applyAlignment="0" applyProtection="0"/>
    <xf numFmtId="0" fontId="13" fillId="0" borderId="77">
      <alignment vertical="center"/>
    </xf>
    <xf numFmtId="0" fontId="13" fillId="0" borderId="77">
      <alignment vertical="center"/>
    </xf>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59" fillId="0" borderId="76" applyNumberFormat="0" applyFill="0" applyAlignment="0" applyProtection="0"/>
    <xf numFmtId="166" fontId="15" fillId="5" borderId="77">
      <alignment horizontal="right" vertical="center"/>
    </xf>
    <xf numFmtId="0" fontId="42" fillId="58" borderId="73" applyNumberFormat="0" applyAlignment="0" applyProtection="0"/>
    <xf numFmtId="171" fontId="15" fillId="5" borderId="77">
      <alignment horizontal="right" vertical="center"/>
    </xf>
    <xf numFmtId="0" fontId="13" fillId="0" borderId="77">
      <alignment vertical="center"/>
    </xf>
    <xf numFmtId="0" fontId="13" fillId="62" borderId="74" applyNumberFormat="0" applyFont="0" applyAlignment="0" applyProtection="0"/>
    <xf numFmtId="0" fontId="52" fillId="44" borderId="73" applyNumberFormat="0" applyAlignment="0" applyProtection="0"/>
    <xf numFmtId="0" fontId="59" fillId="0" borderId="76" applyNumberFormat="0" applyFill="0" applyAlignment="0" applyProtection="0"/>
    <xf numFmtId="0" fontId="13" fillId="0" borderId="77">
      <alignment vertical="center"/>
    </xf>
    <xf numFmtId="0" fontId="57" fillId="58" borderId="75" applyNumberFormat="0" applyAlignment="0" applyProtection="0"/>
    <xf numFmtId="0" fontId="57" fillId="58" borderId="75" applyNumberFormat="0" applyAlignment="0" applyProtection="0"/>
    <xf numFmtId="0" fontId="13" fillId="62" borderId="74" applyNumberFormat="0" applyFont="0" applyAlignment="0" applyProtection="0"/>
    <xf numFmtId="0" fontId="13" fillId="0" borderId="77">
      <alignment vertical="center"/>
    </xf>
    <xf numFmtId="0" fontId="13" fillId="0" borderId="77">
      <alignment vertical="center"/>
    </xf>
    <xf numFmtId="0" fontId="13" fillId="62" borderId="74" applyNumberFormat="0" applyFont="0" applyAlignment="0" applyProtection="0"/>
    <xf numFmtId="0" fontId="52" fillId="44" borderId="73" applyNumberFormat="0" applyAlignment="0" applyProtection="0"/>
    <xf numFmtId="0" fontId="13" fillId="62" borderId="74" applyNumberFormat="0" applyFont="0" applyAlignment="0" applyProtection="0"/>
    <xf numFmtId="171" fontId="15" fillId="5" borderId="77">
      <alignment horizontal="right" vertical="center"/>
    </xf>
    <xf numFmtId="171" fontId="13" fillId="0" borderId="77">
      <alignment vertical="center"/>
    </xf>
    <xf numFmtId="171" fontId="13" fillId="0" borderId="77">
      <alignment vertical="center"/>
    </xf>
    <xf numFmtId="0" fontId="59" fillId="0" borderId="76" applyNumberFormat="0" applyFill="0" applyAlignment="0" applyProtection="0"/>
    <xf numFmtId="0" fontId="13" fillId="0" borderId="77">
      <alignment vertical="center"/>
    </xf>
    <xf numFmtId="166" fontId="15" fillId="5" borderId="77">
      <alignment horizontal="right" vertical="center"/>
    </xf>
    <xf numFmtId="0" fontId="42" fillId="58" borderId="73" applyNumberFormat="0" applyAlignment="0" applyProtection="0"/>
    <xf numFmtId="0" fontId="42" fillId="58" borderId="73" applyNumberFormat="0" applyAlignment="0" applyProtection="0"/>
    <xf numFmtId="0" fontId="13" fillId="0" borderId="77">
      <alignment vertical="center"/>
    </xf>
    <xf numFmtId="0" fontId="13" fillId="0" borderId="77">
      <alignment vertical="center"/>
    </xf>
    <xf numFmtId="0" fontId="57" fillId="58" borderId="75"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42" fillId="58" borderId="73" applyNumberFormat="0" applyAlignment="0" applyProtection="0"/>
    <xf numFmtId="166" fontId="15" fillId="5" borderId="77">
      <alignment horizontal="right" vertical="center"/>
    </xf>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171"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171" fontId="13" fillId="0" borderId="77">
      <alignment vertical="center"/>
    </xf>
    <xf numFmtId="0" fontId="13" fillId="62" borderId="74" applyNumberFormat="0" applyFont="0" applyAlignment="0" applyProtection="0"/>
    <xf numFmtId="0" fontId="42" fillId="58" borderId="73" applyNumberFormat="0" applyAlignment="0" applyProtection="0"/>
    <xf numFmtId="0" fontId="13" fillId="0" borderId="77">
      <alignment vertical="center"/>
    </xf>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0" fontId="13" fillId="0" borderId="77">
      <alignment vertical="center"/>
    </xf>
    <xf numFmtId="0" fontId="13" fillId="0" borderId="77">
      <alignment vertical="center"/>
    </xf>
    <xf numFmtId="166" fontId="15" fillId="5" borderId="77">
      <alignment horizontal="right" vertical="center"/>
    </xf>
    <xf numFmtId="0" fontId="13" fillId="62" borderId="74" applyNumberFormat="0" applyFont="0" applyAlignment="0" applyProtection="0"/>
    <xf numFmtId="0" fontId="13" fillId="0" borderId="77">
      <alignment vertical="center"/>
    </xf>
    <xf numFmtId="0" fontId="52" fillId="44"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3" fillId="0" borderId="77">
      <alignment vertical="center"/>
    </xf>
    <xf numFmtId="166" fontId="15" fillId="5" borderId="77">
      <alignment horizontal="right" vertical="center"/>
    </xf>
    <xf numFmtId="0" fontId="57" fillId="58" borderId="75" applyNumberFormat="0" applyAlignment="0" applyProtection="0"/>
    <xf numFmtId="0" fontId="59" fillId="0" borderId="76" applyNumberFormat="0" applyFill="0" applyAlignment="0" applyProtection="0"/>
    <xf numFmtId="0" fontId="13" fillId="0" borderId="77">
      <alignment vertical="center"/>
    </xf>
    <xf numFmtId="171" fontId="15" fillId="5" borderId="77">
      <alignment horizontal="right" vertical="center"/>
    </xf>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0" fontId="13" fillId="0" borderId="77">
      <alignment vertical="center"/>
    </xf>
    <xf numFmtId="171" fontId="15" fillId="5" borderId="77">
      <alignment horizontal="right" vertical="center"/>
    </xf>
    <xf numFmtId="0" fontId="52" fillId="44" borderId="73" applyNumberFormat="0" applyAlignment="0" applyProtection="0"/>
    <xf numFmtId="0" fontId="13" fillId="0" borderId="77">
      <alignment vertical="center"/>
    </xf>
    <xf numFmtId="0" fontId="42" fillId="58" borderId="73" applyNumberFormat="0" applyAlignment="0" applyProtection="0"/>
    <xf numFmtId="0" fontId="59" fillId="0" borderId="76" applyNumberFormat="0" applyFill="0" applyAlignment="0" applyProtection="0"/>
    <xf numFmtId="0" fontId="13" fillId="0" borderId="77">
      <alignment vertical="center"/>
    </xf>
    <xf numFmtId="0" fontId="13" fillId="0" borderId="77">
      <alignment vertical="center"/>
    </xf>
    <xf numFmtId="0" fontId="52" fillId="44" borderId="73" applyNumberFormat="0" applyAlignment="0" applyProtection="0"/>
    <xf numFmtId="0" fontId="42" fillId="58" borderId="73" applyNumberFormat="0" applyAlignment="0" applyProtection="0"/>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13" fillId="62" borderId="74" applyNumberFormat="0" applyFont="0" applyAlignment="0" applyProtection="0"/>
    <xf numFmtId="171" fontId="13" fillId="0" borderId="77">
      <alignment vertical="center"/>
    </xf>
    <xf numFmtId="0" fontId="13" fillId="62" borderId="74" applyNumberFormat="0" applyFont="0" applyAlignment="0" applyProtection="0"/>
    <xf numFmtId="171" fontId="13" fillId="0" borderId="77">
      <alignment vertical="center"/>
    </xf>
    <xf numFmtId="166" fontId="15" fillId="5" borderId="77">
      <alignment horizontal="right" vertical="center"/>
    </xf>
    <xf numFmtId="166" fontId="15" fillId="5" borderId="77">
      <alignment horizontal="right" vertical="center"/>
    </xf>
    <xf numFmtId="0" fontId="13" fillId="0" borderId="77">
      <alignment vertical="center"/>
    </xf>
    <xf numFmtId="166" fontId="15" fillId="5" borderId="77">
      <alignment horizontal="right" vertical="center"/>
    </xf>
    <xf numFmtId="166" fontId="15" fillId="5" borderId="77">
      <alignment horizontal="right" vertical="center"/>
    </xf>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0" fontId="13" fillId="0" borderId="77">
      <alignment vertical="center"/>
    </xf>
    <xf numFmtId="0" fontId="57" fillId="58" borderId="75" applyNumberFormat="0" applyAlignment="0" applyProtection="0"/>
    <xf numFmtId="0" fontId="52" fillId="44" borderId="73" applyNumberFormat="0" applyAlignment="0" applyProtection="0"/>
    <xf numFmtId="0" fontId="13" fillId="0" borderId="77">
      <alignment vertical="center"/>
    </xf>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0" fontId="59" fillId="0" borderId="76" applyNumberFormat="0" applyFill="0" applyAlignment="0" applyProtection="0"/>
    <xf numFmtId="0" fontId="52" fillId="44" borderId="73" applyNumberFormat="0" applyAlignment="0" applyProtection="0"/>
    <xf numFmtId="0" fontId="13" fillId="0" borderId="77">
      <alignment vertical="center"/>
    </xf>
    <xf numFmtId="0" fontId="57" fillId="58" borderId="75" applyNumberFormat="0" applyAlignment="0" applyProtection="0"/>
    <xf numFmtId="0" fontId="42" fillId="58" borderId="73"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57" fillId="58" borderId="75" applyNumberFormat="0" applyAlignment="0" applyProtection="0"/>
    <xf numFmtId="0" fontId="42" fillId="58" borderId="73" applyNumberFormat="0" applyAlignment="0" applyProtection="0"/>
    <xf numFmtId="0" fontId="57" fillId="58" borderId="75" applyNumberFormat="0" applyAlignment="0" applyProtection="0"/>
    <xf numFmtId="0" fontId="13" fillId="0" borderId="77">
      <alignment vertical="center"/>
    </xf>
    <xf numFmtId="0" fontId="13" fillId="0" borderId="77">
      <alignment vertical="center"/>
    </xf>
    <xf numFmtId="166" fontId="15" fillId="5" borderId="77">
      <alignment horizontal="right" vertical="center"/>
    </xf>
    <xf numFmtId="0" fontId="57" fillId="58" borderId="75" applyNumberFormat="0" applyAlignment="0" applyProtection="0"/>
    <xf numFmtId="171" fontId="13" fillId="0" borderId="77">
      <alignment vertical="center"/>
    </xf>
    <xf numFmtId="0" fontId="13" fillId="62" borderId="74" applyNumberFormat="0" applyFont="0" applyAlignment="0" applyProtection="0"/>
    <xf numFmtId="0" fontId="42" fillId="58" borderId="73" applyNumberFormat="0" applyAlignment="0" applyProtection="0"/>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171" fontId="15" fillId="5" borderId="77">
      <alignment horizontal="right" vertical="center"/>
    </xf>
    <xf numFmtId="0" fontId="42" fillId="58" borderId="73" applyNumberFormat="0" applyAlignment="0" applyProtection="0"/>
    <xf numFmtId="171" fontId="13" fillId="0" borderId="77">
      <alignment vertical="center"/>
    </xf>
    <xf numFmtId="0" fontId="59" fillId="0" borderId="76" applyNumberFormat="0" applyFill="0" applyAlignment="0" applyProtection="0"/>
    <xf numFmtId="0" fontId="13" fillId="62" borderId="74" applyNumberFormat="0" applyFont="0" applyAlignment="0" applyProtection="0"/>
    <xf numFmtId="171" fontId="15" fillId="5" borderId="77">
      <alignment horizontal="right" vertical="center"/>
    </xf>
    <xf numFmtId="171" fontId="13" fillId="0" borderId="77">
      <alignment vertical="center"/>
    </xf>
    <xf numFmtId="171" fontId="15" fillId="5" borderId="77">
      <alignment horizontal="right" vertical="center"/>
    </xf>
    <xf numFmtId="0" fontId="13" fillId="0" borderId="77">
      <alignment vertical="center"/>
    </xf>
    <xf numFmtId="0" fontId="57" fillId="58" borderId="75" applyNumberFormat="0" applyAlignment="0" applyProtection="0"/>
    <xf numFmtId="0" fontId="13" fillId="0" borderId="77">
      <alignment vertical="center"/>
    </xf>
    <xf numFmtId="0" fontId="13" fillId="62" borderId="74" applyNumberFormat="0" applyFont="0" applyAlignment="0" applyProtection="0"/>
    <xf numFmtId="166" fontId="15" fillId="5" borderId="77">
      <alignment horizontal="right" vertical="center"/>
    </xf>
    <xf numFmtId="0" fontId="42" fillId="58" borderId="73" applyNumberFormat="0" applyAlignment="0" applyProtection="0"/>
    <xf numFmtId="166" fontId="15" fillId="5" borderId="77">
      <alignment horizontal="right" vertical="center"/>
    </xf>
    <xf numFmtId="0" fontId="57" fillId="58" borderId="75" applyNumberFormat="0" applyAlignment="0" applyProtection="0"/>
    <xf numFmtId="0" fontId="13" fillId="0" borderId="77">
      <alignment vertical="center"/>
    </xf>
    <xf numFmtId="0" fontId="52" fillId="44" borderId="73" applyNumberFormat="0" applyAlignment="0" applyProtection="0"/>
    <xf numFmtId="0" fontId="42" fillId="58" borderId="73"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9" fillId="0" borderId="76" applyNumberFormat="0" applyFill="0" applyAlignment="0" applyProtection="0"/>
    <xf numFmtId="0" fontId="13" fillId="0" borderId="77">
      <alignment vertical="center"/>
    </xf>
    <xf numFmtId="171" fontId="13" fillId="0" borderId="77">
      <alignment vertical="center"/>
    </xf>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171" fontId="13" fillId="0" borderId="77">
      <alignment vertical="center"/>
    </xf>
    <xf numFmtId="166" fontId="15" fillId="5" borderId="77">
      <alignment horizontal="right" vertical="center"/>
    </xf>
    <xf numFmtId="0" fontId="13" fillId="0" borderId="77">
      <alignment vertical="center"/>
    </xf>
    <xf numFmtId="166"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42" fillId="58" borderId="73" applyNumberFormat="0" applyAlignment="0" applyProtection="0"/>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62" borderId="74" applyNumberFormat="0" applyFont="0" applyAlignment="0" applyProtection="0"/>
    <xf numFmtId="0" fontId="57" fillId="58" borderId="75" applyNumberFormat="0" applyAlignment="0" applyProtection="0"/>
    <xf numFmtId="166"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57" fillId="58" borderId="75" applyNumberFormat="0" applyAlignment="0" applyProtection="0"/>
    <xf numFmtId="0" fontId="57" fillId="58" borderId="75" applyNumberFormat="0" applyAlignment="0" applyProtection="0"/>
    <xf numFmtId="166" fontId="15" fillId="5" borderId="77">
      <alignment horizontal="right" vertical="center"/>
    </xf>
    <xf numFmtId="0" fontId="13" fillId="0" borderId="77">
      <alignment vertical="center"/>
    </xf>
    <xf numFmtId="0" fontId="59" fillId="0" borderId="76" applyNumberFormat="0" applyFill="0" applyAlignment="0" applyProtection="0"/>
    <xf numFmtId="0" fontId="13" fillId="62" borderId="74" applyNumberFormat="0" applyFont="0" applyAlignment="0" applyProtection="0"/>
    <xf numFmtId="171" fontId="15" fillId="5" borderId="77">
      <alignment horizontal="right" vertical="center"/>
    </xf>
    <xf numFmtId="0" fontId="57" fillId="58" borderId="75" applyNumberFormat="0" applyAlignment="0" applyProtection="0"/>
    <xf numFmtId="171" fontId="15" fillId="5" borderId="77">
      <alignment horizontal="right" vertical="center"/>
    </xf>
    <xf numFmtId="0" fontId="13" fillId="0" borderId="77">
      <alignment vertical="center"/>
    </xf>
    <xf numFmtId="171" fontId="13" fillId="0" borderId="77">
      <alignment vertical="center"/>
    </xf>
    <xf numFmtId="0" fontId="59" fillId="0" borderId="76" applyNumberFormat="0" applyFill="0" applyAlignment="0" applyProtection="0"/>
    <xf numFmtId="0" fontId="52" fillId="44" borderId="73" applyNumberFormat="0" applyAlignment="0" applyProtection="0"/>
    <xf numFmtId="0" fontId="42" fillId="58" borderId="73" applyNumberFormat="0" applyAlignment="0" applyProtection="0"/>
    <xf numFmtId="0" fontId="13" fillId="0" borderId="77">
      <alignment vertical="center"/>
    </xf>
    <xf numFmtId="0" fontId="13" fillId="0" borderId="77">
      <alignment vertical="center"/>
    </xf>
    <xf numFmtId="0" fontId="42" fillId="58" borderId="73" applyNumberFormat="0" applyAlignment="0" applyProtection="0"/>
    <xf numFmtId="171" fontId="13" fillId="0" borderId="77">
      <alignment vertical="center"/>
    </xf>
    <xf numFmtId="0" fontId="13" fillId="0" borderId="77">
      <alignment vertical="center"/>
    </xf>
    <xf numFmtId="171" fontId="13" fillId="0" borderId="77">
      <alignment vertical="center"/>
    </xf>
    <xf numFmtId="171" fontId="13" fillId="0" borderId="77">
      <alignment vertical="center"/>
    </xf>
    <xf numFmtId="0" fontId="59" fillId="0" borderId="76" applyNumberFormat="0" applyFill="0" applyAlignment="0" applyProtection="0"/>
    <xf numFmtId="0" fontId="59" fillId="0" borderId="76" applyNumberFormat="0" applyFill="0" applyAlignment="0" applyProtection="0"/>
    <xf numFmtId="0" fontId="59" fillId="0" borderId="76" applyNumberFormat="0" applyFill="0" applyAlignment="0" applyProtection="0"/>
    <xf numFmtId="0" fontId="42" fillId="58" borderId="73" applyNumberFormat="0" applyAlignment="0" applyProtection="0"/>
    <xf numFmtId="0" fontId="13" fillId="0" borderId="77">
      <alignment vertical="center"/>
    </xf>
    <xf numFmtId="0" fontId="57" fillId="58" borderId="75" applyNumberFormat="0" applyAlignment="0" applyProtection="0"/>
    <xf numFmtId="0" fontId="13" fillId="62" borderId="74" applyNumberFormat="0" applyFont="0" applyAlignment="0" applyProtection="0"/>
    <xf numFmtId="166" fontId="15" fillId="5" borderId="77">
      <alignment horizontal="right" vertical="center"/>
    </xf>
    <xf numFmtId="0" fontId="42" fillId="58" borderId="73" applyNumberFormat="0" applyAlignment="0" applyProtection="0"/>
    <xf numFmtId="0" fontId="52" fillId="44" borderId="73" applyNumberFormat="0" applyAlignment="0" applyProtection="0"/>
    <xf numFmtId="171" fontId="15" fillId="5" borderId="77">
      <alignment horizontal="right" vertical="center"/>
    </xf>
    <xf numFmtId="0" fontId="13" fillId="62" borderId="74" applyNumberFormat="0" applyFont="0" applyAlignment="0" applyProtection="0"/>
    <xf numFmtId="166"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166" fontId="15" fillId="5" borderId="77">
      <alignment horizontal="right" vertical="center"/>
    </xf>
    <xf numFmtId="0" fontId="13" fillId="0" borderId="77">
      <alignment vertical="center"/>
    </xf>
    <xf numFmtId="0" fontId="13" fillId="0" borderId="77">
      <alignment vertical="center"/>
    </xf>
    <xf numFmtId="0" fontId="13" fillId="62" borderId="74" applyNumberFormat="0" applyFont="0" applyAlignment="0" applyProtection="0"/>
    <xf numFmtId="166"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0" fontId="52" fillId="44" borderId="73" applyNumberFormat="0" applyAlignment="0" applyProtection="0"/>
    <xf numFmtId="0" fontId="52" fillId="44" borderId="73" applyNumberFormat="0" applyAlignment="0" applyProtection="0"/>
    <xf numFmtId="0" fontId="13" fillId="0" borderId="77">
      <alignment vertical="center"/>
    </xf>
    <xf numFmtId="0" fontId="13" fillId="0" borderId="77">
      <alignment vertical="center"/>
    </xf>
    <xf numFmtId="0" fontId="57" fillId="58" borderId="75" applyNumberFormat="0" applyAlignment="0" applyProtection="0"/>
    <xf numFmtId="0" fontId="57" fillId="58" borderId="75" applyNumberFormat="0" applyAlignment="0" applyProtection="0"/>
    <xf numFmtId="171"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166" fontId="15" fillId="5" borderId="77">
      <alignment horizontal="right" vertical="center"/>
    </xf>
    <xf numFmtId="0" fontId="13" fillId="0" borderId="77">
      <alignment vertical="center"/>
    </xf>
    <xf numFmtId="0" fontId="59" fillId="0" borderId="76" applyNumberFormat="0" applyFill="0" applyAlignment="0" applyProtection="0"/>
    <xf numFmtId="0" fontId="13" fillId="0" borderId="77">
      <alignment vertical="center"/>
    </xf>
    <xf numFmtId="0" fontId="13" fillId="0" borderId="77">
      <alignment vertical="center"/>
    </xf>
    <xf numFmtId="166" fontId="15" fillId="5" borderId="77">
      <alignment horizontal="right" vertical="center"/>
    </xf>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42" fillId="58" borderId="73" applyNumberFormat="0" applyAlignment="0" applyProtection="0"/>
    <xf numFmtId="166" fontId="15" fillId="5" borderId="77">
      <alignment horizontal="right" vertical="center"/>
    </xf>
    <xf numFmtId="0" fontId="52" fillId="44" borderId="73" applyNumberFormat="0" applyAlignment="0" applyProtection="0"/>
    <xf numFmtId="0" fontId="52" fillId="44" borderId="73" applyNumberFormat="0" applyAlignment="0" applyProtection="0"/>
    <xf numFmtId="0" fontId="59" fillId="0" borderId="76" applyNumberFormat="0" applyFill="0" applyAlignment="0" applyProtection="0"/>
    <xf numFmtId="0" fontId="42" fillId="58"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171"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0" fontId="57" fillId="58" borderId="75" applyNumberFormat="0" applyAlignment="0" applyProtection="0"/>
    <xf numFmtId="171" fontId="13" fillId="0" borderId="77">
      <alignment vertical="center"/>
    </xf>
    <xf numFmtId="0" fontId="13" fillId="62" borderId="74" applyNumberFormat="0" applyFont="0" applyAlignment="0" applyProtection="0"/>
    <xf numFmtId="0" fontId="42" fillId="58" borderId="73" applyNumberFormat="0" applyAlignment="0" applyProtection="0"/>
    <xf numFmtId="0" fontId="57" fillId="58" borderId="75" applyNumberFormat="0" applyAlignment="0" applyProtection="0"/>
    <xf numFmtId="0" fontId="13" fillId="0" borderId="77">
      <alignment vertical="center"/>
    </xf>
    <xf numFmtId="0" fontId="57" fillId="58" borderId="75" applyNumberFormat="0" applyAlignment="0" applyProtection="0"/>
    <xf numFmtId="0" fontId="52" fillId="44" borderId="73" applyNumberFormat="0" applyAlignment="0" applyProtection="0"/>
    <xf numFmtId="0" fontId="59" fillId="0" borderId="76" applyNumberFormat="0" applyFill="0" applyAlignment="0" applyProtection="0"/>
    <xf numFmtId="171" fontId="15" fillId="5" borderId="77">
      <alignment horizontal="right" vertical="center"/>
    </xf>
    <xf numFmtId="0" fontId="13" fillId="62" borderId="74" applyNumberFormat="0" applyFont="0" applyAlignment="0" applyProtection="0"/>
    <xf numFmtId="0" fontId="13" fillId="0" borderId="77">
      <alignment vertical="center"/>
    </xf>
    <xf numFmtId="0" fontId="59" fillId="0" borderId="76" applyNumberFormat="0" applyFill="0" applyAlignment="0" applyProtection="0"/>
    <xf numFmtId="0" fontId="52" fillId="44" borderId="73" applyNumberForma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166" fontId="15" fillId="5" borderId="77">
      <alignment horizontal="right" vertical="center"/>
    </xf>
    <xf numFmtId="0" fontId="52" fillId="44" borderId="73" applyNumberFormat="0" applyAlignment="0" applyProtection="0"/>
    <xf numFmtId="0" fontId="13" fillId="0" borderId="77">
      <alignment vertical="center"/>
    </xf>
    <xf numFmtId="0" fontId="57" fillId="58" borderId="75" applyNumberFormat="0" applyAlignment="0" applyProtection="0"/>
    <xf numFmtId="0" fontId="42" fillId="58" borderId="73" applyNumberFormat="0" applyAlignment="0" applyProtection="0"/>
    <xf numFmtId="0" fontId="13" fillId="0" borderId="77">
      <alignment vertical="center"/>
    </xf>
    <xf numFmtId="0" fontId="13" fillId="0" borderId="77">
      <alignment vertical="center"/>
    </xf>
    <xf numFmtId="0" fontId="42" fillId="58" borderId="73" applyNumberFormat="0" applyAlignment="0" applyProtection="0"/>
    <xf numFmtId="166" fontId="15" fillId="5" borderId="77">
      <alignment horizontal="right" vertical="center"/>
    </xf>
    <xf numFmtId="171" fontId="13" fillId="0" borderId="77">
      <alignment vertical="center"/>
    </xf>
    <xf numFmtId="0" fontId="59" fillId="0" borderId="76" applyNumberFormat="0" applyFill="0" applyAlignment="0" applyProtection="0"/>
    <xf numFmtId="0" fontId="59" fillId="0" borderId="76" applyNumberFormat="0" applyFill="0" applyAlignment="0" applyProtection="0"/>
    <xf numFmtId="0" fontId="59" fillId="0" borderId="76" applyNumberFormat="0" applyFill="0" applyAlignment="0" applyProtection="0"/>
    <xf numFmtId="0" fontId="57" fillId="58" borderId="75" applyNumberFormat="0" applyAlignment="0" applyProtection="0"/>
    <xf numFmtId="171" fontId="15" fillId="5" borderId="77">
      <alignment horizontal="right" vertical="center"/>
    </xf>
    <xf numFmtId="166" fontId="15" fillId="5" borderId="77">
      <alignment horizontal="right" vertical="center"/>
    </xf>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0" fontId="59" fillId="0" borderId="76" applyNumberFormat="0" applyFill="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166"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0" fontId="57" fillId="58" borderId="75" applyNumberFormat="0" applyAlignment="0" applyProtection="0"/>
    <xf numFmtId="0" fontId="52" fillId="44" borderId="73" applyNumberFormat="0" applyAlignment="0" applyProtection="0"/>
    <xf numFmtId="0" fontId="57" fillId="58" borderId="75" applyNumberFormat="0" applyAlignment="0" applyProtection="0"/>
    <xf numFmtId="0" fontId="13" fillId="62" borderId="74" applyNumberFormat="0" applyFont="0" applyAlignment="0" applyProtection="0"/>
    <xf numFmtId="0" fontId="57" fillId="58" borderId="75" applyNumberFormat="0" applyAlignment="0" applyProtection="0"/>
    <xf numFmtId="166" fontId="15" fillId="5" borderId="77">
      <alignment horizontal="right" vertical="center"/>
    </xf>
    <xf numFmtId="0" fontId="13" fillId="62" borderId="74" applyNumberFormat="0" applyFont="0" applyAlignment="0" applyProtection="0"/>
    <xf numFmtId="0" fontId="13" fillId="0" borderId="77">
      <alignment vertical="center"/>
    </xf>
    <xf numFmtId="171" fontId="15" fillId="5" borderId="77">
      <alignment horizontal="right" vertical="center"/>
    </xf>
    <xf numFmtId="0" fontId="52" fillId="44" borderId="73" applyNumberFormat="0" applyAlignment="0" applyProtection="0"/>
    <xf numFmtId="0" fontId="42" fillId="58" borderId="73" applyNumberFormat="0" applyAlignment="0" applyProtection="0"/>
    <xf numFmtId="0" fontId="42" fillId="58" borderId="73" applyNumberForma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171" fontId="13" fillId="0" borderId="77">
      <alignment vertical="center"/>
    </xf>
    <xf numFmtId="0" fontId="13" fillId="0" borderId="77">
      <alignment vertical="center"/>
    </xf>
    <xf numFmtId="166" fontId="15" fillId="5" borderId="77">
      <alignment horizontal="righ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171" fontId="15" fillId="5" borderId="77">
      <alignment horizontal="right" vertical="center"/>
    </xf>
    <xf numFmtId="166" fontId="15" fillId="5" borderId="77">
      <alignment horizontal="right" vertical="center"/>
    </xf>
    <xf numFmtId="171" fontId="13" fillId="0" borderId="77">
      <alignment vertical="center"/>
    </xf>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59" fillId="0" borderId="76" applyNumberFormat="0" applyFill="0" applyAlignment="0" applyProtection="0"/>
    <xf numFmtId="0" fontId="13" fillId="62" borderId="74" applyNumberFormat="0" applyFont="0" applyAlignment="0" applyProtection="0"/>
    <xf numFmtId="0" fontId="52" fillId="44" borderId="73" applyNumberFormat="0" applyAlignment="0" applyProtection="0"/>
    <xf numFmtId="171" fontId="13" fillId="0" borderId="77">
      <alignment vertical="center"/>
    </xf>
    <xf numFmtId="0" fontId="57" fillId="58" borderId="75" applyNumberFormat="0" applyAlignment="0" applyProtection="0"/>
    <xf numFmtId="0" fontId="13" fillId="62" borderId="74" applyNumberFormat="0" applyFont="0" applyAlignment="0" applyProtection="0"/>
    <xf numFmtId="0" fontId="42" fillId="58" borderId="73" applyNumberFormat="0" applyAlignment="0" applyProtection="0"/>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0" fontId="42" fillId="58" borderId="73" applyNumberFormat="0" applyAlignment="0" applyProtection="0"/>
    <xf numFmtId="0" fontId="57" fillId="58" borderId="75" applyNumberFormat="0" applyAlignment="0" applyProtection="0"/>
    <xf numFmtId="0" fontId="52" fillId="44" borderId="73" applyNumberFormat="0" applyAlignment="0" applyProtection="0"/>
    <xf numFmtId="166" fontId="15" fillId="5" borderId="77">
      <alignment horizontal="righ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0" fontId="59" fillId="0" borderId="76" applyNumberFormat="0" applyFill="0" applyAlignment="0" applyProtection="0"/>
    <xf numFmtId="0" fontId="13" fillId="0" borderId="77">
      <alignment vertical="center"/>
    </xf>
    <xf numFmtId="0" fontId="13" fillId="0" borderId="77">
      <alignment vertical="center"/>
    </xf>
    <xf numFmtId="166" fontId="15" fillId="5" borderId="77">
      <alignment horizontal="right" vertical="center"/>
    </xf>
    <xf numFmtId="0" fontId="13" fillId="62" borderId="74" applyNumberFormat="0" applyFont="0" applyAlignment="0" applyProtection="0"/>
    <xf numFmtId="0" fontId="57" fillId="58" borderId="75" applyNumberFormat="0" applyAlignment="0" applyProtection="0"/>
    <xf numFmtId="0" fontId="42" fillId="58" borderId="73" applyNumberFormat="0" applyAlignment="0" applyProtection="0"/>
    <xf numFmtId="0" fontId="13" fillId="0" borderId="77">
      <alignment vertical="center"/>
    </xf>
    <xf numFmtId="0" fontId="52" fillId="44" borderId="73" applyNumberFormat="0" applyAlignment="0" applyProtection="0"/>
    <xf numFmtId="0" fontId="57" fillId="58" borderId="75" applyNumberFormat="0" applyAlignment="0" applyProtection="0"/>
    <xf numFmtId="171" fontId="15" fillId="5" borderId="77">
      <alignment horizontal="right" vertical="center"/>
    </xf>
    <xf numFmtId="0" fontId="13" fillId="0" borderId="77">
      <alignment vertical="center"/>
    </xf>
    <xf numFmtId="166" fontId="15" fillId="5" borderId="77">
      <alignment horizontal="right" vertical="center"/>
    </xf>
    <xf numFmtId="171" fontId="13" fillId="0" borderId="77">
      <alignment vertical="center"/>
    </xf>
    <xf numFmtId="0" fontId="13" fillId="62" borderId="74" applyNumberFormat="0" applyFont="0" applyAlignment="0" applyProtection="0"/>
    <xf numFmtId="171" fontId="13" fillId="0" borderId="77">
      <alignment vertical="center"/>
    </xf>
    <xf numFmtId="0" fontId="59" fillId="0" borderId="76" applyNumberFormat="0" applyFill="0" applyAlignment="0" applyProtection="0"/>
    <xf numFmtId="0" fontId="57" fillId="58" borderId="75" applyNumberFormat="0" applyAlignment="0" applyProtection="0"/>
    <xf numFmtId="171" fontId="13" fillId="0" borderId="77">
      <alignment vertical="center"/>
    </xf>
    <xf numFmtId="166" fontId="15" fillId="5" borderId="77">
      <alignment horizontal="righ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2" fillId="44" borderId="73" applyNumberFormat="0" applyAlignment="0" applyProtection="0"/>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13" fillId="62" borderId="74" applyNumberFormat="0" applyFont="0" applyAlignment="0" applyProtection="0"/>
    <xf numFmtId="171" fontId="13" fillId="0" borderId="77">
      <alignment vertical="center"/>
    </xf>
    <xf numFmtId="0" fontId="57" fillId="58" borderId="75" applyNumberFormat="0" applyAlignment="0" applyProtection="0"/>
    <xf numFmtId="166" fontId="15" fillId="5" borderId="77">
      <alignment horizontal="right" vertical="center"/>
    </xf>
    <xf numFmtId="171" fontId="15" fillId="5" borderId="77">
      <alignment horizontal="right" vertical="center"/>
    </xf>
    <xf numFmtId="166" fontId="15" fillId="5" borderId="77">
      <alignment horizontal="right" vertical="center"/>
    </xf>
    <xf numFmtId="0" fontId="13" fillId="62" borderId="74" applyNumberFormat="0" applyFont="0" applyAlignment="0" applyProtection="0"/>
    <xf numFmtId="0" fontId="13" fillId="0" borderId="77">
      <alignment vertical="center"/>
    </xf>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0" fontId="13" fillId="0" borderId="77">
      <alignment vertical="center"/>
    </xf>
    <xf numFmtId="166" fontId="15" fillId="5" borderId="77">
      <alignment horizontal="right" vertical="center"/>
    </xf>
    <xf numFmtId="0" fontId="13" fillId="62" borderId="74" applyNumberFormat="0" applyFon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171" fontId="13" fillId="0" borderId="77">
      <alignment vertical="center"/>
    </xf>
    <xf numFmtId="0"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5" fillId="5" borderId="77">
      <alignment horizontal="right" vertical="center"/>
    </xf>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171" fontId="13" fillId="0" borderId="77">
      <alignment vertical="center"/>
    </xf>
    <xf numFmtId="0" fontId="13" fillId="0" borderId="77">
      <alignment vertical="center"/>
    </xf>
    <xf numFmtId="166" fontId="15" fillId="5" borderId="77">
      <alignment horizontal="righ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171" fontId="15" fillId="5" borderId="77">
      <alignment horizontal="right" vertical="center"/>
    </xf>
    <xf numFmtId="166" fontId="15" fillId="5" borderId="77">
      <alignment horizontal="right" vertical="center"/>
    </xf>
    <xf numFmtId="171" fontId="13" fillId="0" borderId="77">
      <alignment vertical="center"/>
    </xf>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57" fillId="58" borderId="75" applyNumberFormat="0" applyAlignment="0" applyProtection="0"/>
    <xf numFmtId="0" fontId="57" fillId="58" borderId="75" applyNumberFormat="0" applyAlignment="0" applyProtection="0"/>
    <xf numFmtId="166" fontId="15" fillId="5" borderId="77">
      <alignment horizontal="right" vertical="center"/>
    </xf>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13" fillId="62" borderId="74" applyNumberFormat="0" applyFont="0" applyAlignment="0" applyProtection="0"/>
    <xf numFmtId="166" fontId="15" fillId="5" borderId="77">
      <alignment horizontal="right" vertical="center"/>
    </xf>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171" fontId="15" fillId="5" borderId="77">
      <alignment horizontal="right" vertical="center"/>
    </xf>
    <xf numFmtId="0" fontId="57" fillId="58" borderId="75" applyNumberFormat="0" applyAlignment="0" applyProtection="0"/>
    <xf numFmtId="166"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0" fontId="52" fillId="44" borderId="73" applyNumberFormat="0" applyAlignment="0" applyProtection="0"/>
    <xf numFmtId="0" fontId="52" fillId="44" borderId="73" applyNumberFormat="0" applyAlignment="0" applyProtection="0"/>
    <xf numFmtId="166" fontId="15" fillId="5" borderId="77">
      <alignment horizontal="right" vertical="center"/>
    </xf>
    <xf numFmtId="0" fontId="42" fillId="58" borderId="73" applyNumberFormat="0" applyAlignment="0" applyProtection="0"/>
    <xf numFmtId="0" fontId="13" fillId="62" borderId="74" applyNumberFormat="0" applyFont="0" applyAlignment="0" applyProtection="0"/>
    <xf numFmtId="166" fontId="15" fillId="5" borderId="77">
      <alignment horizontal="right" vertical="center"/>
    </xf>
    <xf numFmtId="171" fontId="13" fillId="0" borderId="77">
      <alignment vertical="center"/>
    </xf>
    <xf numFmtId="0" fontId="13" fillId="62" borderId="74" applyNumberFormat="0" applyFont="0" applyAlignment="0" applyProtection="0"/>
    <xf numFmtId="0" fontId="59" fillId="0" borderId="76" applyNumberFormat="0" applyFill="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171" fontId="13" fillId="0" borderId="77">
      <alignment vertical="center"/>
    </xf>
    <xf numFmtId="0" fontId="13" fillId="62" borderId="74" applyNumberFormat="0" applyFont="0" applyAlignment="0" applyProtection="0"/>
    <xf numFmtId="0" fontId="42" fillId="58" borderId="73" applyNumberFormat="0" applyAlignment="0" applyProtection="0"/>
    <xf numFmtId="0" fontId="42" fillId="58" borderId="73" applyNumberFormat="0" applyAlignment="0" applyProtection="0"/>
    <xf numFmtId="0" fontId="59" fillId="0" borderId="76" applyNumberFormat="0" applyFill="0" applyAlignment="0" applyProtection="0"/>
    <xf numFmtId="166" fontId="15" fillId="5" borderId="77">
      <alignment horizontal="right" vertical="center"/>
    </xf>
    <xf numFmtId="0" fontId="52" fillId="44" borderId="73" applyNumberFormat="0" applyAlignment="0" applyProtection="0"/>
    <xf numFmtId="0" fontId="13" fillId="0" borderId="77">
      <alignment vertical="center"/>
    </xf>
    <xf numFmtId="0" fontId="13" fillId="0" borderId="77">
      <alignment vertical="center"/>
    </xf>
    <xf numFmtId="0" fontId="57" fillId="58" borderId="75" applyNumberFormat="0" applyAlignment="0" applyProtection="0"/>
    <xf numFmtId="166"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66" fontId="15" fillId="5" borderId="77">
      <alignment horizontal="right" vertical="center"/>
    </xf>
    <xf numFmtId="171" fontId="15" fillId="5" borderId="77">
      <alignment horizontal="right" vertical="center"/>
    </xf>
    <xf numFmtId="171" fontId="13" fillId="0" borderId="77">
      <alignment vertical="center"/>
    </xf>
    <xf numFmtId="0" fontId="57" fillId="58" borderId="75" applyNumberFormat="0" applyAlignment="0" applyProtection="0"/>
    <xf numFmtId="0" fontId="13" fillId="0" borderId="77">
      <alignment vertical="center"/>
    </xf>
    <xf numFmtId="0" fontId="13" fillId="62" borderId="74" applyNumberFormat="0" applyFont="0" applyAlignment="0" applyProtection="0"/>
    <xf numFmtId="0" fontId="42" fillId="58" borderId="73" applyNumberFormat="0" applyAlignment="0" applyProtection="0"/>
    <xf numFmtId="166" fontId="15" fillId="5" borderId="77">
      <alignment horizontal="right" vertical="center"/>
    </xf>
    <xf numFmtId="0" fontId="52" fillId="44" borderId="73" applyNumberFormat="0" applyAlignment="0" applyProtection="0"/>
    <xf numFmtId="0" fontId="42" fillId="58" borderId="73" applyNumberFormat="0" applyAlignment="0" applyProtection="0"/>
    <xf numFmtId="0" fontId="13" fillId="62" borderId="74" applyNumberFormat="0" applyFont="0" applyAlignment="0" applyProtection="0"/>
    <xf numFmtId="0" fontId="13" fillId="0" borderId="77">
      <alignmen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59" fillId="0" borderId="76" applyNumberFormat="0" applyFill="0" applyAlignment="0" applyProtection="0"/>
    <xf numFmtId="0" fontId="52" fillId="44" borderId="73" applyNumberFormat="0" applyAlignment="0" applyProtection="0"/>
    <xf numFmtId="0" fontId="52" fillId="44" borderId="73" applyNumberFormat="0" applyAlignment="0" applyProtection="0"/>
    <xf numFmtId="0" fontId="57" fillId="58" borderId="75" applyNumberFormat="0" applyAlignment="0" applyProtection="0"/>
    <xf numFmtId="0" fontId="57" fillId="58" borderId="75" applyNumberFormat="0" applyAlignment="0" applyProtection="0"/>
    <xf numFmtId="166" fontId="15" fillId="5" borderId="77">
      <alignment horizontal="right" vertical="center"/>
    </xf>
    <xf numFmtId="0" fontId="57" fillId="58" borderId="75" applyNumberFormat="0" applyAlignment="0" applyProtection="0"/>
    <xf numFmtId="0" fontId="59" fillId="0" borderId="76" applyNumberFormat="0" applyFill="0" applyAlignment="0" applyProtection="0"/>
    <xf numFmtId="171"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166" fontId="15" fillId="5" borderId="77">
      <alignment horizontal="right" vertical="center"/>
    </xf>
    <xf numFmtId="0" fontId="52" fillId="44" borderId="73" applyNumberFormat="0" applyAlignment="0" applyProtection="0"/>
    <xf numFmtId="0" fontId="13" fillId="0" borderId="77">
      <alignment vertical="center"/>
    </xf>
    <xf numFmtId="0" fontId="52" fillId="44" borderId="73" applyNumberFormat="0" applyAlignment="0" applyProtection="0"/>
    <xf numFmtId="0" fontId="42" fillId="58" borderId="73" applyNumberFormat="0" applyAlignment="0" applyProtection="0"/>
    <xf numFmtId="0" fontId="13" fillId="62" borderId="74" applyNumberFormat="0" applyFont="0" applyAlignment="0" applyProtection="0"/>
    <xf numFmtId="0" fontId="13" fillId="0" borderId="77">
      <alignment vertical="center"/>
    </xf>
    <xf numFmtId="0" fontId="13" fillId="0" borderId="77">
      <alignment vertical="center"/>
    </xf>
    <xf numFmtId="0" fontId="13" fillId="0" borderId="77">
      <alignment vertical="center"/>
    </xf>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52" fillId="44" borderId="73" applyNumberFormat="0" applyAlignment="0" applyProtection="0"/>
    <xf numFmtId="171" fontId="15" fillId="5" borderId="77">
      <alignment horizontal="right" vertical="center"/>
    </xf>
    <xf numFmtId="166" fontId="15" fillId="5" borderId="77">
      <alignment horizontal="right" vertical="center"/>
    </xf>
    <xf numFmtId="0" fontId="57" fillId="58" borderId="75" applyNumberFormat="0" applyAlignment="0" applyProtection="0"/>
    <xf numFmtId="171" fontId="15" fillId="5" borderId="77">
      <alignment horizontal="right" vertical="center"/>
    </xf>
    <xf numFmtId="0" fontId="13" fillId="62" borderId="74" applyNumberFormat="0" applyFont="0" applyAlignment="0" applyProtection="0"/>
    <xf numFmtId="0" fontId="13" fillId="0" borderId="77">
      <alignment vertical="center"/>
    </xf>
    <xf numFmtId="0" fontId="59" fillId="0" borderId="76" applyNumberFormat="0" applyFill="0" applyAlignment="0" applyProtection="0"/>
    <xf numFmtId="0" fontId="13" fillId="0" borderId="77">
      <alignment vertical="center"/>
    </xf>
    <xf numFmtId="0" fontId="52" fillId="44" borderId="73" applyNumberFormat="0" applyAlignment="0" applyProtection="0"/>
    <xf numFmtId="0" fontId="59" fillId="0" borderId="76" applyNumberFormat="0" applyFill="0" applyAlignment="0" applyProtection="0"/>
    <xf numFmtId="171" fontId="13" fillId="0" borderId="77">
      <alignment vertical="center"/>
    </xf>
    <xf numFmtId="171" fontId="15" fillId="5" borderId="77">
      <alignment horizontal="right" vertical="center"/>
    </xf>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0" fontId="13" fillId="62" borderId="74" applyNumberFormat="0" applyFont="0" applyAlignment="0" applyProtection="0"/>
    <xf numFmtId="171" fontId="13" fillId="0" borderId="77">
      <alignment vertical="center"/>
    </xf>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57" fillId="58" borderId="75" applyNumberFormat="0" applyAlignment="0" applyProtection="0"/>
    <xf numFmtId="0" fontId="52" fillId="44" borderId="73" applyNumberFormat="0" applyAlignment="0" applyProtection="0"/>
    <xf numFmtId="0" fontId="13" fillId="0" borderId="77">
      <alignment vertical="center"/>
    </xf>
    <xf numFmtId="0" fontId="57" fillId="58" borderId="75" applyNumberFormat="0" applyAlignment="0" applyProtection="0"/>
    <xf numFmtId="0" fontId="42" fillId="58" borderId="73" applyNumberFormat="0" applyAlignment="0" applyProtection="0"/>
    <xf numFmtId="0" fontId="59" fillId="0" borderId="76" applyNumberFormat="0" applyFill="0" applyAlignment="0" applyProtection="0"/>
    <xf numFmtId="0" fontId="13" fillId="62" borderId="74" applyNumberFormat="0" applyFont="0" applyAlignment="0" applyProtection="0"/>
    <xf numFmtId="171"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171" fontId="13" fillId="0" borderId="77">
      <alignment vertical="center"/>
    </xf>
    <xf numFmtId="0" fontId="42" fillId="58" borderId="73" applyNumberFormat="0" applyAlignment="0" applyProtection="0"/>
    <xf numFmtId="0" fontId="42" fillId="58" borderId="73" applyNumberFormat="0" applyAlignment="0" applyProtection="0"/>
    <xf numFmtId="166" fontId="15" fillId="5" borderId="77">
      <alignment horizontal="right" vertical="center"/>
    </xf>
    <xf numFmtId="0" fontId="57" fillId="58" borderId="75" applyNumberFormat="0" applyAlignment="0" applyProtection="0"/>
    <xf numFmtId="171" fontId="13" fillId="0" borderId="77">
      <alignment vertical="center"/>
    </xf>
    <xf numFmtId="0" fontId="13" fillId="0" borderId="77">
      <alignment vertical="center"/>
    </xf>
    <xf numFmtId="0" fontId="13" fillId="0" borderId="77">
      <alignment vertical="center"/>
    </xf>
    <xf numFmtId="166"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171" fontId="13" fillId="0" borderId="77">
      <alignment vertical="center"/>
    </xf>
    <xf numFmtId="0" fontId="59" fillId="0" borderId="76" applyNumberFormat="0" applyFill="0" applyAlignment="0" applyProtection="0"/>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13" fillId="0" borderId="77">
      <alignment vertical="center"/>
    </xf>
    <xf numFmtId="171" fontId="15" fillId="5" borderId="77">
      <alignment horizontal="right" vertical="center"/>
    </xf>
    <xf numFmtId="0" fontId="59" fillId="0" borderId="76" applyNumberFormat="0" applyFill="0" applyAlignment="0" applyProtection="0"/>
    <xf numFmtId="171" fontId="13" fillId="0" borderId="77">
      <alignment vertical="center"/>
    </xf>
    <xf numFmtId="0" fontId="57" fillId="58" borderId="75" applyNumberFormat="0" applyAlignment="0" applyProtection="0"/>
    <xf numFmtId="0" fontId="59" fillId="0" borderId="76" applyNumberFormat="0" applyFill="0" applyAlignment="0" applyProtection="0"/>
    <xf numFmtId="0" fontId="59" fillId="0" borderId="76" applyNumberFormat="0" applyFill="0" applyAlignment="0" applyProtection="0"/>
    <xf numFmtId="166"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0" fontId="13" fillId="0" borderId="77">
      <alignment vertical="center"/>
    </xf>
    <xf numFmtId="0" fontId="52" fillId="44" borderId="73" applyNumberFormat="0" applyAlignment="0" applyProtection="0"/>
    <xf numFmtId="171" fontId="13" fillId="0" borderId="77">
      <alignment vertical="center"/>
    </xf>
    <xf numFmtId="0" fontId="42" fillId="58" borderId="73" applyNumberFormat="0" applyAlignment="0" applyProtection="0"/>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59" fillId="0" borderId="76" applyNumberFormat="0" applyFill="0" applyAlignment="0" applyProtection="0"/>
    <xf numFmtId="171" fontId="15" fillId="5" borderId="77">
      <alignment horizontal="right" vertical="center"/>
    </xf>
    <xf numFmtId="171" fontId="15" fillId="5" borderId="77">
      <alignment horizontal="right" vertical="center"/>
    </xf>
    <xf numFmtId="0" fontId="13" fillId="62" borderId="74" applyNumberFormat="0" applyFont="0" applyAlignment="0" applyProtection="0"/>
    <xf numFmtId="0" fontId="13" fillId="62" borderId="74" applyNumberFormat="0" applyFont="0" applyAlignment="0" applyProtection="0"/>
    <xf numFmtId="0" fontId="13" fillId="62" borderId="74" applyNumberFormat="0" applyFont="0" applyAlignment="0" applyProtection="0"/>
    <xf numFmtId="0" fontId="52" fillId="44" borderId="73" applyNumberFormat="0" applyAlignment="0" applyProtection="0"/>
    <xf numFmtId="171" fontId="15" fillId="5" borderId="77">
      <alignment horizontal="right" vertical="center"/>
    </xf>
    <xf numFmtId="0" fontId="57" fillId="58" borderId="75" applyNumberFormat="0" applyAlignment="0" applyProtection="0"/>
    <xf numFmtId="0" fontId="13" fillId="0" borderId="77">
      <alignmen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0" fontId="59" fillId="0" borderId="76" applyNumberFormat="0" applyFill="0" applyAlignment="0" applyProtection="0"/>
    <xf numFmtId="171"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59" fillId="0" borderId="76" applyNumberFormat="0" applyFill="0" applyAlignment="0" applyProtection="0"/>
    <xf numFmtId="0" fontId="42" fillId="58" borderId="73" applyNumberFormat="0" applyAlignment="0" applyProtection="0"/>
    <xf numFmtId="166" fontId="15" fillId="5" borderId="77">
      <alignment horizontal="right" vertical="center"/>
    </xf>
    <xf numFmtId="0" fontId="13" fillId="62" borderId="74" applyNumberFormat="0" applyFon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0" fontId="52" fillId="44" borderId="73" applyNumberFormat="0" applyAlignment="0" applyProtection="0"/>
    <xf numFmtId="171" fontId="13" fillId="0" borderId="77">
      <alignment vertical="center"/>
    </xf>
    <xf numFmtId="0" fontId="42" fillId="58" borderId="73" applyNumberFormat="0" applyAlignment="0" applyProtection="0"/>
    <xf numFmtId="0" fontId="13" fillId="0" borderId="77">
      <alignment vertical="center"/>
    </xf>
    <xf numFmtId="166" fontId="15" fillId="5" borderId="77">
      <alignment horizontal="right" vertical="center"/>
    </xf>
    <xf numFmtId="0" fontId="13" fillId="0" borderId="77">
      <alignment vertical="center"/>
    </xf>
    <xf numFmtId="171" fontId="15" fillId="5" borderId="77">
      <alignment horizontal="right" vertical="center"/>
    </xf>
    <xf numFmtId="0" fontId="13" fillId="0" borderId="77">
      <alignment vertical="center"/>
    </xf>
    <xf numFmtId="0" fontId="59" fillId="0" borderId="76" applyNumberFormat="0" applyFill="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171" fontId="15" fillId="5" borderId="77">
      <alignment horizontal="right" vertical="center"/>
    </xf>
    <xf numFmtId="171" fontId="15" fillId="5" borderId="77">
      <alignment horizontal="right" vertical="center"/>
    </xf>
    <xf numFmtId="0" fontId="57" fillId="58" borderId="75" applyNumberFormat="0" applyAlignment="0" applyProtection="0"/>
    <xf numFmtId="166" fontId="15" fillId="5" borderId="77">
      <alignment horizontal="right" vertical="center"/>
    </xf>
    <xf numFmtId="0" fontId="52" fillId="44" borderId="73" applyNumberFormat="0" applyAlignment="0" applyProtection="0"/>
    <xf numFmtId="0" fontId="42" fillId="58" borderId="73" applyNumberFormat="0" applyAlignment="0" applyProtection="0"/>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13" fillId="0" borderId="77">
      <alignment vertical="center"/>
    </xf>
    <xf numFmtId="0" fontId="13" fillId="62" borderId="74" applyNumberFormat="0" applyFont="0" applyAlignment="0" applyProtection="0"/>
    <xf numFmtId="0" fontId="13" fillId="62" borderId="74" applyNumberFormat="0" applyFont="0" applyAlignment="0" applyProtection="0"/>
    <xf numFmtId="166" fontId="15" fillId="5" borderId="77">
      <alignment horizontal="right" vertical="center"/>
    </xf>
    <xf numFmtId="0" fontId="13" fillId="0" borderId="77">
      <alignment vertical="center"/>
    </xf>
    <xf numFmtId="0" fontId="59" fillId="0" borderId="76" applyNumberFormat="0" applyFill="0" applyAlignment="0" applyProtection="0"/>
    <xf numFmtId="0" fontId="13" fillId="0" borderId="77">
      <alignment vertical="center"/>
    </xf>
    <xf numFmtId="0" fontId="13" fillId="62" borderId="74" applyNumberFormat="0" applyFont="0" applyAlignment="0" applyProtection="0"/>
    <xf numFmtId="166" fontId="15" fillId="5" borderId="77">
      <alignment horizontal="right" vertical="center"/>
    </xf>
    <xf numFmtId="166"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0" fontId="59" fillId="0" borderId="76" applyNumberFormat="0" applyFill="0" applyAlignment="0" applyProtection="0"/>
    <xf numFmtId="0" fontId="13" fillId="62" borderId="74" applyNumberFormat="0" applyFont="0" applyAlignment="0" applyProtection="0"/>
    <xf numFmtId="171" fontId="15" fillId="5" borderId="77">
      <alignment horizontal="right" vertical="center"/>
    </xf>
    <xf numFmtId="166"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0" fontId="13" fillId="62" borderId="74" applyNumberFormat="0" applyFont="0" applyAlignment="0" applyProtection="0"/>
    <xf numFmtId="0" fontId="52" fillId="44" borderId="73" applyNumberFormat="0" applyAlignment="0" applyProtection="0"/>
    <xf numFmtId="171" fontId="13" fillId="0" borderId="77">
      <alignment vertical="center"/>
    </xf>
    <xf numFmtId="0" fontId="52" fillId="44" borderId="73" applyNumberFormat="0" applyAlignment="0" applyProtection="0"/>
    <xf numFmtId="166" fontId="15" fillId="5" borderId="77">
      <alignment horizontal="right" vertical="center"/>
    </xf>
    <xf numFmtId="0" fontId="13" fillId="62" borderId="74" applyNumberFormat="0" applyFont="0" applyAlignment="0" applyProtection="0"/>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0" fontId="13" fillId="0" borderId="77">
      <alignment vertical="center"/>
    </xf>
    <xf numFmtId="0" fontId="13" fillId="62" borderId="74" applyNumberFormat="0" applyFont="0" applyAlignment="0" applyProtection="0"/>
    <xf numFmtId="166" fontId="15" fillId="5" borderId="77">
      <alignment horizontal="right" vertical="center"/>
    </xf>
    <xf numFmtId="171" fontId="13" fillId="0" borderId="77">
      <alignment vertical="center"/>
    </xf>
    <xf numFmtId="0" fontId="13" fillId="0" borderId="77">
      <alignment vertical="center"/>
    </xf>
    <xf numFmtId="0" fontId="57" fillId="58" borderId="75" applyNumberFormat="0" applyAlignment="0" applyProtection="0"/>
    <xf numFmtId="0" fontId="57" fillId="58" borderId="75" applyNumberFormat="0" applyAlignment="0" applyProtection="0"/>
    <xf numFmtId="0" fontId="52" fillId="44" borderId="73" applyNumberFormat="0" applyAlignment="0" applyProtection="0"/>
    <xf numFmtId="171" fontId="13" fillId="0" borderId="77">
      <alignment vertical="center"/>
    </xf>
    <xf numFmtId="0" fontId="57" fillId="58" borderId="75" applyNumberFormat="0" applyAlignment="0" applyProtection="0"/>
    <xf numFmtId="0" fontId="52" fillId="44" borderId="73" applyNumberFormat="0" applyAlignment="0" applyProtection="0"/>
    <xf numFmtId="0" fontId="13" fillId="0" borderId="77">
      <alignment vertical="center"/>
    </xf>
    <xf numFmtId="0" fontId="13" fillId="0" borderId="77">
      <alignment vertical="center"/>
    </xf>
    <xf numFmtId="0" fontId="13" fillId="62" borderId="74" applyNumberFormat="0" applyFont="0" applyAlignment="0" applyProtection="0"/>
    <xf numFmtId="0" fontId="52" fillId="44" borderId="73" applyNumberFormat="0" applyAlignment="0" applyProtection="0"/>
    <xf numFmtId="0" fontId="13" fillId="0" borderId="77">
      <alignment vertical="center"/>
    </xf>
    <xf numFmtId="0" fontId="52" fillId="44" borderId="73" applyNumberFormat="0" applyAlignment="0" applyProtection="0"/>
    <xf numFmtId="0" fontId="42" fillId="58" borderId="73" applyNumberFormat="0" applyAlignment="0" applyProtection="0"/>
    <xf numFmtId="0" fontId="13" fillId="62" borderId="74" applyNumberFormat="0" applyFont="0" applyAlignment="0" applyProtection="0"/>
    <xf numFmtId="166" fontId="15" fillId="5" borderId="77">
      <alignment horizontal="right" vertical="center"/>
    </xf>
    <xf numFmtId="171" fontId="13" fillId="0" borderId="77">
      <alignment vertical="center"/>
    </xf>
    <xf numFmtId="0" fontId="52" fillId="44" borderId="73" applyNumberFormat="0" applyAlignment="0" applyProtection="0"/>
    <xf numFmtId="0" fontId="57" fillId="58" borderId="75" applyNumberFormat="0" applyAlignment="0" applyProtection="0"/>
    <xf numFmtId="0" fontId="52" fillId="44" borderId="73" applyNumberFormat="0" applyAlignment="0" applyProtection="0"/>
    <xf numFmtId="0" fontId="13" fillId="0" borderId="77">
      <alignment vertical="center"/>
    </xf>
    <xf numFmtId="171" fontId="13" fillId="0" borderId="77">
      <alignment vertical="center"/>
    </xf>
    <xf numFmtId="171" fontId="13" fillId="0" borderId="77">
      <alignment vertical="center"/>
    </xf>
    <xf numFmtId="166" fontId="15" fillId="5" borderId="77">
      <alignment horizontal="right" vertical="center"/>
    </xf>
    <xf numFmtId="0" fontId="13" fillId="0" borderId="77">
      <alignment vertical="center"/>
    </xf>
    <xf numFmtId="0" fontId="52" fillId="44" borderId="73" applyNumberFormat="0" applyAlignment="0" applyProtection="0"/>
    <xf numFmtId="0" fontId="42" fillId="58" borderId="73" applyNumberFormat="0" applyAlignment="0" applyProtection="0"/>
    <xf numFmtId="0" fontId="13" fillId="62" borderId="74" applyNumberFormat="0" applyFont="0" applyAlignment="0" applyProtection="0"/>
    <xf numFmtId="0" fontId="42" fillId="58" borderId="73" applyNumberFormat="0" applyAlignment="0" applyProtection="0"/>
    <xf numFmtId="0" fontId="59" fillId="0" borderId="76" applyNumberFormat="0" applyFill="0" applyAlignment="0" applyProtection="0"/>
    <xf numFmtId="0" fontId="57" fillId="58" borderId="75" applyNumberFormat="0" applyAlignment="0" applyProtection="0"/>
    <xf numFmtId="0" fontId="59" fillId="0" borderId="76" applyNumberFormat="0" applyFill="0" applyAlignment="0" applyProtection="0"/>
    <xf numFmtId="0" fontId="52" fillId="44" borderId="73" applyNumberFormat="0" applyAlignment="0" applyProtection="0"/>
    <xf numFmtId="166"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0" fontId="13" fillId="62" borderId="74" applyNumberFormat="0" applyFont="0" applyAlignment="0" applyProtection="0"/>
    <xf numFmtId="0" fontId="42" fillId="58"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166" fontId="15" fillId="5" borderId="77">
      <alignment horizontal="right" vertical="center"/>
    </xf>
    <xf numFmtId="0" fontId="59" fillId="0" borderId="76" applyNumberFormat="0" applyFill="0" applyAlignment="0" applyProtection="0"/>
    <xf numFmtId="0" fontId="13" fillId="0" borderId="77">
      <alignment vertical="center"/>
    </xf>
    <xf numFmtId="171" fontId="13" fillId="0" borderId="77">
      <alignment vertical="center"/>
    </xf>
    <xf numFmtId="0" fontId="42" fillId="58" borderId="73" applyNumberFormat="0" applyAlignment="0" applyProtection="0"/>
    <xf numFmtId="166" fontId="15" fillId="5" borderId="77">
      <alignment horizontal="right" vertical="center"/>
    </xf>
    <xf numFmtId="171" fontId="13" fillId="0" borderId="77">
      <alignment vertical="center"/>
    </xf>
    <xf numFmtId="0" fontId="57" fillId="58" borderId="75" applyNumberFormat="0" applyAlignment="0" applyProtection="0"/>
    <xf numFmtId="0" fontId="52" fillId="44" borderId="73" applyNumberFormat="0" applyAlignment="0" applyProtection="0"/>
    <xf numFmtId="0" fontId="13" fillId="0" borderId="77">
      <alignment vertical="center"/>
    </xf>
    <xf numFmtId="0" fontId="13" fillId="0" borderId="77">
      <alignment vertical="center"/>
    </xf>
    <xf numFmtId="0" fontId="42" fillId="58" borderId="73" applyNumberFormat="0" applyAlignment="0" applyProtection="0"/>
    <xf numFmtId="0" fontId="57" fillId="58" borderId="75" applyNumberFormat="0" applyAlignment="0" applyProtection="0"/>
    <xf numFmtId="0" fontId="57" fillId="58" borderId="75" applyNumberFormat="0" applyAlignment="0" applyProtection="0"/>
    <xf numFmtId="0" fontId="59" fillId="0" borderId="76" applyNumberFormat="0" applyFill="0" applyAlignment="0" applyProtection="0"/>
    <xf numFmtId="0" fontId="59" fillId="0" borderId="76" applyNumberFormat="0" applyFill="0" applyAlignment="0" applyProtection="0"/>
    <xf numFmtId="0" fontId="13" fillId="0" borderId="77">
      <alignment vertical="center"/>
    </xf>
    <xf numFmtId="171" fontId="15" fillId="5" borderId="77">
      <alignment horizontal="right" vertical="center"/>
    </xf>
    <xf numFmtId="0" fontId="59" fillId="0" borderId="76" applyNumberFormat="0" applyFill="0" applyAlignment="0" applyProtection="0"/>
    <xf numFmtId="166" fontId="15" fillId="5" borderId="77">
      <alignment horizontal="right" vertical="center"/>
    </xf>
    <xf numFmtId="0" fontId="57" fillId="58" borderId="75" applyNumberFormat="0" applyAlignment="0" applyProtection="0"/>
    <xf numFmtId="171" fontId="13" fillId="0" borderId="77">
      <alignment vertical="center"/>
    </xf>
    <xf numFmtId="166" fontId="15" fillId="5" borderId="77">
      <alignment horizontal="right" vertical="center"/>
    </xf>
    <xf numFmtId="0" fontId="13" fillId="0" borderId="77">
      <alignment vertical="center"/>
    </xf>
    <xf numFmtId="0" fontId="13" fillId="0" borderId="77">
      <alignment vertical="center"/>
    </xf>
    <xf numFmtId="171" fontId="15" fillId="5" borderId="77">
      <alignment horizontal="right" vertical="center"/>
    </xf>
    <xf numFmtId="0" fontId="13" fillId="0" borderId="77">
      <alignment vertical="center"/>
    </xf>
    <xf numFmtId="0" fontId="13" fillId="0" borderId="77">
      <alignment vertical="center"/>
    </xf>
    <xf numFmtId="0" fontId="59" fillId="0" borderId="76" applyNumberFormat="0" applyFill="0" applyAlignment="0" applyProtection="0"/>
    <xf numFmtId="0" fontId="59" fillId="0" borderId="76" applyNumberFormat="0" applyFill="0" applyAlignment="0" applyProtection="0"/>
    <xf numFmtId="0" fontId="13" fillId="62" borderId="74" applyNumberFormat="0" applyFont="0" applyAlignment="0" applyProtection="0"/>
    <xf numFmtId="171" fontId="13" fillId="0" borderId="77">
      <alignment vertical="center"/>
    </xf>
    <xf numFmtId="0" fontId="57" fillId="58" borderId="75" applyNumberFormat="0" applyAlignment="0" applyProtection="0"/>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0" fontId="52" fillId="44" borderId="73" applyNumberFormat="0" applyAlignment="0" applyProtection="0"/>
    <xf numFmtId="166" fontId="15" fillId="5" borderId="77">
      <alignment horizontal="right" vertical="center"/>
    </xf>
    <xf numFmtId="171"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171" fontId="13" fillId="0" borderId="77">
      <alignment vertical="center"/>
    </xf>
    <xf numFmtId="0" fontId="52" fillId="44" borderId="73" applyNumberFormat="0" applyAlignment="0" applyProtection="0"/>
    <xf numFmtId="166" fontId="15" fillId="5" borderId="77">
      <alignment horizontal="right" vertical="center"/>
    </xf>
    <xf numFmtId="0" fontId="52" fillId="44" borderId="73" applyNumberFormat="0" applyAlignment="0" applyProtection="0"/>
    <xf numFmtId="0" fontId="59" fillId="0" borderId="76" applyNumberFormat="0" applyFill="0" applyAlignment="0" applyProtection="0"/>
    <xf numFmtId="0" fontId="42" fillId="58"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171" fontId="13" fillId="0" borderId="77">
      <alignment vertical="center"/>
    </xf>
    <xf numFmtId="0" fontId="42" fillId="58" borderId="73" applyNumberFormat="0" applyAlignment="0" applyProtection="0"/>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7" fillId="58" borderId="75" applyNumberFormat="0" applyAlignment="0" applyProtection="0"/>
    <xf numFmtId="0" fontId="13" fillId="0" borderId="77">
      <alignment vertical="center"/>
    </xf>
    <xf numFmtId="0" fontId="13" fillId="0" borderId="77">
      <alignment vertical="center"/>
    </xf>
    <xf numFmtId="0" fontId="59" fillId="0" borderId="76" applyNumberFormat="0" applyFill="0" applyAlignment="0" applyProtection="0"/>
    <xf numFmtId="0" fontId="13" fillId="0" borderId="77">
      <alignment vertical="center"/>
    </xf>
    <xf numFmtId="0" fontId="52" fillId="44" borderId="73" applyNumberFormat="0" applyAlignment="0" applyProtection="0"/>
    <xf numFmtId="0" fontId="59" fillId="0" borderId="76" applyNumberFormat="0" applyFill="0" applyAlignment="0" applyProtection="0"/>
    <xf numFmtId="0" fontId="13" fillId="0" borderId="77">
      <alignment vertical="center"/>
    </xf>
    <xf numFmtId="0" fontId="13" fillId="62" borderId="74" applyNumberFormat="0" applyFont="0" applyAlignment="0" applyProtection="0"/>
    <xf numFmtId="0" fontId="13" fillId="62" borderId="74" applyNumberFormat="0" applyFont="0" applyAlignment="0" applyProtection="0"/>
    <xf numFmtId="166" fontId="15" fillId="5" borderId="77">
      <alignment horizontal="right" vertical="center"/>
    </xf>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171" fontId="13" fillId="0" borderId="77">
      <alignment vertical="center"/>
    </xf>
    <xf numFmtId="0" fontId="57" fillId="58" borderId="75" applyNumberFormat="0" applyAlignment="0" applyProtection="0"/>
    <xf numFmtId="0" fontId="13" fillId="62" borderId="74" applyNumberFormat="0" applyFont="0" applyAlignment="0" applyProtection="0"/>
    <xf numFmtId="0" fontId="13" fillId="0" borderId="77">
      <alignment vertical="center"/>
    </xf>
    <xf numFmtId="0" fontId="42" fillId="58" borderId="73" applyNumberFormat="0" applyAlignment="0" applyProtection="0"/>
    <xf numFmtId="0" fontId="42" fillId="58" borderId="73" applyNumberFormat="0" applyAlignment="0" applyProtection="0"/>
    <xf numFmtId="171" fontId="13" fillId="0" borderId="77">
      <alignment vertical="center"/>
    </xf>
    <xf numFmtId="171"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3" fillId="0" borderId="77">
      <alignment vertical="center"/>
    </xf>
    <xf numFmtId="171" fontId="13" fillId="0" borderId="77">
      <alignment vertical="center"/>
    </xf>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57" fillId="58" borderId="75" applyNumberFormat="0" applyAlignment="0" applyProtection="0"/>
    <xf numFmtId="0" fontId="13" fillId="0" borderId="77">
      <alignment vertical="center"/>
    </xf>
    <xf numFmtId="171" fontId="15" fillId="5" borderId="77">
      <alignment horizontal="right" vertical="center"/>
    </xf>
    <xf numFmtId="171"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166" fontId="15" fillId="5" borderId="77">
      <alignment horizontal="right" vertical="center"/>
    </xf>
    <xf numFmtId="0" fontId="13" fillId="0" borderId="77">
      <alignmen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171" fontId="13" fillId="0" borderId="77">
      <alignment vertical="center"/>
    </xf>
    <xf numFmtId="0" fontId="57" fillId="58" borderId="75" applyNumberFormat="0" applyAlignment="0" applyProtection="0"/>
    <xf numFmtId="0" fontId="13" fillId="0" borderId="77">
      <alignment vertical="center"/>
    </xf>
    <xf numFmtId="0" fontId="57" fillId="58" borderId="75" applyNumberFormat="0" applyAlignment="0" applyProtection="0"/>
    <xf numFmtId="0" fontId="42" fillId="58" borderId="73" applyNumberFormat="0" applyAlignment="0" applyProtection="0"/>
    <xf numFmtId="0" fontId="13" fillId="62" borderId="74" applyNumberFormat="0" applyFont="0" applyAlignment="0" applyProtection="0"/>
    <xf numFmtId="171" fontId="13" fillId="0" borderId="77">
      <alignment vertical="center"/>
    </xf>
    <xf numFmtId="0" fontId="52" fillId="44" borderId="73" applyNumberFormat="0" applyAlignment="0" applyProtection="0"/>
    <xf numFmtId="0" fontId="13" fillId="0" borderId="77">
      <alignment vertical="center"/>
    </xf>
    <xf numFmtId="0" fontId="13" fillId="0" borderId="77">
      <alignment vertical="center"/>
    </xf>
    <xf numFmtId="0" fontId="52" fillId="44" borderId="73" applyNumberFormat="0" applyAlignment="0" applyProtection="0"/>
    <xf numFmtId="0" fontId="13" fillId="0" borderId="77">
      <alignment vertical="center"/>
    </xf>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0" fontId="59" fillId="0" borderId="76" applyNumberFormat="0" applyFill="0" applyAlignment="0" applyProtection="0"/>
    <xf numFmtId="166" fontId="15" fillId="5" borderId="77">
      <alignment horizontal="right" vertical="center"/>
    </xf>
    <xf numFmtId="0" fontId="57" fillId="58" borderId="75" applyNumberFormat="0" applyAlignment="0" applyProtection="0"/>
    <xf numFmtId="0" fontId="42" fillId="58" borderId="73" applyNumberFormat="0" applyAlignment="0" applyProtection="0"/>
    <xf numFmtId="0" fontId="13" fillId="62" borderId="74" applyNumberFormat="0" applyFont="0" applyAlignment="0" applyProtection="0"/>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0" fontId="13" fillId="0" borderId="77">
      <alignment vertical="center"/>
    </xf>
    <xf numFmtId="0" fontId="13" fillId="62" borderId="74" applyNumberFormat="0" applyFont="0" applyAlignment="0" applyProtection="0"/>
    <xf numFmtId="166" fontId="15" fillId="5" borderId="77">
      <alignment horizontal="right" vertical="center"/>
    </xf>
    <xf numFmtId="166" fontId="15" fillId="5" borderId="77">
      <alignment horizontal="right" vertical="center"/>
    </xf>
    <xf numFmtId="0" fontId="59" fillId="0" borderId="76" applyNumberFormat="0" applyFill="0" applyAlignment="0" applyProtection="0"/>
    <xf numFmtId="171" fontId="15" fillId="5" borderId="77">
      <alignment horizontal="right" vertical="center"/>
    </xf>
    <xf numFmtId="171" fontId="13" fillId="0" borderId="77">
      <alignment vertical="center"/>
    </xf>
    <xf numFmtId="0" fontId="13" fillId="62" borderId="74" applyNumberFormat="0" applyFont="0" applyAlignment="0" applyProtection="0"/>
    <xf numFmtId="0" fontId="42" fillId="58" borderId="73" applyNumberFormat="0" applyAlignment="0" applyProtection="0"/>
    <xf numFmtId="0" fontId="13" fillId="0" borderId="77">
      <alignment vertical="center"/>
    </xf>
    <xf numFmtId="0" fontId="13" fillId="0" borderId="77">
      <alignment vertical="center"/>
    </xf>
    <xf numFmtId="0" fontId="13" fillId="62" borderId="74" applyNumberFormat="0" applyFont="0" applyAlignment="0" applyProtection="0"/>
    <xf numFmtId="0" fontId="59" fillId="0" borderId="76" applyNumberFormat="0" applyFill="0" applyAlignment="0" applyProtection="0"/>
    <xf numFmtId="0" fontId="13" fillId="0" borderId="77">
      <alignment vertical="center"/>
    </xf>
    <xf numFmtId="0" fontId="59" fillId="0" borderId="76" applyNumberFormat="0" applyFill="0" applyAlignment="0" applyProtection="0"/>
    <xf numFmtId="171" fontId="13" fillId="0" borderId="77">
      <alignment vertical="center"/>
    </xf>
    <xf numFmtId="171" fontId="15" fillId="5" borderId="77">
      <alignment horizontal="right" vertical="center"/>
    </xf>
    <xf numFmtId="0" fontId="57" fillId="58" borderId="75" applyNumberFormat="0" applyAlignment="0" applyProtection="0"/>
    <xf numFmtId="166" fontId="15" fillId="5" borderId="77">
      <alignment horizontal="right" vertical="center"/>
    </xf>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171" fontId="13" fillId="0" borderId="77">
      <alignment vertical="center"/>
    </xf>
    <xf numFmtId="171"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166" fontId="15" fillId="5" borderId="77">
      <alignment horizontal="right" vertical="center"/>
    </xf>
    <xf numFmtId="0" fontId="52" fillId="44"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52" fillId="44" borderId="73" applyNumberFormat="0" applyAlignment="0" applyProtection="0"/>
    <xf numFmtId="0" fontId="57" fillId="58" borderId="75" applyNumberFormat="0" applyAlignment="0" applyProtection="0"/>
    <xf numFmtId="171" fontId="15" fillId="5" borderId="77">
      <alignment horizontal="right" vertical="center"/>
    </xf>
    <xf numFmtId="0" fontId="13" fillId="0" borderId="77">
      <alignment vertical="center"/>
    </xf>
    <xf numFmtId="0" fontId="13" fillId="62" borderId="74" applyNumberFormat="0" applyFont="0" applyAlignment="0" applyProtection="0"/>
    <xf numFmtId="171" fontId="15" fillId="5" borderId="77">
      <alignment horizontal="right" vertical="center"/>
    </xf>
    <xf numFmtId="0" fontId="13" fillId="62" borderId="74" applyNumberFormat="0" applyFont="0" applyAlignment="0" applyProtection="0"/>
    <xf numFmtId="166" fontId="15" fillId="5" borderId="77">
      <alignment horizontal="right" vertical="center"/>
    </xf>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2" fillId="44" borderId="73" applyNumberFormat="0" applyAlignment="0" applyProtection="0"/>
    <xf numFmtId="0" fontId="42" fillId="58" borderId="73" applyNumberFormat="0" applyAlignment="0" applyProtection="0"/>
    <xf numFmtId="0" fontId="57" fillId="58" borderId="75" applyNumberFormat="0" applyAlignment="0" applyProtection="0"/>
    <xf numFmtId="0" fontId="13" fillId="0" borderId="77">
      <alignment vertical="center"/>
    </xf>
    <xf numFmtId="0" fontId="13" fillId="0" borderId="77">
      <alignment vertical="center"/>
    </xf>
    <xf numFmtId="0" fontId="57" fillId="58" borderId="75" applyNumberFormat="0" applyAlignment="0" applyProtection="0"/>
    <xf numFmtId="0" fontId="59" fillId="0" borderId="76" applyNumberFormat="0" applyFill="0" applyAlignment="0" applyProtection="0"/>
    <xf numFmtId="0" fontId="57" fillId="58" borderId="75" applyNumberFormat="0" applyAlignment="0" applyProtection="0"/>
    <xf numFmtId="0" fontId="59" fillId="0" borderId="76" applyNumberFormat="0" applyFill="0" applyAlignment="0" applyProtection="0"/>
    <xf numFmtId="0" fontId="13" fillId="0" borderId="77">
      <alignment vertical="center"/>
    </xf>
    <xf numFmtId="0" fontId="57" fillId="58" borderId="75" applyNumberFormat="0" applyAlignment="0" applyProtection="0"/>
    <xf numFmtId="0" fontId="13" fillId="0" borderId="77">
      <alignment vertical="center"/>
    </xf>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59" fillId="0" borderId="76" applyNumberFormat="0" applyFill="0" applyAlignment="0" applyProtection="0"/>
    <xf numFmtId="171" fontId="13" fillId="0" borderId="77">
      <alignment vertical="center"/>
    </xf>
    <xf numFmtId="0" fontId="42" fillId="58" borderId="73" applyNumberFormat="0" applyAlignment="0" applyProtection="0"/>
    <xf numFmtId="171"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171" fontId="13" fillId="0" borderId="77">
      <alignment vertical="center"/>
    </xf>
    <xf numFmtId="171" fontId="13" fillId="0" borderId="77">
      <alignment vertical="center"/>
    </xf>
    <xf numFmtId="0" fontId="52" fillId="44" borderId="73" applyNumberFormat="0" applyAlignment="0" applyProtection="0"/>
    <xf numFmtId="0" fontId="52" fillId="44" borderId="73" applyNumberFormat="0" applyAlignment="0" applyProtection="0"/>
    <xf numFmtId="0" fontId="13" fillId="0" borderId="77">
      <alignment vertical="center"/>
    </xf>
    <xf numFmtId="0" fontId="13" fillId="0" borderId="77">
      <alignment vertical="center"/>
    </xf>
    <xf numFmtId="0" fontId="52" fillId="44" borderId="73" applyNumberFormat="0" applyAlignment="0" applyProtection="0"/>
    <xf numFmtId="166" fontId="15" fillId="5" borderId="77">
      <alignment horizontal="right" vertical="center"/>
    </xf>
    <xf numFmtId="0" fontId="13" fillId="62" borderId="74" applyNumberFormat="0" applyFont="0" applyAlignment="0" applyProtection="0"/>
    <xf numFmtId="0" fontId="59" fillId="0" borderId="76" applyNumberFormat="0" applyFill="0" applyAlignment="0" applyProtection="0"/>
    <xf numFmtId="0" fontId="13" fillId="0" borderId="77">
      <alignment vertical="center"/>
    </xf>
    <xf numFmtId="0" fontId="59" fillId="0" borderId="76" applyNumberFormat="0" applyFill="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171" fontId="15" fillId="5" borderId="77">
      <alignment horizontal="right" vertical="center"/>
    </xf>
    <xf numFmtId="0" fontId="42" fillId="58" borderId="73" applyNumberFormat="0" applyAlignment="0" applyProtection="0"/>
    <xf numFmtId="0" fontId="13" fillId="0" borderId="77">
      <alignmen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13" fillId="0" borderId="77">
      <alignment vertical="center"/>
    </xf>
    <xf numFmtId="0" fontId="42" fillId="58" borderId="73" applyNumberFormat="0" applyAlignment="0" applyProtection="0"/>
    <xf numFmtId="166" fontId="15" fillId="5" borderId="77">
      <alignment horizontal="right" vertical="center"/>
    </xf>
    <xf numFmtId="0" fontId="57" fillId="58" borderId="75" applyNumberFormat="0" applyAlignment="0" applyProtection="0"/>
    <xf numFmtId="171" fontId="13" fillId="0" borderId="77">
      <alignment vertical="center"/>
    </xf>
    <xf numFmtId="0" fontId="13" fillId="62" borderId="74" applyNumberFormat="0" applyFont="0" applyAlignment="0" applyProtection="0"/>
    <xf numFmtId="0" fontId="13" fillId="62" borderId="74" applyNumberFormat="0" applyFont="0" applyAlignment="0" applyProtection="0"/>
    <xf numFmtId="0" fontId="59" fillId="0" borderId="76" applyNumberFormat="0" applyFill="0" applyAlignment="0" applyProtection="0"/>
    <xf numFmtId="0" fontId="13" fillId="0" borderId="77">
      <alignment vertical="center"/>
    </xf>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166" fontId="15" fillId="5" borderId="77">
      <alignment horizontal="right" vertical="center"/>
    </xf>
    <xf numFmtId="171" fontId="13" fillId="0" borderId="77">
      <alignmen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171" fontId="13" fillId="0" borderId="77">
      <alignment vertical="center"/>
    </xf>
    <xf numFmtId="0"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5" fillId="5" borderId="77">
      <alignment horizontal="right" vertical="center"/>
    </xf>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171" fontId="13" fillId="0" borderId="77">
      <alignment vertical="center"/>
    </xf>
    <xf numFmtId="0" fontId="13" fillId="0" borderId="77">
      <alignment vertical="center"/>
    </xf>
    <xf numFmtId="166" fontId="15" fillId="5" borderId="77">
      <alignment horizontal="righ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171" fontId="15" fillId="5" borderId="77">
      <alignment horizontal="right" vertical="center"/>
    </xf>
    <xf numFmtId="166" fontId="15" fillId="5" borderId="77">
      <alignment horizontal="right" vertical="center"/>
    </xf>
    <xf numFmtId="171" fontId="13" fillId="0" borderId="77">
      <alignment vertical="center"/>
    </xf>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171" fontId="13" fillId="0" borderId="77">
      <alignment vertical="center"/>
    </xf>
    <xf numFmtId="166" fontId="15" fillId="5" borderId="77">
      <alignment horizontal="right" vertical="center"/>
    </xf>
    <xf numFmtId="0" fontId="13" fillId="0" borderId="77">
      <alignment vertical="center"/>
    </xf>
    <xf numFmtId="0" fontId="59" fillId="0" borderId="76" applyNumberFormat="0" applyFill="0" applyAlignment="0" applyProtection="0"/>
    <xf numFmtId="0" fontId="59" fillId="0" borderId="76" applyNumberFormat="0" applyFill="0" applyAlignment="0" applyProtection="0"/>
    <xf numFmtId="0" fontId="59" fillId="0" borderId="76" applyNumberFormat="0" applyFill="0" applyAlignment="0" applyProtection="0"/>
    <xf numFmtId="0" fontId="59" fillId="0" borderId="76" applyNumberFormat="0" applyFill="0" applyAlignment="0" applyProtection="0"/>
    <xf numFmtId="0" fontId="52" fillId="44" borderId="73"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52" fillId="44" borderId="73" applyNumberFormat="0" applyAlignment="0" applyProtection="0"/>
    <xf numFmtId="0" fontId="13" fillId="0" borderId="77">
      <alignment vertical="center"/>
    </xf>
    <xf numFmtId="0" fontId="59" fillId="0" borderId="76" applyNumberFormat="0" applyFill="0" applyAlignment="0" applyProtection="0"/>
    <xf numFmtId="166" fontId="15" fillId="5" borderId="77">
      <alignment horizontal="right" vertical="center"/>
    </xf>
    <xf numFmtId="0" fontId="13" fillId="0" borderId="77">
      <alignment vertical="center"/>
    </xf>
    <xf numFmtId="166" fontId="15" fillId="5" borderId="77">
      <alignment horizontal="right" vertical="center"/>
    </xf>
    <xf numFmtId="171" fontId="13" fillId="0" borderId="77">
      <alignment vertical="center"/>
    </xf>
    <xf numFmtId="0" fontId="52" fillId="44" borderId="73" applyNumberFormat="0" applyAlignment="0" applyProtection="0"/>
    <xf numFmtId="0" fontId="59" fillId="0" borderId="76" applyNumberFormat="0" applyFill="0" applyAlignment="0" applyProtection="0"/>
    <xf numFmtId="0" fontId="52" fillId="44" borderId="73" applyNumberFormat="0" applyAlignment="0" applyProtection="0"/>
    <xf numFmtId="0" fontId="42" fillId="58" borderId="73" applyNumberFormat="0" applyAlignment="0" applyProtection="0"/>
    <xf numFmtId="166" fontId="15" fillId="5" borderId="77">
      <alignment horizontal="right" vertical="center"/>
    </xf>
    <xf numFmtId="0" fontId="52" fillId="44" borderId="73" applyNumberFormat="0" applyAlignment="0" applyProtection="0"/>
    <xf numFmtId="0" fontId="42" fillId="58" borderId="73" applyNumberFormat="0" applyAlignment="0" applyProtection="0"/>
    <xf numFmtId="166" fontId="15" fillId="5" borderId="77">
      <alignment horizontal="right" vertical="center"/>
    </xf>
    <xf numFmtId="0" fontId="13" fillId="62" borderId="74" applyNumberFormat="0" applyFont="0" applyAlignment="0" applyProtection="0"/>
    <xf numFmtId="0" fontId="13" fillId="62" borderId="74" applyNumberFormat="0" applyFont="0" applyAlignment="0" applyProtection="0"/>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171" fontId="13" fillId="0" borderId="77">
      <alignment vertical="center"/>
    </xf>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52" fillId="44" borderId="73" applyNumberFormat="0" applyAlignment="0" applyProtection="0"/>
    <xf numFmtId="166" fontId="15" fillId="5" borderId="77">
      <alignment horizontal="right" vertical="center"/>
    </xf>
    <xf numFmtId="171" fontId="15" fillId="5" borderId="77">
      <alignment horizontal="right" vertical="center"/>
    </xf>
    <xf numFmtId="0" fontId="52" fillId="44" borderId="73" applyNumberFormat="0" applyAlignment="0" applyProtection="0"/>
    <xf numFmtId="171" fontId="13" fillId="0" borderId="77">
      <alignment vertical="center"/>
    </xf>
    <xf numFmtId="0" fontId="13" fillId="62" borderId="74" applyNumberFormat="0" applyFont="0" applyAlignment="0" applyProtection="0"/>
    <xf numFmtId="171" fontId="15" fillId="5" borderId="77">
      <alignment horizontal="right" vertical="center"/>
    </xf>
    <xf numFmtId="0" fontId="57" fillId="58" borderId="75" applyNumberFormat="0" applyAlignment="0" applyProtection="0"/>
    <xf numFmtId="171" fontId="13" fillId="0" borderId="77">
      <alignment vertical="center"/>
    </xf>
    <xf numFmtId="0" fontId="13" fillId="0" borderId="77">
      <alignment vertical="center"/>
    </xf>
    <xf numFmtId="0" fontId="13" fillId="62" borderId="74" applyNumberFormat="0" applyFont="0" applyAlignment="0" applyProtection="0"/>
    <xf numFmtId="0" fontId="13" fillId="0" borderId="77">
      <alignment vertical="center"/>
    </xf>
    <xf numFmtId="171" fontId="15" fillId="5" borderId="77">
      <alignment horizontal="right" vertical="center"/>
    </xf>
    <xf numFmtId="0" fontId="13" fillId="0" borderId="77">
      <alignment vertical="center"/>
    </xf>
    <xf numFmtId="0" fontId="13" fillId="0" borderId="77">
      <alignment vertical="center"/>
    </xf>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57" fillId="58" borderId="75" applyNumberFormat="0" applyAlignment="0" applyProtection="0"/>
    <xf numFmtId="0" fontId="57" fillId="58" borderId="75" applyNumberFormat="0" applyAlignment="0" applyProtection="0"/>
    <xf numFmtId="166" fontId="15" fillId="5" borderId="77">
      <alignment horizontal="right" vertical="center"/>
    </xf>
    <xf numFmtId="0" fontId="57" fillId="58" borderId="75" applyNumberFormat="0" applyAlignment="0" applyProtection="0"/>
    <xf numFmtId="166" fontId="15" fillId="5" borderId="77">
      <alignment horizontal="right" vertical="center"/>
    </xf>
    <xf numFmtId="0" fontId="42" fillId="58" borderId="73" applyNumberFormat="0" applyAlignment="0" applyProtection="0"/>
    <xf numFmtId="0" fontId="13" fillId="62" borderId="74" applyNumberFormat="0" applyFont="0" applyAlignment="0" applyProtection="0"/>
    <xf numFmtId="0" fontId="42" fillId="58" borderId="73" applyNumberFormat="0" applyAlignment="0" applyProtection="0"/>
    <xf numFmtId="166" fontId="15" fillId="5" borderId="77">
      <alignment horizontal="right" vertical="center"/>
    </xf>
    <xf numFmtId="166" fontId="15" fillId="5" borderId="77">
      <alignment horizontal="right" vertical="center"/>
    </xf>
    <xf numFmtId="0" fontId="13" fillId="0" borderId="77">
      <alignment vertical="center"/>
    </xf>
    <xf numFmtId="171" fontId="13" fillId="0" borderId="77">
      <alignment vertical="center"/>
    </xf>
    <xf numFmtId="0" fontId="13" fillId="0" borderId="77">
      <alignment vertical="center"/>
    </xf>
    <xf numFmtId="0" fontId="59" fillId="0" borderId="76" applyNumberFormat="0" applyFill="0" applyAlignment="0" applyProtection="0"/>
    <xf numFmtId="166" fontId="15" fillId="5" borderId="77">
      <alignment horizontal="right" vertical="center"/>
    </xf>
    <xf numFmtId="0" fontId="52" fillId="44"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52" fillId="44" borderId="73" applyNumberFormat="0" applyAlignment="0" applyProtection="0"/>
    <xf numFmtId="166" fontId="15" fillId="5" borderId="77">
      <alignment horizontal="right" vertical="center"/>
    </xf>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171" fontId="15" fillId="5" borderId="77">
      <alignment horizontal="right" vertical="center"/>
    </xf>
    <xf numFmtId="0" fontId="52" fillId="44" borderId="73"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57" fillId="58" borderId="75" applyNumberFormat="0" applyAlignment="0" applyProtection="0"/>
    <xf numFmtId="166" fontId="15" fillId="5" borderId="77">
      <alignment horizontal="right" vertical="center"/>
    </xf>
    <xf numFmtId="0" fontId="42" fillId="58" borderId="73" applyNumberFormat="0" applyAlignment="0" applyProtection="0"/>
    <xf numFmtId="166" fontId="15" fillId="5" borderId="77">
      <alignment horizontal="right" vertical="center"/>
    </xf>
    <xf numFmtId="166" fontId="15" fillId="5" borderId="77">
      <alignment horizontal="right" vertical="center"/>
    </xf>
    <xf numFmtId="0" fontId="42" fillId="58" borderId="73" applyNumberFormat="0" applyAlignment="0" applyProtection="0"/>
    <xf numFmtId="0" fontId="13" fillId="0" borderId="77">
      <alignment vertical="center"/>
    </xf>
    <xf numFmtId="0" fontId="13" fillId="62" borderId="74" applyNumberFormat="0" applyFont="0" applyAlignment="0" applyProtection="0"/>
    <xf numFmtId="0" fontId="59" fillId="0" borderId="76" applyNumberFormat="0" applyFill="0" applyAlignment="0" applyProtection="0"/>
    <xf numFmtId="0" fontId="52" fillId="44" borderId="73" applyNumberFormat="0" applyAlignment="0" applyProtection="0"/>
    <xf numFmtId="0" fontId="13" fillId="0" borderId="77">
      <alignment vertical="center"/>
    </xf>
    <xf numFmtId="0" fontId="59" fillId="0" borderId="76" applyNumberFormat="0" applyFill="0" applyAlignment="0" applyProtection="0"/>
    <xf numFmtId="0" fontId="42" fillId="58" borderId="73"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166" fontId="15" fillId="5" borderId="77">
      <alignment horizontal="right" vertical="center"/>
    </xf>
    <xf numFmtId="0" fontId="13" fillId="0" borderId="77">
      <alignment vertical="center"/>
    </xf>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0" fontId="42" fillId="58" borderId="73" applyNumberFormat="0" applyAlignment="0" applyProtection="0"/>
    <xf numFmtId="0" fontId="13" fillId="0" borderId="77">
      <alignment vertical="center"/>
    </xf>
    <xf numFmtId="171" fontId="15" fillId="5" borderId="77">
      <alignment horizontal="right" vertical="center"/>
    </xf>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171" fontId="13" fillId="0" borderId="77">
      <alignment vertical="center"/>
    </xf>
    <xf numFmtId="0"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5" fillId="5" borderId="77">
      <alignment horizontal="right" vertical="center"/>
    </xf>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171" fontId="15" fillId="5" borderId="77">
      <alignment horizontal="right" vertical="center"/>
    </xf>
    <xf numFmtId="0" fontId="52" fillId="44" borderId="73" applyNumberFormat="0" applyAlignment="0" applyProtection="0"/>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57" fillId="58" borderId="75" applyNumberFormat="0" applyAlignment="0" applyProtection="0"/>
    <xf numFmtId="0" fontId="42" fillId="58" borderId="73" applyNumberFormat="0" applyAlignment="0" applyProtection="0"/>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59" fillId="0" borderId="76" applyNumberFormat="0" applyFill="0" applyAlignment="0" applyProtection="0"/>
    <xf numFmtId="0" fontId="57" fillId="58" borderId="75" applyNumberFormat="0" applyAlignment="0" applyProtection="0"/>
    <xf numFmtId="0" fontId="42" fillId="58" borderId="73" applyNumberFormat="0" applyAlignment="0" applyProtection="0"/>
    <xf numFmtId="0" fontId="42" fillId="58" borderId="73" applyNumberFormat="0" applyAlignment="0" applyProtection="0"/>
    <xf numFmtId="0" fontId="13" fillId="62" borderId="74" applyNumberFormat="0" applyFont="0" applyAlignment="0" applyProtection="0"/>
    <xf numFmtId="0" fontId="52" fillId="44" borderId="73" applyNumberFormat="0" applyAlignment="0" applyProtection="0"/>
    <xf numFmtId="171" fontId="13" fillId="0" borderId="77">
      <alignment vertical="center"/>
    </xf>
    <xf numFmtId="0" fontId="42" fillId="58" borderId="73" applyNumberFormat="0" applyAlignment="0" applyProtection="0"/>
    <xf numFmtId="166" fontId="15" fillId="5" borderId="77">
      <alignment horizontal="right" vertical="center"/>
    </xf>
    <xf numFmtId="0" fontId="13" fillId="62" borderId="74" applyNumberFormat="0" applyFont="0" applyAlignment="0" applyProtection="0"/>
    <xf numFmtId="0" fontId="13" fillId="0" borderId="77">
      <alignment vertical="center"/>
    </xf>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171" fontId="13" fillId="0" borderId="77">
      <alignment vertical="center"/>
    </xf>
    <xf numFmtId="0"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5" fillId="5" borderId="77">
      <alignment horizontal="right" vertical="center"/>
    </xf>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0" fontId="52" fillId="44" borderId="73" applyNumberFormat="0" applyAlignment="0" applyProtection="0"/>
    <xf numFmtId="171" fontId="13" fillId="0" borderId="77">
      <alignment vertical="center"/>
    </xf>
    <xf numFmtId="0" fontId="13" fillId="0" borderId="77">
      <alignment vertical="center"/>
    </xf>
    <xf numFmtId="171" fontId="13" fillId="0" borderId="77">
      <alignment vertical="center"/>
    </xf>
    <xf numFmtId="0" fontId="13" fillId="62" borderId="74" applyNumberFormat="0" applyFont="0" applyAlignment="0" applyProtection="0"/>
    <xf numFmtId="0" fontId="59" fillId="0" borderId="76" applyNumberFormat="0" applyFill="0" applyAlignment="0" applyProtection="0"/>
    <xf numFmtId="0" fontId="13" fillId="62" borderId="74" applyNumberFormat="0" applyFont="0" applyAlignment="0" applyProtection="0"/>
    <xf numFmtId="171" fontId="13" fillId="0" borderId="77">
      <alignment vertical="center"/>
    </xf>
    <xf numFmtId="0" fontId="13" fillId="0" borderId="77">
      <alignment vertical="center"/>
    </xf>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0" fontId="13" fillId="0" borderId="77">
      <alignment vertical="center"/>
    </xf>
    <xf numFmtId="0" fontId="42" fillId="58" borderId="73" applyNumberFormat="0" applyAlignment="0" applyProtection="0"/>
    <xf numFmtId="0" fontId="13" fillId="0" borderId="77">
      <alignment vertical="center"/>
    </xf>
    <xf numFmtId="171" fontId="13" fillId="0" borderId="77">
      <alignment vertical="center"/>
    </xf>
    <xf numFmtId="171" fontId="13" fillId="0" borderId="77">
      <alignment vertical="center"/>
    </xf>
    <xf numFmtId="166" fontId="15" fillId="5" borderId="77">
      <alignment horizontal="right" vertical="center"/>
    </xf>
    <xf numFmtId="171" fontId="13" fillId="0" borderId="77">
      <alignment vertical="center"/>
    </xf>
    <xf numFmtId="0" fontId="13" fillId="0" borderId="77">
      <alignment vertical="center"/>
    </xf>
    <xf numFmtId="166" fontId="15" fillId="5" borderId="77">
      <alignment horizontal="right" vertical="center"/>
    </xf>
    <xf numFmtId="0" fontId="13" fillId="0" borderId="77">
      <alignment vertical="center"/>
    </xf>
    <xf numFmtId="166" fontId="15" fillId="5" borderId="77">
      <alignment horizontal="right" vertical="center"/>
    </xf>
    <xf numFmtId="0" fontId="42" fillId="58" borderId="73" applyNumberFormat="0" applyAlignment="0" applyProtection="0"/>
    <xf numFmtId="166" fontId="15" fillId="5" borderId="77">
      <alignment horizontal="right" vertical="center"/>
    </xf>
    <xf numFmtId="166" fontId="15" fillId="5" borderId="77">
      <alignment horizontal="right" vertical="center"/>
    </xf>
    <xf numFmtId="0" fontId="42" fillId="58" borderId="73" applyNumberFormat="0" applyAlignment="0" applyProtection="0"/>
    <xf numFmtId="0" fontId="13" fillId="62" borderId="74" applyNumberFormat="0" applyFont="0" applyAlignment="0" applyProtection="0"/>
    <xf numFmtId="166" fontId="15" fillId="5" borderId="77">
      <alignment horizontal="right" vertical="center"/>
    </xf>
    <xf numFmtId="166" fontId="15" fillId="5" borderId="77">
      <alignment horizontal="right" vertical="center"/>
    </xf>
    <xf numFmtId="171" fontId="15" fillId="5" borderId="77">
      <alignment horizontal="right" vertical="center"/>
    </xf>
    <xf numFmtId="166" fontId="15" fillId="5" borderId="77">
      <alignment horizontal="righ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9" fillId="0" borderId="76" applyNumberFormat="0" applyFill="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171" fontId="15" fillId="5" borderId="77">
      <alignment horizontal="right" vertical="center"/>
    </xf>
    <xf numFmtId="166" fontId="15" fillId="5" borderId="77">
      <alignment horizontal="right" vertical="center"/>
    </xf>
    <xf numFmtId="171" fontId="13" fillId="0" borderId="77">
      <alignment vertical="center"/>
    </xf>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13" fillId="0" borderId="77">
      <alignment vertical="center"/>
    </xf>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0" fontId="42" fillId="58" borderId="73" applyNumberFormat="0" applyAlignment="0" applyProtection="0"/>
    <xf numFmtId="171" fontId="13" fillId="0" borderId="77">
      <alignment vertical="center"/>
    </xf>
    <xf numFmtId="0" fontId="52" fillId="44" borderId="73" applyNumberFormat="0" applyAlignment="0" applyProtection="0"/>
    <xf numFmtId="0" fontId="13" fillId="62" borderId="74" applyNumberFormat="0" applyFont="0" applyAlignment="0" applyProtection="0"/>
    <xf numFmtId="0" fontId="13" fillId="62" borderId="74" applyNumberFormat="0" applyFont="0" applyAlignment="0" applyProtection="0"/>
    <xf numFmtId="171" fontId="13" fillId="0" borderId="77">
      <alignment vertical="center"/>
    </xf>
    <xf numFmtId="0" fontId="42" fillId="58" borderId="73" applyNumberFormat="0" applyAlignment="0" applyProtection="0"/>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0" fontId="52" fillId="44" borderId="73" applyNumberFormat="0" applyAlignment="0" applyProtection="0"/>
    <xf numFmtId="0" fontId="42" fillId="58" borderId="73" applyNumberFormat="0" applyAlignment="0" applyProtection="0"/>
    <xf numFmtId="0" fontId="52" fillId="44" borderId="73" applyNumberFormat="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166" fontId="15" fillId="5" borderId="77">
      <alignment horizontal="right" vertical="center"/>
    </xf>
    <xf numFmtId="0" fontId="52" fillId="44" borderId="73" applyNumberFormat="0" applyAlignment="0" applyProtection="0"/>
    <xf numFmtId="0" fontId="59" fillId="0" borderId="76" applyNumberFormat="0" applyFill="0" applyAlignment="0" applyProtection="0"/>
    <xf numFmtId="171" fontId="15" fillId="5" borderId="77">
      <alignment horizontal="right" vertical="center"/>
    </xf>
    <xf numFmtId="0" fontId="42" fillId="58" borderId="73" applyNumberFormat="0" applyAlignment="0" applyProtection="0"/>
    <xf numFmtId="0" fontId="13" fillId="62" borderId="74" applyNumberFormat="0" applyFont="0" applyAlignment="0" applyProtection="0"/>
    <xf numFmtId="0" fontId="13" fillId="62" borderId="74" applyNumberFormat="0" applyFont="0" applyAlignment="0" applyProtection="0"/>
    <xf numFmtId="166" fontId="15" fillId="5" borderId="77">
      <alignment horizontal="right" vertical="center"/>
    </xf>
    <xf numFmtId="0" fontId="42" fillId="58" borderId="73" applyNumberFormat="0" applyAlignment="0" applyProtection="0"/>
    <xf numFmtId="166" fontId="15" fillId="5" borderId="77">
      <alignment horizontal="right" vertical="center"/>
    </xf>
    <xf numFmtId="166" fontId="15" fillId="5" borderId="77">
      <alignment horizontal="right" vertical="center"/>
    </xf>
    <xf numFmtId="0" fontId="42" fillId="58" borderId="73" applyNumberFormat="0" applyAlignment="0" applyProtection="0"/>
    <xf numFmtId="0" fontId="13" fillId="0" borderId="77">
      <alignment vertical="center"/>
    </xf>
    <xf numFmtId="166" fontId="15" fillId="5" borderId="77">
      <alignment horizontal="right" vertical="center"/>
    </xf>
    <xf numFmtId="166" fontId="15" fillId="5" borderId="77">
      <alignment horizontal="right" vertical="center"/>
    </xf>
    <xf numFmtId="0" fontId="59" fillId="0" borderId="76" applyNumberFormat="0" applyFill="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57" fillId="58" borderId="75" applyNumberFormat="0" applyAlignment="0" applyProtection="0"/>
    <xf numFmtId="0" fontId="13" fillId="62" borderId="74" applyNumberFormat="0" applyFont="0" applyAlignment="0" applyProtection="0"/>
    <xf numFmtId="0" fontId="13" fillId="0" borderId="77">
      <alignment vertical="center"/>
    </xf>
    <xf numFmtId="0" fontId="57" fillId="58" borderId="75" applyNumberFormat="0" applyAlignment="0" applyProtection="0"/>
    <xf numFmtId="166"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0" fontId="13" fillId="62" borderId="74" applyNumberFormat="0" applyFont="0" applyAlignment="0" applyProtection="0"/>
    <xf numFmtId="0" fontId="13" fillId="0" borderId="77">
      <alignment vertical="center"/>
    </xf>
    <xf numFmtId="0" fontId="57" fillId="58" borderId="75" applyNumberFormat="0" applyAlignment="0" applyProtection="0"/>
    <xf numFmtId="0" fontId="59" fillId="0" borderId="76" applyNumberFormat="0" applyFill="0" applyAlignment="0" applyProtection="0"/>
    <xf numFmtId="171" fontId="13" fillId="0" borderId="77">
      <alignment vertical="center"/>
    </xf>
    <xf numFmtId="0" fontId="52" fillId="44" borderId="73" applyNumberFormat="0" applyAlignment="0" applyProtection="0"/>
    <xf numFmtId="0" fontId="13" fillId="0" borderId="77">
      <alignment vertical="center"/>
    </xf>
    <xf numFmtId="166" fontId="15" fillId="5" borderId="77">
      <alignment horizontal="right" vertical="center"/>
    </xf>
    <xf numFmtId="171" fontId="15" fillId="5" borderId="77">
      <alignment horizontal="right" vertical="center"/>
    </xf>
    <xf numFmtId="171" fontId="15" fillId="5" borderId="77">
      <alignment horizontal="right" vertical="center"/>
    </xf>
    <xf numFmtId="171" fontId="13" fillId="0" borderId="77">
      <alignment vertical="center"/>
    </xf>
    <xf numFmtId="166" fontId="15" fillId="5" borderId="77">
      <alignment horizontal="right" vertical="center"/>
    </xf>
    <xf numFmtId="166" fontId="15" fillId="5" borderId="77">
      <alignment horizontal="right" vertical="center"/>
    </xf>
    <xf numFmtId="166" fontId="15" fillId="5" borderId="77">
      <alignment horizontal="right" vertical="center"/>
    </xf>
    <xf numFmtId="0" fontId="13" fillId="62" borderId="74" applyNumberFormat="0" applyFont="0" applyAlignment="0" applyProtection="0"/>
    <xf numFmtId="0" fontId="42" fillId="58"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13" fillId="62" borderId="74" applyNumberFormat="0" applyFont="0" applyAlignment="0" applyProtection="0"/>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2" fillId="44" borderId="73" applyNumberFormat="0" applyAlignment="0" applyProtection="0"/>
    <xf numFmtId="0" fontId="42" fillId="58" borderId="73" applyNumberFormat="0" applyAlignment="0" applyProtection="0"/>
    <xf numFmtId="0" fontId="52" fillId="44" borderId="73" applyNumberFormat="0" applyAlignment="0" applyProtection="0"/>
    <xf numFmtId="166" fontId="15" fillId="5" borderId="77">
      <alignment horizontal="right" vertical="center"/>
    </xf>
    <xf numFmtId="0" fontId="57" fillId="58" borderId="75" applyNumberFormat="0" applyAlignment="0" applyProtection="0"/>
    <xf numFmtId="0" fontId="42" fillId="58" borderId="73"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13" fillId="0" borderId="77">
      <alignment vertical="center"/>
    </xf>
    <xf numFmtId="0" fontId="42" fillId="58" borderId="73" applyNumberFormat="0" applyAlignment="0" applyProtection="0"/>
    <xf numFmtId="0" fontId="57" fillId="58" borderId="75" applyNumberFormat="0" applyAlignment="0" applyProtection="0"/>
    <xf numFmtId="0" fontId="57" fillId="58" borderId="75" applyNumberFormat="0" applyAlignment="0" applyProtection="0"/>
    <xf numFmtId="171" fontId="13" fillId="0" borderId="77">
      <alignment vertical="center"/>
    </xf>
    <xf numFmtId="0" fontId="42" fillId="58" borderId="73" applyNumberFormat="0" applyAlignment="0" applyProtection="0"/>
    <xf numFmtId="166" fontId="15" fillId="5" borderId="77">
      <alignment horizontal="right" vertical="center"/>
    </xf>
    <xf numFmtId="166" fontId="15" fillId="5" borderId="77">
      <alignment horizontal="right" vertical="center"/>
    </xf>
    <xf numFmtId="171" fontId="13" fillId="0" borderId="77">
      <alignment vertical="center"/>
    </xf>
    <xf numFmtId="166" fontId="15" fillId="5" borderId="77">
      <alignment horizontal="right" vertical="center"/>
    </xf>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171" fontId="15" fillId="5" borderId="77">
      <alignment horizontal="right" vertical="center"/>
    </xf>
    <xf numFmtId="0" fontId="13" fillId="0" borderId="77">
      <alignment vertical="center"/>
    </xf>
    <xf numFmtId="0" fontId="42" fillId="58" borderId="73" applyNumberFormat="0" applyAlignment="0" applyProtection="0"/>
    <xf numFmtId="0" fontId="13" fillId="0" borderId="77">
      <alignment vertical="center"/>
    </xf>
    <xf numFmtId="0" fontId="52" fillId="44" borderId="73" applyNumberFormat="0" applyAlignment="0" applyProtection="0"/>
    <xf numFmtId="0" fontId="59" fillId="0" borderId="76" applyNumberFormat="0" applyFill="0" applyAlignment="0" applyProtection="0"/>
    <xf numFmtId="0" fontId="57" fillId="58" borderId="75" applyNumberFormat="0" applyAlignment="0" applyProtection="0"/>
    <xf numFmtId="0" fontId="42" fillId="58" borderId="73" applyNumberFormat="0" applyAlignment="0" applyProtection="0"/>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13" fillId="62" borderId="74" applyNumberFormat="0" applyFont="0" applyAlignment="0" applyProtection="0"/>
    <xf numFmtId="166" fontId="15" fillId="5" borderId="77">
      <alignment horizontal="right" vertical="center"/>
    </xf>
    <xf numFmtId="0" fontId="13" fillId="62" borderId="74" applyNumberFormat="0" applyFont="0" applyAlignment="0" applyProtection="0"/>
    <xf numFmtId="0" fontId="57" fillId="58" borderId="75"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9" fillId="0" borderId="76" applyNumberFormat="0" applyFill="0" applyAlignment="0" applyProtection="0"/>
    <xf numFmtId="0" fontId="59" fillId="0" borderId="76" applyNumberFormat="0" applyFill="0" applyAlignment="0" applyProtection="0"/>
    <xf numFmtId="0" fontId="52" fillId="44" borderId="73" applyNumberFormat="0" applyAlignment="0" applyProtection="0"/>
    <xf numFmtId="0" fontId="57" fillId="58" borderId="75" applyNumberFormat="0" applyAlignment="0" applyProtection="0"/>
    <xf numFmtId="0" fontId="13" fillId="0" borderId="77">
      <alignment vertical="center"/>
    </xf>
    <xf numFmtId="171" fontId="15" fillId="5" borderId="77">
      <alignment horizontal="right" vertical="center"/>
    </xf>
    <xf numFmtId="166" fontId="15" fillId="5" borderId="77">
      <alignment horizontal="right" vertical="center"/>
    </xf>
    <xf numFmtId="0" fontId="42" fillId="58" borderId="73" applyNumberFormat="0" applyAlignment="0" applyProtection="0"/>
    <xf numFmtId="0" fontId="57" fillId="58" borderId="75" applyNumberFormat="0" applyAlignment="0" applyProtection="0"/>
    <xf numFmtId="0" fontId="52" fillId="44" borderId="73" applyNumberFormat="0" applyAlignment="0" applyProtection="0"/>
    <xf numFmtId="166" fontId="15" fillId="5" borderId="77">
      <alignment horizontal="right" vertical="center"/>
    </xf>
    <xf numFmtId="0" fontId="59" fillId="0" borderId="76" applyNumberFormat="0" applyFill="0" applyAlignment="0" applyProtection="0"/>
    <xf numFmtId="171" fontId="13" fillId="0" borderId="77">
      <alignment vertical="center"/>
    </xf>
    <xf numFmtId="0" fontId="59" fillId="0" borderId="76" applyNumberFormat="0" applyFill="0" applyAlignment="0" applyProtection="0"/>
    <xf numFmtId="171" fontId="15" fillId="5" borderId="77">
      <alignment horizontal="right" vertical="center"/>
    </xf>
    <xf numFmtId="171" fontId="13" fillId="0" borderId="77">
      <alignment vertical="center"/>
    </xf>
    <xf numFmtId="166" fontId="15" fillId="5" borderId="77">
      <alignment horizontal="right" vertical="center"/>
    </xf>
    <xf numFmtId="0" fontId="13" fillId="0" borderId="77">
      <alignment vertical="center"/>
    </xf>
    <xf numFmtId="0" fontId="13" fillId="0" borderId="77">
      <alignment vertical="center"/>
    </xf>
    <xf numFmtId="166" fontId="15" fillId="5" borderId="77">
      <alignment horizontal="right" vertical="center"/>
    </xf>
    <xf numFmtId="171" fontId="15" fillId="5" borderId="77">
      <alignment horizontal="right" vertical="center"/>
    </xf>
    <xf numFmtId="0" fontId="13" fillId="62" borderId="74" applyNumberFormat="0" applyFont="0" applyAlignment="0" applyProtection="0"/>
    <xf numFmtId="0" fontId="13" fillId="62" borderId="74" applyNumberFormat="0" applyFont="0" applyAlignment="0" applyProtection="0"/>
    <xf numFmtId="166"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171" fontId="13" fillId="0" borderId="77">
      <alignment vertical="center"/>
    </xf>
    <xf numFmtId="166" fontId="15" fillId="5" borderId="77">
      <alignment horizontal="right" vertical="center"/>
    </xf>
    <xf numFmtId="166" fontId="15" fillId="5" borderId="77">
      <alignment horizontal="right" vertical="center"/>
    </xf>
    <xf numFmtId="0" fontId="52" fillId="44" borderId="73" applyNumberFormat="0" applyAlignment="0" applyProtection="0"/>
    <xf numFmtId="0" fontId="13" fillId="0" borderId="77">
      <alignment vertical="center"/>
    </xf>
    <xf numFmtId="0" fontId="13" fillId="0" borderId="77">
      <alignment vertical="center"/>
    </xf>
    <xf numFmtId="0" fontId="13" fillId="0" borderId="77">
      <alignment vertical="center"/>
    </xf>
    <xf numFmtId="0" fontId="13" fillId="62" borderId="74" applyNumberFormat="0" applyFont="0" applyAlignment="0" applyProtection="0"/>
    <xf numFmtId="171" fontId="13" fillId="0" borderId="77">
      <alignment vertical="center"/>
    </xf>
    <xf numFmtId="166" fontId="15" fillId="5" borderId="77">
      <alignment horizontal="right" vertical="center"/>
    </xf>
    <xf numFmtId="171" fontId="13" fillId="0" borderId="77">
      <alignment vertical="center"/>
    </xf>
    <xf numFmtId="0" fontId="57" fillId="58" borderId="75" applyNumberFormat="0" applyAlignment="0" applyProtection="0"/>
    <xf numFmtId="0" fontId="13" fillId="0" borderId="77">
      <alignment vertical="center"/>
    </xf>
    <xf numFmtId="0" fontId="42" fillId="58" borderId="73" applyNumberFormat="0" applyAlignment="0" applyProtection="0"/>
    <xf numFmtId="166" fontId="15" fillId="5" borderId="77">
      <alignment horizontal="right" vertical="center"/>
    </xf>
    <xf numFmtId="166" fontId="15" fillId="5" borderId="77">
      <alignment horizontal="right" vertical="center"/>
    </xf>
    <xf numFmtId="0" fontId="13" fillId="0" borderId="77">
      <alignment vertical="center"/>
    </xf>
    <xf numFmtId="171" fontId="13" fillId="0" borderId="77">
      <alignment vertical="center"/>
    </xf>
    <xf numFmtId="0" fontId="57" fillId="58" borderId="75" applyNumberFormat="0" applyAlignment="0" applyProtection="0"/>
    <xf numFmtId="0" fontId="13" fillId="0" borderId="77">
      <alignment vertical="center"/>
    </xf>
    <xf numFmtId="0" fontId="52" fillId="44" borderId="73" applyNumberFormat="0" applyAlignment="0" applyProtection="0"/>
    <xf numFmtId="0" fontId="52" fillId="44" borderId="73" applyNumberFormat="0" applyAlignment="0" applyProtection="0"/>
    <xf numFmtId="0" fontId="13" fillId="0" borderId="77">
      <alignment vertical="center"/>
    </xf>
    <xf numFmtId="0" fontId="13" fillId="0" borderId="77">
      <alignment vertical="center"/>
    </xf>
    <xf numFmtId="0" fontId="42" fillId="58" borderId="73" applyNumberFormat="0" applyAlignment="0" applyProtection="0"/>
    <xf numFmtId="171" fontId="15" fillId="5" borderId="77">
      <alignment horizontal="right" vertical="center"/>
    </xf>
    <xf numFmtId="171" fontId="15" fillId="5" borderId="77">
      <alignment horizontal="right" vertical="center"/>
    </xf>
    <xf numFmtId="0" fontId="57" fillId="58" borderId="75" applyNumberFormat="0" applyAlignment="0" applyProtection="0"/>
    <xf numFmtId="166" fontId="15" fillId="5" borderId="77">
      <alignment horizontal="right" vertical="center"/>
    </xf>
    <xf numFmtId="0" fontId="59" fillId="0" borderId="76" applyNumberFormat="0" applyFill="0" applyAlignment="0" applyProtection="0"/>
    <xf numFmtId="0" fontId="13" fillId="0" borderId="77">
      <alignment vertical="center"/>
    </xf>
    <xf numFmtId="0" fontId="59" fillId="0" borderId="76" applyNumberFormat="0" applyFill="0" applyAlignment="0" applyProtection="0"/>
    <xf numFmtId="171" fontId="13" fillId="0" borderId="77">
      <alignment vertical="center"/>
    </xf>
    <xf numFmtId="166" fontId="15" fillId="5" borderId="77">
      <alignment horizontal="right" vertical="center"/>
    </xf>
    <xf numFmtId="0" fontId="57" fillId="58" borderId="75" applyNumberFormat="0" applyAlignment="0" applyProtection="0"/>
    <xf numFmtId="171" fontId="13" fillId="0" borderId="77">
      <alignment vertical="center"/>
    </xf>
    <xf numFmtId="0" fontId="52" fillId="44" borderId="73" applyNumberFormat="0" applyAlignment="0" applyProtection="0"/>
    <xf numFmtId="0" fontId="13" fillId="0" borderId="77">
      <alignment vertical="center"/>
    </xf>
    <xf numFmtId="0" fontId="13" fillId="0" borderId="77">
      <alignment vertical="center"/>
    </xf>
    <xf numFmtId="0" fontId="13" fillId="0" borderId="77">
      <alignment vertical="center"/>
    </xf>
    <xf numFmtId="0" fontId="13" fillId="0" borderId="77">
      <alignment vertical="center"/>
    </xf>
    <xf numFmtId="166" fontId="15" fillId="5" borderId="77">
      <alignment horizontal="right" vertical="center"/>
    </xf>
    <xf numFmtId="0" fontId="57" fillId="58" borderId="75" applyNumberFormat="0" applyAlignment="0" applyProtection="0"/>
    <xf numFmtId="0" fontId="13" fillId="0" borderId="77">
      <alignment vertical="center"/>
    </xf>
    <xf numFmtId="0" fontId="57" fillId="58" borderId="75" applyNumberFormat="0" applyAlignment="0" applyProtection="0"/>
    <xf numFmtId="166" fontId="15" fillId="5" borderId="77">
      <alignment horizontal="right" vertical="center"/>
    </xf>
    <xf numFmtId="0" fontId="59" fillId="0" borderId="76" applyNumberFormat="0" applyFill="0" applyAlignment="0" applyProtection="0"/>
    <xf numFmtId="0" fontId="13" fillId="0" borderId="77">
      <alignment vertical="center"/>
    </xf>
    <xf numFmtId="0" fontId="13" fillId="0" borderId="77">
      <alignment vertical="center"/>
    </xf>
    <xf numFmtId="0" fontId="13" fillId="0" borderId="77">
      <alignment vertical="center"/>
    </xf>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166" fontId="15" fillId="5" borderId="77">
      <alignment horizontal="right" vertical="center"/>
    </xf>
    <xf numFmtId="166" fontId="15" fillId="5" borderId="77">
      <alignment horizontal="right" vertical="center"/>
    </xf>
    <xf numFmtId="0" fontId="13" fillId="0" borderId="77">
      <alignment vertical="center"/>
    </xf>
    <xf numFmtId="0" fontId="13" fillId="0" borderId="77">
      <alignment vertical="center"/>
    </xf>
    <xf numFmtId="0" fontId="57" fillId="58" borderId="75" applyNumberFormat="0" applyAlignment="0" applyProtection="0"/>
    <xf numFmtId="0" fontId="13" fillId="0" borderId="77">
      <alignment vertical="center"/>
    </xf>
    <xf numFmtId="0" fontId="13" fillId="62" borderId="74" applyNumberFormat="0" applyFont="0" applyAlignment="0" applyProtection="0"/>
    <xf numFmtId="166" fontId="15" fillId="5" borderId="77">
      <alignment horizontal="right" vertical="center"/>
    </xf>
    <xf numFmtId="0" fontId="52" fillId="44" borderId="73" applyNumberFormat="0" applyAlignment="0" applyProtection="0"/>
    <xf numFmtId="0" fontId="57" fillId="58" borderId="75" applyNumberFormat="0" applyAlignment="0" applyProtection="0"/>
    <xf numFmtId="166" fontId="15" fillId="5" borderId="77">
      <alignment horizontal="right" vertical="center"/>
    </xf>
    <xf numFmtId="0" fontId="13" fillId="0" borderId="77">
      <alignment vertical="center"/>
    </xf>
    <xf numFmtId="0" fontId="52" fillId="44" borderId="73" applyNumberFormat="0" applyAlignment="0" applyProtection="0"/>
    <xf numFmtId="0" fontId="59" fillId="0" borderId="76" applyNumberFormat="0" applyFill="0" applyAlignment="0" applyProtection="0"/>
    <xf numFmtId="0" fontId="59" fillId="0" borderId="76" applyNumberFormat="0" applyFill="0" applyAlignment="0" applyProtection="0"/>
    <xf numFmtId="166" fontId="15" fillId="5" borderId="77">
      <alignment horizontal="right" vertical="center"/>
    </xf>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0" borderId="77">
      <alignment vertical="center"/>
    </xf>
    <xf numFmtId="0" fontId="57" fillId="58" borderId="75" applyNumberFormat="0" applyAlignment="0" applyProtection="0"/>
    <xf numFmtId="0" fontId="57" fillId="58" borderId="75" applyNumberFormat="0" applyAlignment="0" applyProtection="0"/>
    <xf numFmtId="171" fontId="15" fillId="5" borderId="77">
      <alignment horizontal="right" vertical="center"/>
    </xf>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62" borderId="74" applyNumberFormat="0" applyFont="0" applyAlignment="0" applyProtection="0"/>
    <xf numFmtId="171" fontId="15" fillId="5" borderId="77">
      <alignment horizontal="right" vertical="center"/>
    </xf>
    <xf numFmtId="0" fontId="13" fillId="0" borderId="77">
      <alignment vertical="center"/>
    </xf>
    <xf numFmtId="0" fontId="13" fillId="0" borderId="77">
      <alignment vertical="center"/>
    </xf>
    <xf numFmtId="0" fontId="57" fillId="58" borderId="75" applyNumberFormat="0" applyAlignment="0" applyProtection="0"/>
    <xf numFmtId="0" fontId="52" fillId="44" borderId="73" applyNumberFormat="0" applyAlignment="0" applyProtection="0"/>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0" fontId="13" fillId="0" borderId="77">
      <alignment vertical="center"/>
    </xf>
    <xf numFmtId="0" fontId="13" fillId="62" borderId="74" applyNumberFormat="0" applyFont="0" applyAlignment="0" applyProtection="0"/>
    <xf numFmtId="0" fontId="13" fillId="0" borderId="77">
      <alignmen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0" fontId="57" fillId="58" borderId="75" applyNumberFormat="0" applyAlignment="0" applyProtection="0"/>
    <xf numFmtId="0" fontId="59" fillId="0" borderId="76" applyNumberFormat="0" applyFill="0" applyAlignment="0" applyProtection="0"/>
    <xf numFmtId="171" fontId="15" fillId="5" borderId="77">
      <alignment horizontal="right" vertical="center"/>
    </xf>
    <xf numFmtId="0" fontId="13" fillId="0" borderId="77">
      <alignment vertical="center"/>
    </xf>
    <xf numFmtId="166" fontId="15" fillId="5" borderId="77">
      <alignment horizontal="right" vertical="center"/>
    </xf>
    <xf numFmtId="171" fontId="13" fillId="0" borderId="77">
      <alignment vertical="center"/>
    </xf>
    <xf numFmtId="0" fontId="13" fillId="0" borderId="77">
      <alignment vertical="center"/>
    </xf>
    <xf numFmtId="166" fontId="15" fillId="5" borderId="77">
      <alignment horizontal="righ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171" fontId="15" fillId="5" borderId="77">
      <alignment horizontal="right" vertical="center"/>
    </xf>
    <xf numFmtId="166" fontId="15" fillId="5" borderId="77">
      <alignment horizontal="right" vertical="center"/>
    </xf>
    <xf numFmtId="171" fontId="13" fillId="0" borderId="77">
      <alignment vertical="center"/>
    </xf>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166" fontId="15" fillId="5" borderId="77">
      <alignment horizontal="righ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0" fontId="13" fillId="0" borderId="77">
      <alignment vertical="center"/>
    </xf>
    <xf numFmtId="0" fontId="57" fillId="58" borderId="75" applyNumberFormat="0" applyAlignment="0" applyProtection="0"/>
    <xf numFmtId="171" fontId="13" fillId="0" borderId="77">
      <alignment vertical="center"/>
    </xf>
    <xf numFmtId="0" fontId="13" fillId="62" borderId="74" applyNumberFormat="0" applyFont="0" applyAlignment="0" applyProtection="0"/>
    <xf numFmtId="0" fontId="13" fillId="0" borderId="77">
      <alignment vertical="center"/>
    </xf>
    <xf numFmtId="0" fontId="57" fillId="58" borderId="75" applyNumberFormat="0" applyAlignment="0" applyProtection="0"/>
    <xf numFmtId="0" fontId="57" fillId="58" borderId="75" applyNumberFormat="0" applyAlignment="0" applyProtection="0"/>
    <xf numFmtId="0" fontId="42" fillId="58" borderId="73" applyNumberFormat="0" applyAlignment="0" applyProtection="0"/>
    <xf numFmtId="0" fontId="13" fillId="0" borderId="77">
      <alignment vertical="center"/>
    </xf>
    <xf numFmtId="0" fontId="13" fillId="62" borderId="74" applyNumberFormat="0" applyFon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0" borderId="77">
      <alignment vertical="center"/>
    </xf>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166" fontId="15" fillId="5" borderId="77">
      <alignment horizontal="right" vertical="center"/>
    </xf>
    <xf numFmtId="0" fontId="42" fillId="58" borderId="73" applyNumberFormat="0" applyAlignment="0" applyProtection="0"/>
    <xf numFmtId="0" fontId="57" fillId="58" borderId="75" applyNumberFormat="0" applyAlignment="0" applyProtection="0"/>
    <xf numFmtId="0" fontId="59" fillId="0" borderId="76" applyNumberFormat="0" applyFill="0" applyAlignment="0" applyProtection="0"/>
    <xf numFmtId="171" fontId="13" fillId="0" borderId="77">
      <alignment vertical="center"/>
    </xf>
    <xf numFmtId="0" fontId="42" fillId="58" borderId="73"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171" fontId="13" fillId="0" borderId="77">
      <alignment vertical="center"/>
    </xf>
    <xf numFmtId="0"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5" fillId="5" borderId="77">
      <alignment horizontal="right" vertical="center"/>
    </xf>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171" fontId="15" fillId="5" borderId="77">
      <alignment horizontal="right" vertical="center"/>
    </xf>
    <xf numFmtId="0" fontId="13" fillId="62" borderId="74" applyNumberFormat="0" applyFont="0" applyAlignment="0" applyProtection="0"/>
    <xf numFmtId="166" fontId="15" fillId="5" borderId="77">
      <alignment horizontal="right" vertical="center"/>
    </xf>
    <xf numFmtId="0" fontId="13" fillId="0" borderId="77">
      <alignment vertical="center"/>
    </xf>
    <xf numFmtId="0" fontId="57" fillId="58" borderId="75" applyNumberFormat="0" applyAlignment="0" applyProtection="0"/>
    <xf numFmtId="0" fontId="57" fillId="58" borderId="75" applyNumberFormat="0" applyAlignment="0" applyProtection="0"/>
    <xf numFmtId="0" fontId="13" fillId="0" borderId="77">
      <alignment vertical="center"/>
    </xf>
    <xf numFmtId="0" fontId="13" fillId="62" borderId="74" applyNumberFormat="0" applyFont="0" applyAlignment="0" applyProtection="0"/>
    <xf numFmtId="0" fontId="52" fillId="44" borderId="73" applyNumberFormat="0" applyAlignment="0" applyProtection="0"/>
    <xf numFmtId="0" fontId="42" fillId="58" borderId="73" applyNumberFormat="0" applyAlignment="0" applyProtection="0"/>
    <xf numFmtId="0" fontId="13" fillId="62" borderId="74" applyNumberFormat="0" applyFont="0" applyAlignment="0" applyProtection="0"/>
    <xf numFmtId="0" fontId="13" fillId="0" borderId="77">
      <alignment vertical="center"/>
    </xf>
    <xf numFmtId="0" fontId="13" fillId="62" borderId="74" applyNumberFormat="0" applyFont="0" applyAlignment="0" applyProtection="0"/>
    <xf numFmtId="0" fontId="59" fillId="0" borderId="76" applyNumberFormat="0" applyFill="0" applyAlignment="0" applyProtection="0"/>
    <xf numFmtId="171" fontId="13" fillId="0" borderId="77">
      <alignment vertical="center"/>
    </xf>
    <xf numFmtId="0" fontId="57" fillId="58" borderId="75" applyNumberFormat="0" applyAlignment="0" applyProtection="0"/>
    <xf numFmtId="0" fontId="57" fillId="58" borderId="75" applyNumberFormat="0" applyAlignment="0" applyProtection="0"/>
    <xf numFmtId="166" fontId="15" fillId="5" borderId="77">
      <alignment horizontal="right" vertical="center"/>
    </xf>
    <xf numFmtId="0" fontId="52" fillId="44" borderId="73" applyNumberFormat="0" applyAlignment="0" applyProtection="0"/>
    <xf numFmtId="0" fontId="42" fillId="58" borderId="73" applyNumberFormat="0" applyAlignment="0" applyProtection="0"/>
    <xf numFmtId="171" fontId="15" fillId="5" borderId="77">
      <alignment horizontal="right" vertical="center"/>
    </xf>
    <xf numFmtId="166" fontId="15" fillId="5" borderId="77">
      <alignment horizontal="right" vertical="center"/>
    </xf>
    <xf numFmtId="171" fontId="13" fillId="0" borderId="77">
      <alignment vertical="center"/>
    </xf>
    <xf numFmtId="0" fontId="13" fillId="0" borderId="77">
      <alignment vertical="center"/>
    </xf>
    <xf numFmtId="166" fontId="15" fillId="5" borderId="77">
      <alignment horizontal="right" vertical="center"/>
    </xf>
    <xf numFmtId="0" fontId="57" fillId="58" borderId="75" applyNumberFormat="0" applyAlignment="0" applyProtection="0"/>
    <xf numFmtId="171" fontId="15" fillId="5" borderId="77">
      <alignment horizontal="right" vertical="center"/>
    </xf>
    <xf numFmtId="0" fontId="59" fillId="0" borderId="76" applyNumberFormat="0" applyFill="0" applyAlignment="0" applyProtection="0"/>
    <xf numFmtId="0" fontId="13" fillId="0" borderId="77">
      <alignment vertical="center"/>
    </xf>
    <xf numFmtId="0" fontId="57" fillId="58" borderId="75" applyNumberFormat="0" applyAlignment="0" applyProtection="0"/>
    <xf numFmtId="0" fontId="13" fillId="62" borderId="74" applyNumberFormat="0" applyFont="0" applyAlignment="0" applyProtection="0"/>
    <xf numFmtId="0" fontId="13" fillId="0" borderId="77">
      <alignment vertical="center"/>
    </xf>
    <xf numFmtId="0" fontId="52" fillId="44" borderId="73" applyNumberFormat="0" applyAlignment="0" applyProtection="0"/>
    <xf numFmtId="0" fontId="13" fillId="0" borderId="77">
      <alignment vertical="center"/>
    </xf>
    <xf numFmtId="171" fontId="13" fillId="0" borderId="77">
      <alignmen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171" fontId="15" fillId="5" borderId="77">
      <alignment horizontal="right" vertical="center"/>
    </xf>
    <xf numFmtId="166" fontId="15" fillId="5" borderId="77">
      <alignment horizontal="right" vertical="center"/>
    </xf>
    <xf numFmtId="171" fontId="13" fillId="0" borderId="77">
      <alignment vertical="center"/>
    </xf>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13" fillId="0" borderId="77">
      <alignment vertical="center"/>
    </xf>
    <xf numFmtId="171" fontId="13" fillId="0" borderId="77">
      <alignment vertical="center"/>
    </xf>
    <xf numFmtId="0" fontId="57" fillId="58" borderId="75" applyNumberFormat="0" applyAlignment="0" applyProtection="0"/>
    <xf numFmtId="171" fontId="15" fillId="5" borderId="77">
      <alignment horizontal="right" vertical="center"/>
    </xf>
    <xf numFmtId="0" fontId="42" fillId="58" borderId="73" applyNumberFormat="0" applyAlignment="0" applyProtection="0"/>
    <xf numFmtId="171" fontId="13" fillId="0" borderId="77">
      <alignment vertical="center"/>
    </xf>
    <xf numFmtId="0" fontId="57" fillId="58" borderId="75" applyNumberFormat="0" applyAlignment="0" applyProtection="0"/>
    <xf numFmtId="171" fontId="13" fillId="0" borderId="77">
      <alignment vertical="center"/>
    </xf>
    <xf numFmtId="166" fontId="15" fillId="5" borderId="77">
      <alignment horizontal="right" vertical="center"/>
    </xf>
    <xf numFmtId="0" fontId="42" fillId="58" borderId="73" applyNumberFormat="0" applyAlignment="0" applyProtection="0"/>
    <xf numFmtId="0" fontId="42" fillId="58" borderId="73" applyNumberFormat="0" applyAlignment="0" applyProtection="0"/>
    <xf numFmtId="0" fontId="42" fillId="58" borderId="73" applyNumberFormat="0" applyAlignment="0" applyProtection="0"/>
    <xf numFmtId="171" fontId="13" fillId="0" borderId="77">
      <alignment vertical="center"/>
    </xf>
    <xf numFmtId="0" fontId="13" fillId="62" borderId="74" applyNumberFormat="0" applyFont="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0" fontId="57" fillId="58" borderId="75" applyNumberFormat="0" applyAlignment="0" applyProtection="0"/>
    <xf numFmtId="0" fontId="52" fillId="44" borderId="73" applyNumberFormat="0" applyAlignment="0" applyProtection="0"/>
    <xf numFmtId="166" fontId="15" fillId="5" borderId="77">
      <alignment horizontal="right" vertical="center"/>
    </xf>
    <xf numFmtId="171" fontId="13" fillId="0" borderId="77">
      <alignment vertical="center"/>
    </xf>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166" fontId="15" fillId="5" borderId="77">
      <alignment horizontal="right" vertical="center"/>
    </xf>
    <xf numFmtId="0" fontId="52" fillId="44" borderId="73" applyNumberFormat="0" applyAlignment="0" applyProtection="0"/>
    <xf numFmtId="166" fontId="15" fillId="5" borderId="77">
      <alignment horizontal="right" vertical="center"/>
    </xf>
    <xf numFmtId="0" fontId="42" fillId="58" borderId="73" applyNumberFormat="0" applyAlignment="0" applyProtection="0"/>
    <xf numFmtId="166" fontId="15" fillId="5" borderId="77">
      <alignment horizontal="right" vertical="center"/>
    </xf>
    <xf numFmtId="166" fontId="15" fillId="5" borderId="77">
      <alignment horizontal="right" vertical="center"/>
    </xf>
    <xf numFmtId="0" fontId="13" fillId="0" borderId="77">
      <alignment vertical="center"/>
    </xf>
    <xf numFmtId="0" fontId="13" fillId="62" borderId="74" applyNumberFormat="0" applyFont="0" applyAlignment="0" applyProtection="0"/>
    <xf numFmtId="0" fontId="13" fillId="0" borderId="77">
      <alignment vertical="center"/>
    </xf>
    <xf numFmtId="166" fontId="15" fillId="5" borderId="77">
      <alignment horizontal="right" vertical="center"/>
    </xf>
    <xf numFmtId="0" fontId="52" fillId="44" borderId="73" applyNumberFormat="0" applyAlignment="0" applyProtection="0"/>
    <xf numFmtId="171" fontId="15" fillId="5" borderId="77">
      <alignment horizontal="right" vertical="center"/>
    </xf>
    <xf numFmtId="0" fontId="52" fillId="44" borderId="73" applyNumberFormat="0" applyAlignment="0" applyProtection="0"/>
    <xf numFmtId="171" fontId="15" fillId="5" borderId="77">
      <alignment horizontal="right" vertical="center"/>
    </xf>
    <xf numFmtId="166" fontId="15" fillId="5" borderId="77">
      <alignment horizontal="right" vertical="center"/>
    </xf>
    <xf numFmtId="0" fontId="42" fillId="58" borderId="73" applyNumberFormat="0" applyAlignment="0" applyProtection="0"/>
    <xf numFmtId="0" fontId="57" fillId="58" borderId="75" applyNumberFormat="0" applyAlignment="0" applyProtection="0"/>
    <xf numFmtId="0" fontId="13" fillId="62" borderId="74" applyNumberFormat="0" applyFont="0" applyAlignment="0" applyProtection="0"/>
    <xf numFmtId="0" fontId="57" fillId="58" borderId="75" applyNumberFormat="0" applyAlignment="0" applyProtection="0"/>
    <xf numFmtId="0" fontId="57" fillId="58" borderId="75" applyNumberFormat="0" applyAlignment="0" applyProtection="0"/>
    <xf numFmtId="0" fontId="52" fillId="44"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0" fontId="52" fillId="44" borderId="73" applyNumberFormat="0" applyAlignment="0" applyProtection="0"/>
    <xf numFmtId="0" fontId="42" fillId="58" borderId="73" applyNumberFormat="0" applyAlignment="0" applyProtection="0"/>
    <xf numFmtId="0" fontId="59" fillId="0" borderId="76" applyNumberFormat="0" applyFill="0" applyAlignment="0" applyProtection="0"/>
    <xf numFmtId="0" fontId="13" fillId="62" borderId="74" applyNumberFormat="0" applyFont="0" applyAlignment="0" applyProtection="0"/>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13" fillId="0" borderId="77">
      <alignment vertical="center"/>
    </xf>
    <xf numFmtId="0" fontId="42" fillId="58" borderId="73" applyNumberFormat="0" applyAlignment="0" applyProtection="0"/>
    <xf numFmtId="171" fontId="13" fillId="0" borderId="77">
      <alignment vertical="center"/>
    </xf>
    <xf numFmtId="0" fontId="57" fillId="58" borderId="75" applyNumberFormat="0" applyAlignment="0" applyProtection="0"/>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171" fontId="13" fillId="0" borderId="77">
      <alignment vertical="center"/>
    </xf>
    <xf numFmtId="0" fontId="13" fillId="0" borderId="77">
      <alignment vertical="center"/>
    </xf>
    <xf numFmtId="0" fontId="57" fillId="58" borderId="75" applyNumberFormat="0" applyAlignment="0" applyProtection="0"/>
    <xf numFmtId="0" fontId="59" fillId="0" borderId="76" applyNumberFormat="0" applyFill="0" applyAlignment="0" applyProtection="0"/>
    <xf numFmtId="0" fontId="13" fillId="0" borderId="77">
      <alignment vertical="center"/>
    </xf>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0" fontId="59" fillId="0" borderId="76" applyNumberFormat="0" applyFill="0" applyAlignment="0" applyProtection="0"/>
    <xf numFmtId="0" fontId="42" fillId="58" borderId="73" applyNumberFormat="0" applyAlignment="0" applyProtection="0"/>
    <xf numFmtId="171" fontId="15" fillId="5" borderId="77">
      <alignment horizontal="right" vertical="center"/>
    </xf>
    <xf numFmtId="166" fontId="15" fillId="5" borderId="77">
      <alignment horizontal="right" vertical="center"/>
    </xf>
    <xf numFmtId="0" fontId="57" fillId="58" borderId="75" applyNumberFormat="0" applyAlignment="0" applyProtection="0"/>
    <xf numFmtId="0" fontId="59" fillId="0" borderId="76" applyNumberFormat="0" applyFill="0" applyAlignment="0" applyProtection="0"/>
    <xf numFmtId="166" fontId="15" fillId="5" borderId="77">
      <alignment horizontal="right" vertical="center"/>
    </xf>
    <xf numFmtId="0" fontId="52" fillId="44" borderId="73" applyNumberFormat="0" applyAlignment="0" applyProtection="0"/>
    <xf numFmtId="0" fontId="13" fillId="0" borderId="77">
      <alignment vertical="center"/>
    </xf>
    <xf numFmtId="171" fontId="13" fillId="0" borderId="77">
      <alignment vertical="center"/>
    </xf>
    <xf numFmtId="171" fontId="13" fillId="0" borderId="77">
      <alignment vertical="center"/>
    </xf>
    <xf numFmtId="0" fontId="42" fillId="58" borderId="73" applyNumberFormat="0" applyAlignment="0" applyProtection="0"/>
    <xf numFmtId="171" fontId="13" fillId="0" borderId="77">
      <alignment vertical="center"/>
    </xf>
    <xf numFmtId="0" fontId="57" fillId="58" borderId="75" applyNumberFormat="0" applyAlignment="0" applyProtection="0"/>
    <xf numFmtId="0" fontId="57" fillId="58" borderId="75" applyNumberFormat="0" applyAlignment="0" applyProtection="0"/>
    <xf numFmtId="166" fontId="15" fillId="5" borderId="77">
      <alignment horizontal="right" vertical="center"/>
    </xf>
    <xf numFmtId="0" fontId="13" fillId="62" borderId="74" applyNumberFormat="0" applyFont="0" applyAlignment="0" applyProtection="0"/>
    <xf numFmtId="171" fontId="13" fillId="0" borderId="77">
      <alignment vertical="center"/>
    </xf>
    <xf numFmtId="171" fontId="15" fillId="5" borderId="77">
      <alignment horizontal="right" vertical="center"/>
    </xf>
    <xf numFmtId="0" fontId="13" fillId="62" borderId="74" applyNumberFormat="0" applyFont="0" applyAlignment="0" applyProtection="0"/>
    <xf numFmtId="0" fontId="42" fillId="58" borderId="73" applyNumberFormat="0" applyAlignment="0" applyProtection="0"/>
    <xf numFmtId="0" fontId="59" fillId="0" borderId="76" applyNumberFormat="0" applyFill="0" applyAlignment="0" applyProtection="0"/>
    <xf numFmtId="0" fontId="13" fillId="0" borderId="77">
      <alignment vertical="center"/>
    </xf>
    <xf numFmtId="0" fontId="13" fillId="0" borderId="77">
      <alignment vertical="center"/>
    </xf>
    <xf numFmtId="171" fontId="15" fillId="5" borderId="77">
      <alignment horizontal="right" vertical="center"/>
    </xf>
    <xf numFmtId="0" fontId="59" fillId="0" borderId="76" applyNumberFormat="0" applyFill="0" applyAlignment="0" applyProtection="0"/>
    <xf numFmtId="0" fontId="13" fillId="62" borderId="74" applyNumberFormat="0" applyFont="0" applyAlignment="0" applyProtection="0"/>
    <xf numFmtId="0" fontId="52" fillId="44" borderId="73" applyNumberFormat="0" applyAlignment="0" applyProtection="0"/>
    <xf numFmtId="0" fontId="13" fillId="62" borderId="74" applyNumberFormat="0" applyFont="0" applyAlignment="0" applyProtection="0"/>
    <xf numFmtId="0" fontId="13" fillId="0" borderId="77">
      <alignment vertical="center"/>
    </xf>
    <xf numFmtId="0" fontId="13" fillId="0" borderId="77">
      <alignment vertical="center"/>
    </xf>
    <xf numFmtId="0" fontId="42" fillId="58" borderId="73" applyNumberFormat="0" applyAlignment="0" applyProtection="0"/>
    <xf numFmtId="171" fontId="15" fillId="5" borderId="77">
      <alignment horizontal="right" vertical="center"/>
    </xf>
    <xf numFmtId="0" fontId="57" fillId="58" borderId="75" applyNumberFormat="0" applyAlignment="0" applyProtection="0"/>
    <xf numFmtId="0" fontId="42" fillId="58" borderId="73" applyNumberFormat="0" applyAlignment="0" applyProtection="0"/>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57" fillId="58" borderId="75" applyNumberFormat="0" applyAlignment="0" applyProtection="0"/>
    <xf numFmtId="171" fontId="15" fillId="5" borderId="77">
      <alignment horizontal="right" vertical="center"/>
    </xf>
    <xf numFmtId="0" fontId="13" fillId="0" borderId="77">
      <alignment vertical="center"/>
    </xf>
    <xf numFmtId="0" fontId="42" fillId="58" borderId="73" applyNumberFormat="0" applyAlignment="0" applyProtection="0"/>
    <xf numFmtId="166" fontId="15" fillId="5" borderId="77">
      <alignment horizontal="right" vertical="center"/>
    </xf>
    <xf numFmtId="0" fontId="52" fillId="44" borderId="73" applyNumberFormat="0" applyAlignment="0" applyProtection="0"/>
    <xf numFmtId="171" fontId="13" fillId="0" borderId="77">
      <alignment vertical="center"/>
    </xf>
    <xf numFmtId="0" fontId="52" fillId="44" borderId="73" applyNumberFormat="0" applyAlignment="0" applyProtection="0"/>
    <xf numFmtId="0" fontId="42" fillId="58" borderId="73" applyNumberFormat="0" applyAlignment="0" applyProtection="0"/>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171" fontId="13" fillId="0" borderId="77">
      <alignment vertical="center"/>
    </xf>
    <xf numFmtId="0" fontId="13" fillId="0" borderId="77">
      <alignment vertical="center"/>
    </xf>
    <xf numFmtId="0" fontId="57" fillId="58" borderId="75" applyNumberFormat="0" applyAlignment="0" applyProtection="0"/>
    <xf numFmtId="0" fontId="13" fillId="62" borderId="74" applyNumberFormat="0" applyFont="0" applyAlignment="0" applyProtection="0"/>
    <xf numFmtId="0" fontId="13" fillId="0" borderId="77">
      <alignment vertical="center"/>
    </xf>
    <xf numFmtId="0" fontId="13" fillId="0" borderId="77">
      <alignment vertical="center"/>
    </xf>
    <xf numFmtId="0" fontId="42" fillId="58" borderId="73" applyNumberFormat="0" applyAlignment="0" applyProtection="0"/>
    <xf numFmtId="0" fontId="57" fillId="58" borderId="75" applyNumberFormat="0" applyAlignment="0" applyProtection="0"/>
    <xf numFmtId="0" fontId="52" fillId="44" borderId="73" applyNumberFormat="0" applyAlignment="0" applyProtection="0"/>
    <xf numFmtId="0" fontId="42" fillId="58" borderId="73" applyNumberFormat="0" applyAlignment="0" applyProtection="0"/>
    <xf numFmtId="166" fontId="15" fillId="5" borderId="77">
      <alignment horizontal="right" vertical="center"/>
    </xf>
    <xf numFmtId="171" fontId="13" fillId="0" borderId="77">
      <alignment vertical="center"/>
    </xf>
    <xf numFmtId="0" fontId="42" fillId="58" borderId="73" applyNumberFormat="0" applyAlignment="0" applyProtection="0"/>
    <xf numFmtId="171" fontId="15" fillId="5" borderId="77">
      <alignment horizontal="right" vertical="center"/>
    </xf>
    <xf numFmtId="0" fontId="13" fillId="62" borderId="74" applyNumberFormat="0" applyFont="0" applyAlignment="0" applyProtection="0"/>
    <xf numFmtId="171" fontId="13" fillId="0" borderId="77">
      <alignment vertical="center"/>
    </xf>
    <xf numFmtId="0" fontId="59" fillId="0" borderId="76" applyNumberFormat="0" applyFill="0" applyAlignment="0" applyProtection="0"/>
    <xf numFmtId="0" fontId="59" fillId="0" borderId="76" applyNumberFormat="0" applyFill="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166" fontId="15" fillId="5" borderId="77">
      <alignment horizontal="right" vertical="center"/>
    </xf>
    <xf numFmtId="0" fontId="13" fillId="62" borderId="74" applyNumberFormat="0" applyFont="0" applyAlignment="0" applyProtection="0"/>
    <xf numFmtId="0" fontId="13" fillId="62" borderId="74" applyNumberFormat="0" applyFont="0" applyAlignment="0" applyProtection="0"/>
    <xf numFmtId="0" fontId="42" fillId="58" borderId="73" applyNumberFormat="0" applyAlignment="0" applyProtection="0"/>
    <xf numFmtId="0" fontId="57" fillId="58" borderId="75" applyNumberFormat="0" applyAlignment="0" applyProtection="0"/>
    <xf numFmtId="0" fontId="13" fillId="62" borderId="74" applyNumberFormat="0" applyFont="0" applyAlignment="0" applyProtection="0"/>
    <xf numFmtId="0" fontId="42" fillId="58" borderId="73" applyNumberFormat="0" applyAlignment="0" applyProtection="0"/>
    <xf numFmtId="166" fontId="15" fillId="5" borderId="77">
      <alignment horizontal="right" vertical="center"/>
    </xf>
    <xf numFmtId="0" fontId="42" fillId="58" borderId="73" applyNumberFormat="0" applyAlignment="0" applyProtection="0"/>
    <xf numFmtId="166" fontId="15" fillId="5" borderId="77">
      <alignment horizontal="righ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0" fontId="57" fillId="58" borderId="75" applyNumberFormat="0" applyAlignment="0" applyProtection="0"/>
    <xf numFmtId="0" fontId="13" fillId="0" borderId="77">
      <alignment vertical="center"/>
    </xf>
    <xf numFmtId="0" fontId="57" fillId="58" borderId="75" applyNumberFormat="0" applyAlignment="0" applyProtection="0"/>
    <xf numFmtId="0" fontId="52" fillId="44" borderId="73" applyNumberFormat="0" applyAlignment="0" applyProtection="0"/>
    <xf numFmtId="171" fontId="15" fillId="5" borderId="77">
      <alignment horizontal="right" vertical="center"/>
    </xf>
    <xf numFmtId="0" fontId="42" fillId="58" borderId="73" applyNumberFormat="0" applyAlignment="0" applyProtection="0"/>
    <xf numFmtId="0" fontId="57" fillId="58" borderId="75" applyNumberFormat="0" applyAlignment="0" applyProtection="0"/>
    <xf numFmtId="0" fontId="13" fillId="62" borderId="74" applyNumberFormat="0" applyFont="0" applyAlignment="0" applyProtection="0"/>
    <xf numFmtId="171" fontId="13" fillId="0" borderId="77">
      <alignment vertical="center"/>
    </xf>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0" fontId="13" fillId="62" borderId="74" applyNumberFormat="0" applyFont="0" applyAlignment="0" applyProtection="0"/>
    <xf numFmtId="0" fontId="59" fillId="0" borderId="76" applyNumberFormat="0" applyFill="0" applyAlignment="0" applyProtection="0"/>
    <xf numFmtId="171" fontId="15" fillId="5" borderId="77">
      <alignment horizontal="right" vertical="center"/>
    </xf>
    <xf numFmtId="0" fontId="13" fillId="0" borderId="77">
      <alignment vertical="center"/>
    </xf>
    <xf numFmtId="0" fontId="13" fillId="0" borderId="77">
      <alignment vertical="center"/>
    </xf>
    <xf numFmtId="0" fontId="13" fillId="62" borderId="74" applyNumberFormat="0" applyFont="0" applyAlignment="0" applyProtection="0"/>
    <xf numFmtId="171" fontId="13" fillId="0" borderId="77">
      <alignment vertical="center"/>
    </xf>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171" fontId="13" fillId="0" borderId="77">
      <alignment vertical="center"/>
    </xf>
    <xf numFmtId="0"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5" fillId="5" borderId="77">
      <alignment horizontal="right" vertical="center"/>
    </xf>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0" fontId="13" fillId="62" borderId="74" applyNumberFormat="0" applyFont="0" applyAlignment="0" applyProtection="0"/>
    <xf numFmtId="0" fontId="59" fillId="0" borderId="76" applyNumberFormat="0" applyFill="0" applyAlignment="0" applyProtection="0"/>
    <xf numFmtId="166" fontId="15" fillId="5" borderId="77">
      <alignment horizontal="right" vertical="center"/>
    </xf>
    <xf numFmtId="0" fontId="13" fillId="62" borderId="74" applyNumberFormat="0" applyFont="0" applyAlignment="0" applyProtection="0"/>
    <xf numFmtId="0" fontId="13" fillId="0" borderId="77">
      <alignment vertical="center"/>
    </xf>
    <xf numFmtId="0" fontId="13" fillId="0" borderId="77">
      <alignment vertical="center"/>
    </xf>
    <xf numFmtId="0" fontId="57" fillId="58" borderId="75" applyNumberFormat="0" applyAlignment="0" applyProtection="0"/>
    <xf numFmtId="166" fontId="15" fillId="5" borderId="77">
      <alignment horizontal="right" vertical="center"/>
    </xf>
    <xf numFmtId="0" fontId="59" fillId="0" borderId="76" applyNumberFormat="0" applyFill="0" applyAlignment="0" applyProtection="0"/>
    <xf numFmtId="166" fontId="15" fillId="5" borderId="77">
      <alignment horizontal="right" vertical="center"/>
    </xf>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0" fontId="52" fillId="44" borderId="73" applyNumberFormat="0" applyAlignment="0" applyProtection="0"/>
    <xf numFmtId="0" fontId="59" fillId="0" borderId="76" applyNumberFormat="0" applyFill="0" applyAlignment="0" applyProtection="0"/>
    <xf numFmtId="0" fontId="52" fillId="44" borderId="73" applyNumberFormat="0" applyAlignment="0" applyProtection="0"/>
    <xf numFmtId="0" fontId="57" fillId="58" borderId="75" applyNumberFormat="0" applyAlignment="0" applyProtection="0"/>
    <xf numFmtId="0" fontId="13" fillId="0" borderId="77">
      <alignment vertical="center"/>
    </xf>
    <xf numFmtId="0" fontId="52" fillId="44" borderId="73" applyNumberFormat="0" applyAlignment="0" applyProtection="0"/>
    <xf numFmtId="0" fontId="13" fillId="0" borderId="77">
      <alignment vertical="center"/>
    </xf>
    <xf numFmtId="0" fontId="59" fillId="0" borderId="76" applyNumberFormat="0" applyFill="0" applyAlignment="0" applyProtection="0"/>
    <xf numFmtId="0" fontId="13" fillId="0" borderId="77">
      <alignment vertical="center"/>
    </xf>
    <xf numFmtId="171" fontId="15" fillId="5" borderId="77">
      <alignment horizontal="right" vertical="center"/>
    </xf>
    <xf numFmtId="0" fontId="13" fillId="0" borderId="77">
      <alignment vertical="center"/>
    </xf>
    <xf numFmtId="0" fontId="42" fillId="58" borderId="73" applyNumberFormat="0" applyAlignment="0" applyProtection="0"/>
    <xf numFmtId="171" fontId="13" fillId="0" borderId="77">
      <alignment vertical="center"/>
    </xf>
    <xf numFmtId="0" fontId="13" fillId="62" borderId="74" applyNumberFormat="0" applyFont="0" applyAlignment="0" applyProtection="0"/>
    <xf numFmtId="0" fontId="57" fillId="58" borderId="75" applyNumberFormat="0" applyAlignment="0" applyProtection="0"/>
    <xf numFmtId="166"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0" fontId="52" fillId="44" borderId="73" applyNumberFormat="0" applyAlignment="0" applyProtection="0"/>
    <xf numFmtId="166" fontId="15" fillId="5" borderId="77">
      <alignment horizontal="right" vertical="center"/>
    </xf>
    <xf numFmtId="0" fontId="13" fillId="0" borderId="77">
      <alignment vertical="center"/>
    </xf>
    <xf numFmtId="166" fontId="15" fillId="5" borderId="77">
      <alignment horizontal="right" vertical="center"/>
    </xf>
    <xf numFmtId="166" fontId="15" fillId="5" borderId="77">
      <alignment horizontal="right" vertical="center"/>
    </xf>
    <xf numFmtId="0" fontId="59" fillId="0" borderId="76" applyNumberFormat="0" applyFill="0" applyAlignment="0" applyProtection="0"/>
    <xf numFmtId="0" fontId="52" fillId="44" borderId="73" applyNumberFormat="0" applyAlignment="0" applyProtection="0"/>
    <xf numFmtId="171" fontId="13" fillId="0" borderId="77">
      <alignment vertical="center"/>
    </xf>
    <xf numFmtId="0" fontId="59" fillId="0" borderId="76" applyNumberFormat="0" applyFill="0" applyAlignment="0" applyProtection="0"/>
    <xf numFmtId="0" fontId="52" fillId="44" borderId="73" applyNumberFormat="0" applyAlignment="0" applyProtection="0"/>
    <xf numFmtId="0" fontId="52" fillId="44" borderId="73" applyNumberFormat="0" applyAlignment="0" applyProtection="0"/>
    <xf numFmtId="0" fontId="13" fillId="62" borderId="74" applyNumberFormat="0" applyFont="0" applyAlignment="0" applyProtection="0"/>
    <xf numFmtId="171" fontId="15" fillId="5" borderId="77">
      <alignment horizontal="right" vertical="center"/>
    </xf>
    <xf numFmtId="0" fontId="42" fillId="58" borderId="73" applyNumberFormat="0" applyAlignment="0" applyProtection="0"/>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13" fillId="62" borderId="74" applyNumberFormat="0" applyFont="0" applyAlignment="0" applyProtection="0"/>
    <xf numFmtId="171" fontId="13" fillId="0" borderId="77">
      <alignment vertical="center"/>
    </xf>
    <xf numFmtId="0" fontId="52" fillId="44" borderId="73" applyNumberFormat="0" applyAlignment="0" applyProtection="0"/>
    <xf numFmtId="171" fontId="15" fillId="5" borderId="77">
      <alignment horizontal="right" vertical="center"/>
    </xf>
    <xf numFmtId="171" fontId="13" fillId="0" borderId="77">
      <alignment vertical="center"/>
    </xf>
    <xf numFmtId="0" fontId="57" fillId="58" borderId="75" applyNumberFormat="0" applyAlignment="0" applyProtection="0"/>
    <xf numFmtId="0" fontId="42" fillId="58" borderId="73" applyNumberFormat="0" applyAlignment="0" applyProtection="0"/>
    <xf numFmtId="171" fontId="13" fillId="0" borderId="77">
      <alignment vertical="center"/>
    </xf>
    <xf numFmtId="0" fontId="13" fillId="62" borderId="74" applyNumberFormat="0" applyFont="0" applyAlignment="0" applyProtection="0"/>
    <xf numFmtId="171" fontId="13" fillId="0" borderId="77">
      <alignment vertical="center"/>
    </xf>
    <xf numFmtId="171" fontId="13" fillId="0" borderId="77">
      <alignment vertical="center"/>
    </xf>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0" fontId="13" fillId="0" borderId="77">
      <alignment vertical="center"/>
    </xf>
    <xf numFmtId="0" fontId="57" fillId="58" borderId="75" applyNumberFormat="0" applyAlignment="0" applyProtection="0"/>
    <xf numFmtId="0" fontId="57" fillId="58" borderId="75" applyNumberFormat="0" applyAlignment="0" applyProtection="0"/>
    <xf numFmtId="0" fontId="59" fillId="0" borderId="76" applyNumberFormat="0" applyFill="0" applyAlignment="0" applyProtection="0"/>
    <xf numFmtId="0" fontId="57" fillId="58" borderId="75" applyNumberFormat="0" applyAlignment="0" applyProtection="0"/>
    <xf numFmtId="171" fontId="15" fillId="5" borderId="77">
      <alignment horizontal="right" vertical="center"/>
    </xf>
    <xf numFmtId="0" fontId="52" fillId="44" borderId="73" applyNumberFormat="0" applyAlignment="0" applyProtection="0"/>
    <xf numFmtId="166" fontId="15" fillId="5" borderId="77">
      <alignment horizontal="right" vertical="center"/>
    </xf>
    <xf numFmtId="171" fontId="13" fillId="0" borderId="77">
      <alignment vertical="center"/>
    </xf>
    <xf numFmtId="0" fontId="42" fillId="58" borderId="73" applyNumberFormat="0" applyAlignment="0" applyProtection="0"/>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0" fontId="42" fillId="58" borderId="73" applyNumberFormat="0" applyAlignment="0" applyProtection="0"/>
    <xf numFmtId="171" fontId="13" fillId="0" borderId="77">
      <alignment vertical="center"/>
    </xf>
    <xf numFmtId="0" fontId="42" fillId="58" borderId="73" applyNumberFormat="0" applyAlignment="0" applyProtection="0"/>
    <xf numFmtId="0" fontId="52" fillId="44"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13" fillId="0" borderId="77">
      <alignment vertical="center"/>
    </xf>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13" fillId="0" borderId="77">
      <alignment vertical="center"/>
    </xf>
    <xf numFmtId="171" fontId="13" fillId="0" borderId="77">
      <alignment vertical="center"/>
    </xf>
    <xf numFmtId="0" fontId="13" fillId="0" borderId="77">
      <alignment vertical="center"/>
    </xf>
    <xf numFmtId="171"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59" fillId="0" borderId="76" applyNumberFormat="0" applyFill="0" applyAlignment="0" applyProtection="0"/>
    <xf numFmtId="166" fontId="15" fillId="5" borderId="77">
      <alignment horizontal="right" vertical="center"/>
    </xf>
    <xf numFmtId="0" fontId="42" fillId="58" borderId="73" applyNumberFormat="0" applyAlignment="0" applyProtection="0"/>
    <xf numFmtId="0" fontId="57" fillId="58" borderId="75" applyNumberFormat="0" applyAlignment="0" applyProtection="0"/>
    <xf numFmtId="0" fontId="52" fillId="44" borderId="73" applyNumberFormat="0" applyAlignment="0" applyProtection="0"/>
    <xf numFmtId="166" fontId="15" fillId="5" borderId="77">
      <alignment horizontal="right" vertical="center"/>
    </xf>
    <xf numFmtId="0" fontId="13" fillId="0" borderId="77">
      <alignment vertical="center"/>
    </xf>
    <xf numFmtId="0" fontId="13" fillId="62" borderId="74" applyNumberFormat="0" applyFont="0" applyAlignment="0" applyProtection="0"/>
    <xf numFmtId="171" fontId="13" fillId="0" borderId="77">
      <alignment vertical="center"/>
    </xf>
    <xf numFmtId="171" fontId="15" fillId="5" borderId="77">
      <alignment horizontal="right" vertical="center"/>
    </xf>
    <xf numFmtId="0" fontId="57" fillId="58" borderId="75" applyNumberFormat="0" applyAlignment="0" applyProtection="0"/>
    <xf numFmtId="0" fontId="42" fillId="58" borderId="73" applyNumberFormat="0" applyAlignment="0" applyProtection="0"/>
    <xf numFmtId="0" fontId="13" fillId="62" borderId="74" applyNumberFormat="0" applyFon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0" fontId="13" fillId="0" borderId="77">
      <alignment vertical="center"/>
    </xf>
    <xf numFmtId="0" fontId="59" fillId="0" borderId="76" applyNumberFormat="0" applyFill="0" applyAlignment="0" applyProtection="0"/>
    <xf numFmtId="0" fontId="42" fillId="58" borderId="73" applyNumberFormat="0" applyAlignment="0" applyProtection="0"/>
    <xf numFmtId="0" fontId="59" fillId="0" borderId="76" applyNumberFormat="0" applyFill="0" applyAlignment="0" applyProtection="0"/>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171" fontId="13" fillId="0" borderId="77">
      <alignment vertical="center"/>
    </xf>
    <xf numFmtId="0"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5" fillId="5" borderId="77">
      <alignment horizontal="right" vertical="center"/>
    </xf>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171" fontId="13" fillId="0" borderId="77">
      <alignment vertical="center"/>
    </xf>
    <xf numFmtId="0" fontId="13" fillId="0" borderId="77">
      <alignment vertical="center"/>
    </xf>
    <xf numFmtId="166" fontId="15" fillId="5" borderId="77">
      <alignment horizontal="righ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171" fontId="15" fillId="5" borderId="77">
      <alignment horizontal="right" vertical="center"/>
    </xf>
    <xf numFmtId="166" fontId="15" fillId="5" borderId="77">
      <alignment horizontal="right" vertical="center"/>
    </xf>
    <xf numFmtId="171" fontId="13" fillId="0" borderId="77">
      <alignment vertical="center"/>
    </xf>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13" fillId="0" borderId="77">
      <alignment vertical="center"/>
    </xf>
    <xf numFmtId="171" fontId="15" fillId="5" borderId="77">
      <alignment horizontal="right" vertical="center"/>
    </xf>
    <xf numFmtId="0" fontId="42" fillId="58" borderId="73" applyNumberFormat="0" applyAlignment="0" applyProtection="0"/>
    <xf numFmtId="171" fontId="13" fillId="0" borderId="77">
      <alignment vertical="center"/>
    </xf>
    <xf numFmtId="0" fontId="13" fillId="0" borderId="77">
      <alignment vertical="center"/>
    </xf>
    <xf numFmtId="171" fontId="13" fillId="0" borderId="77">
      <alignment vertical="center"/>
    </xf>
    <xf numFmtId="0" fontId="59" fillId="0" borderId="76" applyNumberFormat="0" applyFill="0" applyAlignment="0" applyProtection="0"/>
    <xf numFmtId="0" fontId="57" fillId="58" borderId="75" applyNumberFormat="0" applyAlignment="0" applyProtection="0"/>
    <xf numFmtId="166" fontId="15" fillId="5" borderId="77">
      <alignment horizontal="right" vertical="center"/>
    </xf>
    <xf numFmtId="0" fontId="13" fillId="0" borderId="77">
      <alignment vertical="center"/>
    </xf>
    <xf numFmtId="0" fontId="57" fillId="58" borderId="75" applyNumberFormat="0" applyAlignment="0" applyProtection="0"/>
    <xf numFmtId="0" fontId="13" fillId="62" borderId="74" applyNumberFormat="0" applyFont="0" applyAlignment="0" applyProtection="0"/>
    <xf numFmtId="0" fontId="52" fillId="44" borderId="73" applyNumberFormat="0" applyAlignment="0" applyProtection="0"/>
    <xf numFmtId="171" fontId="15" fillId="5" borderId="77">
      <alignment horizontal="right" vertical="center"/>
    </xf>
    <xf numFmtId="0" fontId="59" fillId="0" borderId="76" applyNumberFormat="0" applyFill="0" applyAlignment="0" applyProtection="0"/>
    <xf numFmtId="0" fontId="13" fillId="0" borderId="77">
      <alignment vertical="center"/>
    </xf>
    <xf numFmtId="0" fontId="42" fillId="58" borderId="73" applyNumberFormat="0" applyAlignment="0" applyProtection="0"/>
    <xf numFmtId="166" fontId="15" fillId="5" borderId="77">
      <alignment horizontal="right" vertical="center"/>
    </xf>
    <xf numFmtId="0" fontId="57" fillId="58" borderId="75" applyNumberFormat="0" applyAlignment="0" applyProtection="0"/>
    <xf numFmtId="166" fontId="15" fillId="5" borderId="77">
      <alignment horizontal="right" vertical="center"/>
    </xf>
    <xf numFmtId="0" fontId="57" fillId="58" borderId="75" applyNumberFormat="0" applyAlignment="0" applyProtection="0"/>
    <xf numFmtId="166" fontId="15" fillId="5" borderId="77">
      <alignment horizontal="right" vertical="center"/>
    </xf>
    <xf numFmtId="0" fontId="59" fillId="0" borderId="76" applyNumberFormat="0" applyFill="0" applyAlignment="0" applyProtection="0"/>
    <xf numFmtId="0" fontId="13" fillId="0" borderId="77">
      <alignment vertical="center"/>
    </xf>
    <xf numFmtId="0" fontId="13" fillId="62" borderId="74" applyNumberFormat="0" applyFont="0" applyAlignment="0" applyProtection="0"/>
    <xf numFmtId="0" fontId="13" fillId="0" borderId="77">
      <alignment vertical="center"/>
    </xf>
    <xf numFmtId="166" fontId="15" fillId="5" borderId="77">
      <alignment horizontal="right" vertical="center"/>
    </xf>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171" fontId="15" fillId="5" borderId="77">
      <alignment horizontal="right" vertical="center"/>
    </xf>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0" fontId="52" fillId="44" borderId="73" applyNumberFormat="0" applyAlignment="0" applyProtection="0"/>
    <xf numFmtId="0" fontId="59" fillId="0" borderId="76" applyNumberFormat="0" applyFill="0" applyAlignment="0" applyProtection="0"/>
    <xf numFmtId="171" fontId="15" fillId="5" borderId="77">
      <alignment horizontal="right" vertical="center"/>
    </xf>
    <xf numFmtId="166" fontId="15" fillId="5" borderId="77">
      <alignment horizontal="right" vertical="center"/>
    </xf>
    <xf numFmtId="166" fontId="15" fillId="5" borderId="77">
      <alignment horizontal="right" vertical="center"/>
    </xf>
    <xf numFmtId="0" fontId="42" fillId="58" borderId="73" applyNumberFormat="0" applyAlignment="0" applyProtection="0"/>
    <xf numFmtId="171" fontId="13" fillId="0" borderId="77">
      <alignment vertical="center"/>
    </xf>
    <xf numFmtId="171" fontId="15" fillId="5" borderId="77">
      <alignment horizontal="right" vertical="center"/>
    </xf>
    <xf numFmtId="0" fontId="52" fillId="44" borderId="73" applyNumberFormat="0" applyAlignment="0" applyProtection="0"/>
    <xf numFmtId="0" fontId="13" fillId="0" borderId="77">
      <alignment vertical="center"/>
    </xf>
    <xf numFmtId="0" fontId="59" fillId="0" borderId="76" applyNumberFormat="0" applyFill="0" applyAlignment="0" applyProtection="0"/>
    <xf numFmtId="171" fontId="15" fillId="5" borderId="77">
      <alignment horizontal="right" vertical="center"/>
    </xf>
    <xf numFmtId="171" fontId="15" fillId="5" borderId="77">
      <alignment horizontal="right" vertical="center"/>
    </xf>
    <xf numFmtId="0" fontId="42" fillId="58" borderId="73" applyNumberFormat="0" applyAlignment="0" applyProtection="0"/>
    <xf numFmtId="0" fontId="52" fillId="44" borderId="73" applyNumberFormat="0" applyAlignment="0" applyProtection="0"/>
    <xf numFmtId="171" fontId="15" fillId="5" borderId="77">
      <alignment horizontal="right" vertical="center"/>
    </xf>
    <xf numFmtId="0" fontId="59" fillId="0" borderId="76" applyNumberFormat="0" applyFill="0" applyAlignment="0" applyProtection="0"/>
    <xf numFmtId="0" fontId="13" fillId="0" borderId="77">
      <alignment vertical="center"/>
    </xf>
    <xf numFmtId="166" fontId="15" fillId="5" borderId="77">
      <alignment horizontal="right" vertical="center"/>
    </xf>
    <xf numFmtId="166" fontId="15" fillId="5" borderId="77">
      <alignment horizontal="right" vertical="center"/>
    </xf>
    <xf numFmtId="0" fontId="52" fillId="44" borderId="73" applyNumberFormat="0" applyAlignment="0" applyProtection="0"/>
    <xf numFmtId="0" fontId="13" fillId="0" borderId="77">
      <alignment vertical="center"/>
    </xf>
    <xf numFmtId="0" fontId="52" fillId="44" borderId="73"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171" fontId="13" fillId="0" borderId="77">
      <alignment vertical="center"/>
    </xf>
    <xf numFmtId="0" fontId="13" fillId="0" borderId="77">
      <alignment vertical="center"/>
    </xf>
    <xf numFmtId="0" fontId="59" fillId="0" borderId="76" applyNumberFormat="0" applyFill="0" applyAlignment="0" applyProtection="0"/>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42" fillId="58" borderId="73" applyNumberFormat="0" applyAlignment="0" applyProtection="0"/>
    <xf numFmtId="0" fontId="13" fillId="0" borderId="77">
      <alignment vertical="center"/>
    </xf>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57" fillId="58" borderId="75" applyNumberFormat="0" applyAlignment="0" applyProtection="0"/>
    <xf numFmtId="171" fontId="13" fillId="0" borderId="77">
      <alignment vertical="center"/>
    </xf>
    <xf numFmtId="0" fontId="52" fillId="44" borderId="73"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0" fontId="52" fillId="44" borderId="73" applyNumberFormat="0" applyAlignment="0" applyProtection="0"/>
    <xf numFmtId="0" fontId="59" fillId="0" borderId="76" applyNumberFormat="0" applyFill="0" applyAlignment="0" applyProtection="0"/>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0" borderId="77">
      <alignment vertical="center"/>
    </xf>
    <xf numFmtId="171" fontId="13" fillId="0" borderId="77">
      <alignment vertical="center"/>
    </xf>
    <xf numFmtId="0" fontId="59" fillId="0" borderId="76" applyNumberFormat="0" applyFill="0" applyAlignment="0" applyProtection="0"/>
    <xf numFmtId="0" fontId="52" fillId="44" borderId="73" applyNumberFormat="0" applyAlignment="0" applyProtection="0"/>
    <xf numFmtId="0" fontId="57" fillId="58" borderId="75" applyNumberFormat="0" applyAlignment="0" applyProtection="0"/>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0" fontId="59" fillId="0" borderId="76" applyNumberFormat="0" applyFill="0" applyAlignment="0" applyProtection="0"/>
    <xf numFmtId="171"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166" fontId="15" fillId="5" borderId="77">
      <alignment horizontal="right" vertical="center"/>
    </xf>
    <xf numFmtId="0" fontId="52" fillId="44" borderId="73" applyNumberFormat="0" applyAlignment="0" applyProtection="0"/>
    <xf numFmtId="0" fontId="13" fillId="0" borderId="77">
      <alignment vertical="center"/>
    </xf>
    <xf numFmtId="0" fontId="52" fillId="44" borderId="73" applyNumberFormat="0" applyAlignment="0" applyProtection="0"/>
    <xf numFmtId="0" fontId="42" fillId="58" borderId="73" applyNumberFormat="0" applyAlignment="0" applyProtection="0"/>
    <xf numFmtId="0" fontId="13" fillId="62" borderId="74" applyNumberFormat="0" applyFont="0" applyAlignment="0" applyProtection="0"/>
    <xf numFmtId="0" fontId="13" fillId="0" borderId="77">
      <alignment vertical="center"/>
    </xf>
    <xf numFmtId="0" fontId="13" fillId="0" borderId="77">
      <alignment vertical="center"/>
    </xf>
    <xf numFmtId="0" fontId="13" fillId="0" borderId="77">
      <alignment vertical="center"/>
    </xf>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52" fillId="44" borderId="73" applyNumberFormat="0" applyAlignment="0" applyProtection="0"/>
    <xf numFmtId="171" fontId="15" fillId="5" borderId="77">
      <alignment horizontal="right" vertical="center"/>
    </xf>
    <xf numFmtId="166" fontId="15" fillId="5" borderId="77">
      <alignment horizontal="right" vertical="center"/>
    </xf>
    <xf numFmtId="0" fontId="57" fillId="58" borderId="75" applyNumberFormat="0" applyAlignment="0" applyProtection="0"/>
    <xf numFmtId="171" fontId="15" fillId="5" borderId="77">
      <alignment horizontal="right" vertical="center"/>
    </xf>
    <xf numFmtId="0" fontId="13" fillId="62" borderId="74" applyNumberFormat="0" applyFont="0" applyAlignment="0" applyProtection="0"/>
    <xf numFmtId="0" fontId="13" fillId="0" borderId="77">
      <alignment vertical="center"/>
    </xf>
    <xf numFmtId="0" fontId="59" fillId="0" borderId="76" applyNumberFormat="0" applyFill="0" applyAlignment="0" applyProtection="0"/>
    <xf numFmtId="0" fontId="13" fillId="0" borderId="77">
      <alignment vertical="center"/>
    </xf>
    <xf numFmtId="0" fontId="52" fillId="44" borderId="73" applyNumberFormat="0" applyAlignment="0" applyProtection="0"/>
    <xf numFmtId="0" fontId="59" fillId="0" borderId="76" applyNumberFormat="0" applyFill="0" applyAlignment="0" applyProtection="0"/>
    <xf numFmtId="171" fontId="13" fillId="0" borderId="77">
      <alignment vertical="center"/>
    </xf>
    <xf numFmtId="171" fontId="15" fillId="5" borderId="77">
      <alignment horizontal="right" vertical="center"/>
    </xf>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0" fontId="13" fillId="62" borderId="74" applyNumberFormat="0" applyFont="0" applyAlignment="0" applyProtection="0"/>
    <xf numFmtId="171" fontId="13" fillId="0" borderId="77">
      <alignment vertical="center"/>
    </xf>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57" fillId="58" borderId="75" applyNumberFormat="0" applyAlignment="0" applyProtection="0"/>
    <xf numFmtId="0" fontId="52" fillId="44" borderId="73" applyNumberFormat="0" applyAlignment="0" applyProtection="0"/>
    <xf numFmtId="0" fontId="13" fillId="0" borderId="77">
      <alignment vertical="center"/>
    </xf>
    <xf numFmtId="0" fontId="57" fillId="58" borderId="75" applyNumberFormat="0" applyAlignment="0" applyProtection="0"/>
    <xf numFmtId="0" fontId="42" fillId="58" borderId="73" applyNumberFormat="0" applyAlignment="0" applyProtection="0"/>
    <xf numFmtId="0" fontId="59" fillId="0" borderId="76" applyNumberFormat="0" applyFill="0" applyAlignment="0" applyProtection="0"/>
    <xf numFmtId="0" fontId="13" fillId="62" borderId="74" applyNumberFormat="0" applyFont="0" applyAlignment="0" applyProtection="0"/>
    <xf numFmtId="171"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171" fontId="13" fillId="0" borderId="77">
      <alignment vertical="center"/>
    </xf>
    <xf numFmtId="0" fontId="42" fillId="58" borderId="73" applyNumberFormat="0" applyAlignment="0" applyProtection="0"/>
    <xf numFmtId="0" fontId="42" fillId="58" borderId="73" applyNumberFormat="0" applyAlignment="0" applyProtection="0"/>
    <xf numFmtId="166" fontId="15" fillId="5" borderId="77">
      <alignment horizontal="right" vertical="center"/>
    </xf>
    <xf numFmtId="0" fontId="57" fillId="58" borderId="75" applyNumberFormat="0" applyAlignment="0" applyProtection="0"/>
    <xf numFmtId="171" fontId="13" fillId="0" borderId="77">
      <alignment vertical="center"/>
    </xf>
    <xf numFmtId="0" fontId="13" fillId="0" borderId="77">
      <alignment vertical="center"/>
    </xf>
    <xf numFmtId="0" fontId="13" fillId="0" borderId="77">
      <alignment vertical="center"/>
    </xf>
    <xf numFmtId="166"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171" fontId="13" fillId="0" borderId="77">
      <alignment vertical="center"/>
    </xf>
    <xf numFmtId="0" fontId="59" fillId="0" borderId="76" applyNumberFormat="0" applyFill="0" applyAlignment="0" applyProtection="0"/>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13" fillId="0" borderId="77">
      <alignment vertical="center"/>
    </xf>
    <xf numFmtId="171" fontId="15" fillId="5" borderId="77">
      <alignment horizontal="right" vertical="center"/>
    </xf>
    <xf numFmtId="0" fontId="59" fillId="0" borderId="76" applyNumberFormat="0" applyFill="0" applyAlignment="0" applyProtection="0"/>
    <xf numFmtId="171" fontId="13" fillId="0" borderId="77">
      <alignment vertical="center"/>
    </xf>
    <xf numFmtId="0" fontId="57" fillId="58" borderId="75" applyNumberFormat="0" applyAlignment="0" applyProtection="0"/>
    <xf numFmtId="0" fontId="59" fillId="0" borderId="76" applyNumberFormat="0" applyFill="0" applyAlignment="0" applyProtection="0"/>
    <xf numFmtId="0" fontId="59" fillId="0" borderId="76" applyNumberFormat="0" applyFill="0" applyAlignment="0" applyProtection="0"/>
    <xf numFmtId="166"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0" fontId="13" fillId="0" borderId="77">
      <alignment vertical="center"/>
    </xf>
    <xf numFmtId="0" fontId="52" fillId="44" borderId="73" applyNumberFormat="0" applyAlignment="0" applyProtection="0"/>
    <xf numFmtId="171" fontId="13" fillId="0" borderId="77">
      <alignment vertical="center"/>
    </xf>
    <xf numFmtId="0" fontId="42" fillId="58" borderId="73" applyNumberFormat="0" applyAlignment="0" applyProtection="0"/>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59" fillId="0" borderId="76" applyNumberFormat="0" applyFill="0" applyAlignment="0" applyProtection="0"/>
    <xf numFmtId="171" fontId="15" fillId="5" borderId="77">
      <alignment horizontal="right" vertical="center"/>
    </xf>
    <xf numFmtId="171" fontId="15" fillId="5" borderId="77">
      <alignment horizontal="right" vertical="center"/>
    </xf>
    <xf numFmtId="0" fontId="13" fillId="62" borderId="74" applyNumberFormat="0" applyFont="0" applyAlignment="0" applyProtection="0"/>
    <xf numFmtId="0" fontId="13" fillId="62" borderId="74" applyNumberFormat="0" applyFont="0" applyAlignment="0" applyProtection="0"/>
    <xf numFmtId="0" fontId="13" fillId="62" borderId="74" applyNumberFormat="0" applyFont="0" applyAlignment="0" applyProtection="0"/>
    <xf numFmtId="0" fontId="52" fillId="44" borderId="73" applyNumberFormat="0" applyAlignment="0" applyProtection="0"/>
    <xf numFmtId="171" fontId="15" fillId="5" borderId="77">
      <alignment horizontal="right" vertical="center"/>
    </xf>
    <xf numFmtId="0" fontId="57" fillId="58" borderId="75" applyNumberFormat="0" applyAlignment="0" applyProtection="0"/>
    <xf numFmtId="0" fontId="13" fillId="0" borderId="77">
      <alignmen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0" fontId="59" fillId="0" borderId="76" applyNumberFormat="0" applyFill="0" applyAlignment="0" applyProtection="0"/>
    <xf numFmtId="171"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59" fillId="0" borderId="76" applyNumberFormat="0" applyFill="0" applyAlignment="0" applyProtection="0"/>
    <xf numFmtId="0" fontId="42" fillId="58" borderId="73" applyNumberFormat="0" applyAlignment="0" applyProtection="0"/>
    <xf numFmtId="166" fontId="15" fillId="5" borderId="77">
      <alignment horizontal="right" vertical="center"/>
    </xf>
    <xf numFmtId="0" fontId="13" fillId="62" borderId="74" applyNumberFormat="0" applyFon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0" fontId="52" fillId="44" borderId="73" applyNumberFormat="0" applyAlignment="0" applyProtection="0"/>
    <xf numFmtId="171" fontId="13" fillId="0" borderId="77">
      <alignment vertical="center"/>
    </xf>
    <xf numFmtId="0" fontId="42" fillId="58" borderId="73" applyNumberFormat="0" applyAlignment="0" applyProtection="0"/>
    <xf numFmtId="0" fontId="13" fillId="0" borderId="77">
      <alignment vertical="center"/>
    </xf>
    <xf numFmtId="166" fontId="15" fillId="5" borderId="77">
      <alignment horizontal="right" vertical="center"/>
    </xf>
    <xf numFmtId="0" fontId="13" fillId="0" borderId="77">
      <alignment vertical="center"/>
    </xf>
    <xf numFmtId="171" fontId="15" fillId="5" borderId="77">
      <alignment horizontal="right" vertical="center"/>
    </xf>
    <xf numFmtId="0" fontId="13" fillId="0" borderId="77">
      <alignment vertical="center"/>
    </xf>
    <xf numFmtId="0" fontId="59" fillId="0" borderId="76" applyNumberFormat="0" applyFill="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171" fontId="15" fillId="5" borderId="77">
      <alignment horizontal="right" vertical="center"/>
    </xf>
    <xf numFmtId="171" fontId="15" fillId="5" borderId="77">
      <alignment horizontal="right" vertical="center"/>
    </xf>
    <xf numFmtId="0" fontId="57" fillId="58" borderId="75" applyNumberFormat="0" applyAlignment="0" applyProtection="0"/>
    <xf numFmtId="166" fontId="15" fillId="5" borderId="77">
      <alignment horizontal="right" vertical="center"/>
    </xf>
    <xf numFmtId="0" fontId="52" fillId="44" borderId="73" applyNumberFormat="0" applyAlignment="0" applyProtection="0"/>
    <xf numFmtId="0" fontId="42" fillId="58" borderId="73" applyNumberFormat="0" applyAlignment="0" applyProtection="0"/>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13" fillId="0" borderId="77">
      <alignment vertical="center"/>
    </xf>
    <xf numFmtId="0" fontId="13" fillId="62" borderId="74" applyNumberFormat="0" applyFont="0" applyAlignment="0" applyProtection="0"/>
    <xf numFmtId="0" fontId="13" fillId="62" borderId="74" applyNumberFormat="0" applyFont="0" applyAlignment="0" applyProtection="0"/>
    <xf numFmtId="166" fontId="15" fillId="5" borderId="77">
      <alignment horizontal="right" vertical="center"/>
    </xf>
    <xf numFmtId="0" fontId="13" fillId="0" borderId="77">
      <alignment vertical="center"/>
    </xf>
    <xf numFmtId="0" fontId="59" fillId="0" borderId="76" applyNumberFormat="0" applyFill="0" applyAlignment="0" applyProtection="0"/>
    <xf numFmtId="0" fontId="13" fillId="0" borderId="77">
      <alignment vertical="center"/>
    </xf>
    <xf numFmtId="0" fontId="13" fillId="62" borderId="74" applyNumberFormat="0" applyFont="0" applyAlignment="0" applyProtection="0"/>
    <xf numFmtId="166" fontId="15" fillId="5" borderId="77">
      <alignment horizontal="right" vertical="center"/>
    </xf>
    <xf numFmtId="166"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0" fontId="59" fillId="0" borderId="76" applyNumberFormat="0" applyFill="0" applyAlignment="0" applyProtection="0"/>
    <xf numFmtId="0" fontId="13" fillId="62" borderId="74" applyNumberFormat="0" applyFont="0" applyAlignment="0" applyProtection="0"/>
    <xf numFmtId="171" fontId="15" fillId="5" borderId="77">
      <alignment horizontal="right" vertical="center"/>
    </xf>
    <xf numFmtId="166"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0" fontId="13" fillId="62" borderId="74" applyNumberFormat="0" applyFont="0" applyAlignment="0" applyProtection="0"/>
    <xf numFmtId="0" fontId="52" fillId="44" borderId="73" applyNumberFormat="0" applyAlignment="0" applyProtection="0"/>
    <xf numFmtId="171" fontId="13" fillId="0" borderId="77">
      <alignment vertical="center"/>
    </xf>
    <xf numFmtId="0" fontId="52" fillId="44" borderId="73" applyNumberFormat="0" applyAlignment="0" applyProtection="0"/>
    <xf numFmtId="166" fontId="15" fillId="5" borderId="77">
      <alignment horizontal="right" vertical="center"/>
    </xf>
    <xf numFmtId="0" fontId="13" fillId="62" borderId="74" applyNumberFormat="0" applyFont="0" applyAlignment="0" applyProtection="0"/>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0" fontId="13" fillId="0" borderId="77">
      <alignment vertical="center"/>
    </xf>
    <xf numFmtId="0" fontId="13" fillId="62" borderId="74" applyNumberFormat="0" applyFont="0" applyAlignment="0" applyProtection="0"/>
    <xf numFmtId="166" fontId="15" fillId="5" borderId="77">
      <alignment horizontal="right" vertical="center"/>
    </xf>
    <xf numFmtId="171" fontId="13" fillId="0" borderId="77">
      <alignment vertical="center"/>
    </xf>
    <xf numFmtId="0" fontId="13" fillId="0" borderId="77">
      <alignment vertical="center"/>
    </xf>
    <xf numFmtId="0" fontId="57" fillId="58" borderId="75" applyNumberFormat="0" applyAlignment="0" applyProtection="0"/>
    <xf numFmtId="0" fontId="57" fillId="58" borderId="75" applyNumberFormat="0" applyAlignment="0" applyProtection="0"/>
    <xf numFmtId="0" fontId="52" fillId="44" borderId="73" applyNumberFormat="0" applyAlignment="0" applyProtection="0"/>
    <xf numFmtId="171" fontId="13" fillId="0" borderId="77">
      <alignment vertical="center"/>
    </xf>
    <xf numFmtId="0" fontId="57" fillId="58" borderId="75" applyNumberFormat="0" applyAlignment="0" applyProtection="0"/>
    <xf numFmtId="0" fontId="52" fillId="44" borderId="73" applyNumberFormat="0" applyAlignment="0" applyProtection="0"/>
    <xf numFmtId="0" fontId="13" fillId="0" borderId="77">
      <alignment vertical="center"/>
    </xf>
    <xf numFmtId="0" fontId="13" fillId="0" borderId="77">
      <alignment vertical="center"/>
    </xf>
    <xf numFmtId="0" fontId="13" fillId="62" borderId="74" applyNumberFormat="0" applyFont="0" applyAlignment="0" applyProtection="0"/>
    <xf numFmtId="0" fontId="52" fillId="44" borderId="73" applyNumberFormat="0" applyAlignment="0" applyProtection="0"/>
    <xf numFmtId="0" fontId="13" fillId="0" borderId="77">
      <alignment vertical="center"/>
    </xf>
    <xf numFmtId="0" fontId="52" fillId="44" borderId="73" applyNumberFormat="0" applyAlignment="0" applyProtection="0"/>
    <xf numFmtId="0" fontId="42" fillId="58" borderId="73" applyNumberFormat="0" applyAlignment="0" applyProtection="0"/>
    <xf numFmtId="0" fontId="13" fillId="62" borderId="74" applyNumberFormat="0" applyFont="0" applyAlignment="0" applyProtection="0"/>
    <xf numFmtId="166" fontId="15" fillId="5" borderId="77">
      <alignment horizontal="right" vertical="center"/>
    </xf>
    <xf numFmtId="171" fontId="13" fillId="0" borderId="77">
      <alignment vertical="center"/>
    </xf>
    <xf numFmtId="0" fontId="52" fillId="44" borderId="73" applyNumberFormat="0" applyAlignment="0" applyProtection="0"/>
    <xf numFmtId="0" fontId="57" fillId="58" borderId="75" applyNumberFormat="0" applyAlignment="0" applyProtection="0"/>
    <xf numFmtId="0" fontId="52" fillId="44" borderId="73" applyNumberFormat="0" applyAlignment="0" applyProtection="0"/>
    <xf numFmtId="0" fontId="13" fillId="0" borderId="77">
      <alignment vertical="center"/>
    </xf>
    <xf numFmtId="171" fontId="13" fillId="0" borderId="77">
      <alignment vertical="center"/>
    </xf>
    <xf numFmtId="171" fontId="13" fillId="0" borderId="77">
      <alignment vertical="center"/>
    </xf>
    <xf numFmtId="166" fontId="15" fillId="5" borderId="77">
      <alignment horizontal="right" vertical="center"/>
    </xf>
    <xf numFmtId="0" fontId="13" fillId="0" borderId="77">
      <alignment vertical="center"/>
    </xf>
    <xf numFmtId="0" fontId="52" fillId="44" borderId="73" applyNumberFormat="0" applyAlignment="0" applyProtection="0"/>
    <xf numFmtId="0" fontId="42" fillId="58" borderId="73" applyNumberFormat="0" applyAlignment="0" applyProtection="0"/>
    <xf numFmtId="0" fontId="13" fillId="62" borderId="74" applyNumberFormat="0" applyFont="0" applyAlignment="0" applyProtection="0"/>
    <xf numFmtId="0" fontId="42" fillId="58" borderId="73" applyNumberFormat="0" applyAlignment="0" applyProtection="0"/>
    <xf numFmtId="0" fontId="59" fillId="0" borderId="76" applyNumberFormat="0" applyFill="0" applyAlignment="0" applyProtection="0"/>
    <xf numFmtId="0" fontId="57" fillId="58" borderId="75" applyNumberFormat="0" applyAlignment="0" applyProtection="0"/>
    <xf numFmtId="0" fontId="59" fillId="0" borderId="76" applyNumberFormat="0" applyFill="0" applyAlignment="0" applyProtection="0"/>
    <xf numFmtId="0" fontId="52" fillId="44" borderId="73" applyNumberFormat="0" applyAlignment="0" applyProtection="0"/>
    <xf numFmtId="166"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0" fontId="13" fillId="62" borderId="74" applyNumberFormat="0" applyFont="0" applyAlignment="0" applyProtection="0"/>
    <xf numFmtId="0" fontId="42" fillId="58"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166" fontId="15" fillId="5" borderId="77">
      <alignment horizontal="right" vertical="center"/>
    </xf>
    <xf numFmtId="0" fontId="59" fillId="0" borderId="76" applyNumberFormat="0" applyFill="0" applyAlignment="0" applyProtection="0"/>
    <xf numFmtId="0" fontId="13" fillId="0" borderId="77">
      <alignment vertical="center"/>
    </xf>
    <xf numFmtId="171" fontId="13" fillId="0" borderId="77">
      <alignment vertical="center"/>
    </xf>
    <xf numFmtId="0" fontId="42" fillId="58" borderId="73" applyNumberFormat="0" applyAlignment="0" applyProtection="0"/>
    <xf numFmtId="166" fontId="15" fillId="5" borderId="77">
      <alignment horizontal="right" vertical="center"/>
    </xf>
    <xf numFmtId="171" fontId="13" fillId="0" borderId="77">
      <alignment vertical="center"/>
    </xf>
    <xf numFmtId="0" fontId="57" fillId="58" borderId="75" applyNumberFormat="0" applyAlignment="0" applyProtection="0"/>
    <xf numFmtId="0" fontId="52" fillId="44" borderId="73" applyNumberFormat="0" applyAlignment="0" applyProtection="0"/>
    <xf numFmtId="0" fontId="13" fillId="0" borderId="77">
      <alignment vertical="center"/>
    </xf>
    <xf numFmtId="0" fontId="13" fillId="0" borderId="77">
      <alignment vertical="center"/>
    </xf>
    <xf numFmtId="0" fontId="42" fillId="58" borderId="73" applyNumberFormat="0" applyAlignment="0" applyProtection="0"/>
    <xf numFmtId="0" fontId="57" fillId="58" borderId="75" applyNumberFormat="0" applyAlignment="0" applyProtection="0"/>
    <xf numFmtId="0" fontId="57" fillId="58" borderId="75" applyNumberFormat="0" applyAlignment="0" applyProtection="0"/>
    <xf numFmtId="0" fontId="59" fillId="0" borderId="76" applyNumberFormat="0" applyFill="0" applyAlignment="0" applyProtection="0"/>
    <xf numFmtId="0" fontId="59" fillId="0" borderId="76" applyNumberFormat="0" applyFill="0" applyAlignment="0" applyProtection="0"/>
    <xf numFmtId="0" fontId="13" fillId="0" borderId="77">
      <alignment vertical="center"/>
    </xf>
    <xf numFmtId="171" fontId="15" fillId="5" borderId="77">
      <alignment horizontal="right" vertical="center"/>
    </xf>
    <xf numFmtId="0" fontId="59" fillId="0" borderId="76" applyNumberFormat="0" applyFill="0" applyAlignment="0" applyProtection="0"/>
    <xf numFmtId="166" fontId="15" fillId="5" borderId="77">
      <alignment horizontal="right" vertical="center"/>
    </xf>
    <xf numFmtId="0" fontId="57" fillId="58" borderId="75" applyNumberFormat="0" applyAlignment="0" applyProtection="0"/>
    <xf numFmtId="171" fontId="13" fillId="0" borderId="77">
      <alignment vertical="center"/>
    </xf>
    <xf numFmtId="166" fontId="15" fillId="5" borderId="77">
      <alignment horizontal="right" vertical="center"/>
    </xf>
    <xf numFmtId="0" fontId="13" fillId="0" borderId="77">
      <alignment vertical="center"/>
    </xf>
    <xf numFmtId="0" fontId="13" fillId="0" borderId="77">
      <alignment vertical="center"/>
    </xf>
    <xf numFmtId="171" fontId="15" fillId="5" borderId="77">
      <alignment horizontal="right" vertical="center"/>
    </xf>
    <xf numFmtId="0" fontId="13" fillId="0" borderId="77">
      <alignment vertical="center"/>
    </xf>
    <xf numFmtId="0" fontId="13" fillId="0" borderId="77">
      <alignment vertical="center"/>
    </xf>
    <xf numFmtId="0" fontId="59" fillId="0" borderId="76" applyNumberFormat="0" applyFill="0" applyAlignment="0" applyProtection="0"/>
    <xf numFmtId="0" fontId="59" fillId="0" borderId="76" applyNumberFormat="0" applyFill="0" applyAlignment="0" applyProtection="0"/>
    <xf numFmtId="0" fontId="13" fillId="62" borderId="74" applyNumberFormat="0" applyFont="0" applyAlignment="0" applyProtection="0"/>
    <xf numFmtId="171" fontId="13" fillId="0" borderId="77">
      <alignment vertical="center"/>
    </xf>
    <xf numFmtId="0" fontId="57" fillId="58" borderId="75" applyNumberFormat="0" applyAlignment="0" applyProtection="0"/>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0" fontId="52" fillId="44" borderId="73" applyNumberFormat="0" applyAlignment="0" applyProtection="0"/>
    <xf numFmtId="166" fontId="15" fillId="5" borderId="77">
      <alignment horizontal="right" vertical="center"/>
    </xf>
    <xf numFmtId="171"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171" fontId="13" fillId="0" borderId="77">
      <alignment vertical="center"/>
    </xf>
    <xf numFmtId="0" fontId="52" fillId="44" borderId="73" applyNumberFormat="0" applyAlignment="0" applyProtection="0"/>
    <xf numFmtId="166" fontId="15" fillId="5" borderId="77">
      <alignment horizontal="right" vertical="center"/>
    </xf>
    <xf numFmtId="0" fontId="52" fillId="44" borderId="73" applyNumberFormat="0" applyAlignment="0" applyProtection="0"/>
    <xf numFmtId="0" fontId="59" fillId="0" borderId="76" applyNumberFormat="0" applyFill="0" applyAlignment="0" applyProtection="0"/>
    <xf numFmtId="0" fontId="42" fillId="58"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171" fontId="13" fillId="0" borderId="77">
      <alignment vertical="center"/>
    </xf>
    <xf numFmtId="0" fontId="42" fillId="58" borderId="73" applyNumberFormat="0" applyAlignment="0" applyProtection="0"/>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7" fillId="58" borderId="75" applyNumberFormat="0" applyAlignment="0" applyProtection="0"/>
    <xf numFmtId="0" fontId="13" fillId="0" borderId="77">
      <alignment vertical="center"/>
    </xf>
    <xf numFmtId="0" fontId="13" fillId="0" borderId="77">
      <alignment vertical="center"/>
    </xf>
    <xf numFmtId="0" fontId="59" fillId="0" borderId="76" applyNumberFormat="0" applyFill="0" applyAlignment="0" applyProtection="0"/>
    <xf numFmtId="0" fontId="13" fillId="0" borderId="77">
      <alignment vertical="center"/>
    </xf>
    <xf numFmtId="0" fontId="52" fillId="44" borderId="73" applyNumberFormat="0" applyAlignment="0" applyProtection="0"/>
    <xf numFmtId="0" fontId="59" fillId="0" borderId="76" applyNumberFormat="0" applyFill="0" applyAlignment="0" applyProtection="0"/>
    <xf numFmtId="0" fontId="13" fillId="0" borderId="77">
      <alignment vertical="center"/>
    </xf>
    <xf numFmtId="0" fontId="13" fillId="62" borderId="74" applyNumberFormat="0" applyFont="0" applyAlignment="0" applyProtection="0"/>
    <xf numFmtId="0" fontId="13" fillId="62" borderId="74" applyNumberFormat="0" applyFont="0" applyAlignment="0" applyProtection="0"/>
    <xf numFmtId="166" fontId="15" fillId="5" borderId="77">
      <alignment horizontal="right" vertical="center"/>
    </xf>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171" fontId="13" fillId="0" borderId="77">
      <alignment vertical="center"/>
    </xf>
    <xf numFmtId="0" fontId="57" fillId="58" borderId="75" applyNumberFormat="0" applyAlignment="0" applyProtection="0"/>
    <xf numFmtId="0" fontId="13" fillId="62" borderId="74" applyNumberFormat="0" applyFont="0" applyAlignment="0" applyProtection="0"/>
    <xf numFmtId="0" fontId="13" fillId="0" borderId="77">
      <alignment vertical="center"/>
    </xf>
    <xf numFmtId="0" fontId="42" fillId="58" borderId="73" applyNumberFormat="0" applyAlignment="0" applyProtection="0"/>
    <xf numFmtId="0" fontId="42" fillId="58" borderId="73" applyNumberFormat="0" applyAlignment="0" applyProtection="0"/>
    <xf numFmtId="171" fontId="13" fillId="0" borderId="77">
      <alignment vertical="center"/>
    </xf>
    <xf numFmtId="171"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3" fillId="0" borderId="77">
      <alignment vertical="center"/>
    </xf>
    <xf numFmtId="171" fontId="13" fillId="0" borderId="77">
      <alignment vertical="center"/>
    </xf>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57" fillId="58" borderId="75" applyNumberFormat="0" applyAlignment="0" applyProtection="0"/>
    <xf numFmtId="0" fontId="13" fillId="0" borderId="77">
      <alignment vertical="center"/>
    </xf>
    <xf numFmtId="171" fontId="15" fillId="5" borderId="77">
      <alignment horizontal="right" vertical="center"/>
    </xf>
    <xf numFmtId="171"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166" fontId="15" fillId="5" borderId="77">
      <alignment horizontal="right" vertical="center"/>
    </xf>
    <xf numFmtId="0" fontId="13" fillId="0" borderId="77">
      <alignmen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171" fontId="13" fillId="0" borderId="77">
      <alignment vertical="center"/>
    </xf>
    <xf numFmtId="0" fontId="57" fillId="58" borderId="75" applyNumberFormat="0" applyAlignment="0" applyProtection="0"/>
    <xf numFmtId="0" fontId="13" fillId="0" borderId="77">
      <alignment vertical="center"/>
    </xf>
    <xf numFmtId="0" fontId="57" fillId="58" borderId="75" applyNumberFormat="0" applyAlignment="0" applyProtection="0"/>
    <xf numFmtId="0" fontId="42" fillId="58" borderId="73" applyNumberFormat="0" applyAlignment="0" applyProtection="0"/>
    <xf numFmtId="0" fontId="13" fillId="62" borderId="74" applyNumberFormat="0" applyFont="0" applyAlignment="0" applyProtection="0"/>
    <xf numFmtId="171" fontId="13" fillId="0" borderId="77">
      <alignment vertical="center"/>
    </xf>
    <xf numFmtId="0" fontId="52" fillId="44" borderId="73" applyNumberFormat="0" applyAlignment="0" applyProtection="0"/>
    <xf numFmtId="0" fontId="13" fillId="0" borderId="77">
      <alignment vertical="center"/>
    </xf>
    <xf numFmtId="0" fontId="13" fillId="0" borderId="77">
      <alignment vertical="center"/>
    </xf>
    <xf numFmtId="0" fontId="52" fillId="44" borderId="73" applyNumberFormat="0" applyAlignment="0" applyProtection="0"/>
    <xf numFmtId="0" fontId="13" fillId="0" borderId="77">
      <alignment vertical="center"/>
    </xf>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0" fontId="59" fillId="0" borderId="76" applyNumberFormat="0" applyFill="0" applyAlignment="0" applyProtection="0"/>
    <xf numFmtId="166" fontId="15" fillId="5" borderId="77">
      <alignment horizontal="right" vertical="center"/>
    </xf>
    <xf numFmtId="0" fontId="57" fillId="58" borderId="75" applyNumberFormat="0" applyAlignment="0" applyProtection="0"/>
    <xf numFmtId="0" fontId="42" fillId="58" borderId="73" applyNumberFormat="0" applyAlignment="0" applyProtection="0"/>
    <xf numFmtId="0" fontId="13" fillId="62" borderId="74" applyNumberFormat="0" applyFont="0" applyAlignment="0" applyProtection="0"/>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0" fontId="13" fillId="0" borderId="77">
      <alignment vertical="center"/>
    </xf>
    <xf numFmtId="0" fontId="13" fillId="62" borderId="74" applyNumberFormat="0" applyFont="0" applyAlignment="0" applyProtection="0"/>
    <xf numFmtId="166" fontId="15" fillId="5" borderId="77">
      <alignment horizontal="right" vertical="center"/>
    </xf>
    <xf numFmtId="166" fontId="15" fillId="5" borderId="77">
      <alignment horizontal="right" vertical="center"/>
    </xf>
    <xf numFmtId="0" fontId="59" fillId="0" borderId="76" applyNumberFormat="0" applyFill="0" applyAlignment="0" applyProtection="0"/>
    <xf numFmtId="171" fontId="15" fillId="5" borderId="77">
      <alignment horizontal="right" vertical="center"/>
    </xf>
    <xf numFmtId="171" fontId="13" fillId="0" borderId="77">
      <alignment vertical="center"/>
    </xf>
    <xf numFmtId="0" fontId="13" fillId="62" borderId="74" applyNumberFormat="0" applyFont="0" applyAlignment="0" applyProtection="0"/>
    <xf numFmtId="0" fontId="42" fillId="58" borderId="73" applyNumberFormat="0" applyAlignment="0" applyProtection="0"/>
    <xf numFmtId="0" fontId="13" fillId="0" borderId="77">
      <alignment vertical="center"/>
    </xf>
    <xf numFmtId="0" fontId="13" fillId="0" borderId="77">
      <alignment vertical="center"/>
    </xf>
    <xf numFmtId="0" fontId="13" fillId="62" borderId="74" applyNumberFormat="0" applyFont="0" applyAlignment="0" applyProtection="0"/>
    <xf numFmtId="0" fontId="59" fillId="0" borderId="76" applyNumberFormat="0" applyFill="0" applyAlignment="0" applyProtection="0"/>
    <xf numFmtId="0" fontId="13" fillId="0" borderId="77">
      <alignment vertical="center"/>
    </xf>
    <xf numFmtId="0" fontId="59" fillId="0" borderId="76" applyNumberFormat="0" applyFill="0" applyAlignment="0" applyProtection="0"/>
    <xf numFmtId="171" fontId="13" fillId="0" borderId="77">
      <alignment vertical="center"/>
    </xf>
    <xf numFmtId="171" fontId="15" fillId="5" borderId="77">
      <alignment horizontal="right" vertical="center"/>
    </xf>
    <xf numFmtId="0" fontId="57" fillId="58" borderId="75" applyNumberFormat="0" applyAlignment="0" applyProtection="0"/>
    <xf numFmtId="166" fontId="15" fillId="5" borderId="77">
      <alignment horizontal="right" vertical="center"/>
    </xf>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171" fontId="13" fillId="0" borderId="77">
      <alignment vertical="center"/>
    </xf>
    <xf numFmtId="171"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166" fontId="15" fillId="5" borderId="77">
      <alignment horizontal="right" vertical="center"/>
    </xf>
    <xf numFmtId="0" fontId="52" fillId="44"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52" fillId="44" borderId="73" applyNumberFormat="0" applyAlignment="0" applyProtection="0"/>
    <xf numFmtId="0" fontId="57" fillId="58" borderId="75" applyNumberFormat="0" applyAlignment="0" applyProtection="0"/>
    <xf numFmtId="171" fontId="15" fillId="5" borderId="77">
      <alignment horizontal="right" vertical="center"/>
    </xf>
    <xf numFmtId="0" fontId="13" fillId="0" borderId="77">
      <alignment vertical="center"/>
    </xf>
    <xf numFmtId="0" fontId="13" fillId="62" borderId="74" applyNumberFormat="0" applyFont="0" applyAlignment="0" applyProtection="0"/>
    <xf numFmtId="171" fontId="15" fillId="5" borderId="77">
      <alignment horizontal="right" vertical="center"/>
    </xf>
    <xf numFmtId="0" fontId="13" fillId="62" borderId="74" applyNumberFormat="0" applyFont="0" applyAlignment="0" applyProtection="0"/>
    <xf numFmtId="166" fontId="15" fillId="5" borderId="77">
      <alignment horizontal="right" vertical="center"/>
    </xf>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2" fillId="44" borderId="73" applyNumberFormat="0" applyAlignment="0" applyProtection="0"/>
    <xf numFmtId="0" fontId="42" fillId="58" borderId="73" applyNumberFormat="0" applyAlignment="0" applyProtection="0"/>
    <xf numFmtId="0" fontId="57" fillId="58" borderId="75" applyNumberFormat="0" applyAlignment="0" applyProtection="0"/>
    <xf numFmtId="0" fontId="13" fillId="0" borderId="77">
      <alignment vertical="center"/>
    </xf>
    <xf numFmtId="0" fontId="13" fillId="0" borderId="77">
      <alignment vertical="center"/>
    </xf>
    <xf numFmtId="0" fontId="57" fillId="58" borderId="75" applyNumberFormat="0" applyAlignment="0" applyProtection="0"/>
    <xf numFmtId="0" fontId="59" fillId="0" borderId="76" applyNumberFormat="0" applyFill="0" applyAlignment="0" applyProtection="0"/>
    <xf numFmtId="0" fontId="57" fillId="58" borderId="75" applyNumberFormat="0" applyAlignment="0" applyProtection="0"/>
    <xf numFmtId="0" fontId="59" fillId="0" borderId="76" applyNumberFormat="0" applyFill="0" applyAlignment="0" applyProtection="0"/>
    <xf numFmtId="0" fontId="13" fillId="0" borderId="77">
      <alignment vertical="center"/>
    </xf>
    <xf numFmtId="0" fontId="57" fillId="58" borderId="75" applyNumberFormat="0" applyAlignment="0" applyProtection="0"/>
    <xf numFmtId="0" fontId="13" fillId="0" borderId="77">
      <alignment vertical="center"/>
    </xf>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59" fillId="0" borderId="76" applyNumberFormat="0" applyFill="0" applyAlignment="0" applyProtection="0"/>
    <xf numFmtId="171" fontId="13" fillId="0" borderId="77">
      <alignment vertical="center"/>
    </xf>
    <xf numFmtId="0" fontId="42" fillId="58" borderId="73" applyNumberFormat="0" applyAlignment="0" applyProtection="0"/>
    <xf numFmtId="171"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171" fontId="13" fillId="0" borderId="77">
      <alignment vertical="center"/>
    </xf>
    <xf numFmtId="171" fontId="13" fillId="0" borderId="77">
      <alignment vertical="center"/>
    </xf>
    <xf numFmtId="0" fontId="52" fillId="44" borderId="73" applyNumberFormat="0" applyAlignment="0" applyProtection="0"/>
    <xf numFmtId="0" fontId="52" fillId="44" borderId="73" applyNumberFormat="0" applyAlignment="0" applyProtection="0"/>
    <xf numFmtId="0" fontId="13" fillId="0" borderId="77">
      <alignment vertical="center"/>
    </xf>
    <xf numFmtId="0" fontId="13" fillId="0" borderId="77">
      <alignment vertical="center"/>
    </xf>
    <xf numFmtId="0" fontId="52" fillId="44" borderId="73" applyNumberFormat="0" applyAlignment="0" applyProtection="0"/>
    <xf numFmtId="166" fontId="15" fillId="5" borderId="77">
      <alignment horizontal="right" vertical="center"/>
    </xf>
    <xf numFmtId="0" fontId="13" fillId="62" borderId="74" applyNumberFormat="0" applyFont="0" applyAlignment="0" applyProtection="0"/>
    <xf numFmtId="0" fontId="59" fillId="0" borderId="76" applyNumberFormat="0" applyFill="0" applyAlignment="0" applyProtection="0"/>
    <xf numFmtId="0" fontId="13" fillId="0" borderId="77">
      <alignment vertical="center"/>
    </xf>
    <xf numFmtId="0" fontId="59" fillId="0" borderId="76" applyNumberFormat="0" applyFill="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171" fontId="15" fillId="5" borderId="77">
      <alignment horizontal="right" vertical="center"/>
    </xf>
    <xf numFmtId="0" fontId="42" fillId="58" borderId="73" applyNumberFormat="0" applyAlignment="0" applyProtection="0"/>
    <xf numFmtId="0" fontId="13" fillId="0" borderId="77">
      <alignmen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13" fillId="0" borderId="77">
      <alignment vertical="center"/>
    </xf>
    <xf numFmtId="0" fontId="42" fillId="58" borderId="73" applyNumberFormat="0" applyAlignment="0" applyProtection="0"/>
    <xf numFmtId="166" fontId="15" fillId="5" borderId="77">
      <alignment horizontal="right" vertical="center"/>
    </xf>
    <xf numFmtId="0" fontId="57" fillId="58" borderId="75" applyNumberFormat="0" applyAlignment="0" applyProtection="0"/>
    <xf numFmtId="171" fontId="13" fillId="0" borderId="77">
      <alignment vertical="center"/>
    </xf>
    <xf numFmtId="0" fontId="13" fillId="62" borderId="74" applyNumberFormat="0" applyFont="0" applyAlignment="0" applyProtection="0"/>
    <xf numFmtId="0" fontId="13" fillId="62" borderId="74" applyNumberFormat="0" applyFont="0" applyAlignment="0" applyProtection="0"/>
    <xf numFmtId="0" fontId="59" fillId="0" borderId="76" applyNumberFormat="0" applyFill="0" applyAlignment="0" applyProtection="0"/>
    <xf numFmtId="0" fontId="13" fillId="0" borderId="77">
      <alignment vertical="center"/>
    </xf>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166" fontId="15" fillId="5" borderId="77">
      <alignment horizontal="right" vertical="center"/>
    </xf>
    <xf numFmtId="171" fontId="13" fillId="0" borderId="77">
      <alignmen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171" fontId="13" fillId="0" borderId="77">
      <alignment vertical="center"/>
    </xf>
    <xf numFmtId="0"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5" fillId="5" borderId="77">
      <alignment horizontal="right" vertical="center"/>
    </xf>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171" fontId="13" fillId="0" borderId="77">
      <alignment vertical="center"/>
    </xf>
    <xf numFmtId="0" fontId="13" fillId="0" borderId="77">
      <alignment vertical="center"/>
    </xf>
    <xf numFmtId="166" fontId="15" fillId="5" borderId="77">
      <alignment horizontal="righ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171" fontId="15" fillId="5" borderId="77">
      <alignment horizontal="right" vertical="center"/>
    </xf>
    <xf numFmtId="166" fontId="15" fillId="5" borderId="77">
      <alignment horizontal="right" vertical="center"/>
    </xf>
    <xf numFmtId="171" fontId="13" fillId="0" borderId="77">
      <alignment vertical="center"/>
    </xf>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171" fontId="15" fillId="5" borderId="77">
      <alignment horizontal="right" vertical="center"/>
    </xf>
    <xf numFmtId="0" fontId="42" fillId="58" borderId="73" applyNumberFormat="0" applyAlignment="0" applyProtection="0"/>
    <xf numFmtId="171" fontId="13" fillId="0" borderId="77">
      <alignment vertical="center"/>
    </xf>
    <xf numFmtId="166"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13" fillId="0" borderId="77">
      <alignment vertical="center"/>
    </xf>
    <xf numFmtId="0" fontId="52" fillId="44" borderId="73" applyNumberFormat="0" applyAlignment="0" applyProtection="0"/>
    <xf numFmtId="166" fontId="15" fillId="5" borderId="77">
      <alignment horizontal="right" vertical="center"/>
    </xf>
    <xf numFmtId="0" fontId="13" fillId="0" borderId="77">
      <alignment vertical="center"/>
    </xf>
    <xf numFmtId="166" fontId="15" fillId="5" borderId="77">
      <alignment horizontal="right" vertical="center"/>
    </xf>
    <xf numFmtId="166" fontId="15" fillId="5" borderId="77">
      <alignment horizontal="right" vertical="center"/>
    </xf>
    <xf numFmtId="0" fontId="52" fillId="44" borderId="73" applyNumberFormat="0" applyAlignment="0" applyProtection="0"/>
    <xf numFmtId="171" fontId="13" fillId="0" borderId="77">
      <alignment vertical="center"/>
    </xf>
    <xf numFmtId="0" fontId="59" fillId="0" borderId="76" applyNumberFormat="0" applyFill="0" applyAlignment="0" applyProtection="0"/>
    <xf numFmtId="0" fontId="52" fillId="44" borderId="73" applyNumberFormat="0" applyAlignment="0" applyProtection="0"/>
    <xf numFmtId="0" fontId="52" fillId="44" borderId="73" applyNumberFormat="0" applyAlignment="0" applyProtection="0"/>
    <xf numFmtId="0" fontId="13" fillId="62" borderId="74" applyNumberFormat="0" applyFont="0" applyAlignment="0" applyProtection="0"/>
    <xf numFmtId="171" fontId="15" fillId="5" borderId="77">
      <alignment horizontal="right" vertical="center"/>
    </xf>
    <xf numFmtId="0" fontId="42" fillId="58" borderId="73" applyNumberFormat="0" applyAlignment="0" applyProtection="0"/>
    <xf numFmtId="0" fontId="42" fillId="58" borderId="73" applyNumberFormat="0" applyAlignment="0" applyProtection="0"/>
    <xf numFmtId="171" fontId="13" fillId="0" borderId="77">
      <alignment vertical="center"/>
    </xf>
    <xf numFmtId="0" fontId="57" fillId="58" borderId="75" applyNumberFormat="0" applyAlignment="0" applyProtection="0"/>
    <xf numFmtId="0" fontId="42" fillId="58" borderId="73" applyNumberFormat="0" applyAlignment="0" applyProtection="0"/>
    <xf numFmtId="0" fontId="13" fillId="62" borderId="74" applyNumberFormat="0" applyFont="0" applyAlignment="0" applyProtection="0"/>
    <xf numFmtId="171" fontId="13" fillId="0" borderId="77">
      <alignment vertical="center"/>
    </xf>
    <xf numFmtId="171" fontId="13" fillId="0" borderId="77">
      <alignment vertical="center"/>
    </xf>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0" fontId="13" fillId="0" borderId="77">
      <alignment vertical="center"/>
    </xf>
    <xf numFmtId="0" fontId="57" fillId="58" borderId="75" applyNumberFormat="0" applyAlignment="0" applyProtection="0"/>
    <xf numFmtId="0" fontId="57" fillId="58" borderId="75" applyNumberFormat="0" applyAlignment="0" applyProtection="0"/>
    <xf numFmtId="171" fontId="15" fillId="5" borderId="77">
      <alignment horizontal="right" vertical="center"/>
    </xf>
    <xf numFmtId="0" fontId="52" fillId="44" borderId="73" applyNumberFormat="0" applyAlignment="0" applyProtection="0"/>
    <xf numFmtId="166" fontId="15" fillId="5" borderId="77">
      <alignment horizontal="right" vertical="center"/>
    </xf>
    <xf numFmtId="171" fontId="13" fillId="0" borderId="77">
      <alignment vertical="center"/>
    </xf>
    <xf numFmtId="0" fontId="42" fillId="58" borderId="73" applyNumberFormat="0" applyAlignment="0" applyProtection="0"/>
    <xf numFmtId="0" fontId="42" fillId="58" borderId="73" applyNumberFormat="0" applyAlignment="0" applyProtection="0"/>
    <xf numFmtId="0" fontId="57" fillId="58" borderId="75" applyNumberFormat="0" applyAlignment="0" applyProtection="0"/>
    <xf numFmtId="0" fontId="42" fillId="58" borderId="73" applyNumberFormat="0" applyAlignment="0" applyProtection="0"/>
    <xf numFmtId="171" fontId="13" fillId="0" borderId="77">
      <alignment vertical="center"/>
    </xf>
    <xf numFmtId="0" fontId="42" fillId="58" borderId="73" applyNumberFormat="0" applyAlignment="0" applyProtection="0"/>
    <xf numFmtId="0" fontId="52" fillId="44"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13" fillId="0" borderId="77">
      <alignment vertical="center"/>
    </xf>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171" fontId="13" fillId="0" borderId="77">
      <alignment vertical="center"/>
    </xf>
    <xf numFmtId="171"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59" fillId="0" borderId="76" applyNumberFormat="0" applyFill="0" applyAlignment="0" applyProtection="0"/>
    <xf numFmtId="166" fontId="15" fillId="5" borderId="77">
      <alignment horizontal="right" vertical="center"/>
    </xf>
    <xf numFmtId="0" fontId="42" fillId="58" borderId="73" applyNumberFormat="0" applyAlignment="0" applyProtection="0"/>
    <xf numFmtId="0" fontId="57" fillId="58" borderId="75" applyNumberFormat="0" applyAlignment="0" applyProtection="0"/>
    <xf numFmtId="0" fontId="52" fillId="44" borderId="73" applyNumberFormat="0" applyAlignment="0" applyProtection="0"/>
    <xf numFmtId="166" fontId="15" fillId="5" borderId="77">
      <alignment horizontal="right" vertical="center"/>
    </xf>
    <xf numFmtId="0" fontId="13" fillId="0" borderId="77">
      <alignment vertical="center"/>
    </xf>
    <xf numFmtId="0" fontId="13" fillId="62" borderId="74" applyNumberFormat="0" applyFont="0" applyAlignment="0" applyProtection="0"/>
    <xf numFmtId="171" fontId="15" fillId="5" borderId="77">
      <alignment horizontal="right" vertical="center"/>
    </xf>
    <xf numFmtId="0" fontId="57" fillId="58" borderId="75" applyNumberFormat="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9" fillId="0" borderId="76" applyNumberFormat="0" applyFill="0" applyAlignment="0" applyProtection="0"/>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171" fontId="13" fillId="0" borderId="77">
      <alignment vertical="center"/>
    </xf>
    <xf numFmtId="0"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5" fillId="5" borderId="77">
      <alignment horizontal="right" vertical="center"/>
    </xf>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171" fontId="13" fillId="0" borderId="77">
      <alignment vertical="center"/>
    </xf>
    <xf numFmtId="0" fontId="13" fillId="0" borderId="77">
      <alignment vertical="center"/>
    </xf>
    <xf numFmtId="166" fontId="15" fillId="5" borderId="77">
      <alignment horizontal="righ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171" fontId="15" fillId="5" borderId="77">
      <alignment horizontal="right" vertical="center"/>
    </xf>
    <xf numFmtId="166" fontId="15" fillId="5" borderId="77">
      <alignment horizontal="right" vertical="center"/>
    </xf>
    <xf numFmtId="171" fontId="13" fillId="0" borderId="77">
      <alignment vertical="center"/>
    </xf>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13" fillId="0" borderId="77">
      <alignment vertical="center"/>
    </xf>
    <xf numFmtId="171" fontId="15" fillId="5" borderId="77">
      <alignment horizontal="right" vertical="center"/>
    </xf>
    <xf numFmtId="0" fontId="13" fillId="0" borderId="77">
      <alignment vertical="center"/>
    </xf>
    <xf numFmtId="0" fontId="59" fillId="0" borderId="76" applyNumberFormat="0" applyFill="0" applyAlignment="0" applyProtection="0"/>
    <xf numFmtId="0" fontId="57" fillId="58" borderId="75" applyNumberFormat="0" applyAlignment="0" applyProtection="0"/>
    <xf numFmtId="166" fontId="15" fillId="5" borderId="77">
      <alignment horizontal="right" vertical="center"/>
    </xf>
    <xf numFmtId="0" fontId="13" fillId="0" borderId="77">
      <alignment vertical="center"/>
    </xf>
    <xf numFmtId="0" fontId="57" fillId="58" borderId="75" applyNumberFormat="0" applyAlignment="0" applyProtection="0"/>
    <xf numFmtId="0" fontId="13" fillId="62" borderId="74" applyNumberFormat="0" applyFont="0" applyAlignment="0" applyProtection="0"/>
    <xf numFmtId="0" fontId="52" fillId="44" borderId="73" applyNumberFormat="0" applyAlignment="0" applyProtection="0"/>
    <xf numFmtId="171" fontId="15" fillId="5" borderId="77">
      <alignment horizontal="right" vertical="center"/>
    </xf>
    <xf numFmtId="0" fontId="59" fillId="0" borderId="76" applyNumberFormat="0" applyFill="0" applyAlignment="0" applyProtection="0"/>
    <xf numFmtId="0" fontId="13" fillId="0" borderId="77">
      <alignment vertical="center"/>
    </xf>
    <xf numFmtId="0" fontId="42" fillId="58" borderId="73" applyNumberFormat="0" applyAlignment="0" applyProtection="0"/>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166" fontId="15" fillId="5" borderId="77">
      <alignment horizontal="right" vertical="center"/>
    </xf>
    <xf numFmtId="0" fontId="59" fillId="0" borderId="76" applyNumberFormat="0" applyFill="0" applyAlignment="0" applyProtection="0"/>
    <xf numFmtId="0" fontId="13" fillId="0" borderId="77">
      <alignment vertical="center"/>
    </xf>
    <xf numFmtId="0" fontId="13" fillId="62" borderId="74" applyNumberFormat="0" applyFont="0" applyAlignment="0" applyProtection="0"/>
    <xf numFmtId="0" fontId="13" fillId="0" borderId="77">
      <alignment vertical="center"/>
    </xf>
    <xf numFmtId="0" fontId="57" fillId="58" borderId="75" applyNumberFormat="0" applyAlignment="0" applyProtection="0"/>
    <xf numFmtId="0" fontId="13" fillId="62" borderId="74" applyNumberFormat="0" applyFont="0" applyAlignment="0" applyProtection="0"/>
    <xf numFmtId="171" fontId="15" fillId="5" borderId="77">
      <alignment horizontal="right" vertical="center"/>
    </xf>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0" fontId="52" fillId="44" borderId="73" applyNumberFormat="0" applyAlignment="0" applyProtection="0"/>
    <xf numFmtId="0" fontId="59" fillId="0" borderId="76" applyNumberFormat="0" applyFill="0" applyAlignment="0" applyProtection="0"/>
    <xf numFmtId="171" fontId="15" fillId="5" borderId="77">
      <alignment horizontal="right" vertical="center"/>
    </xf>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52" fillId="44" borderId="73" applyNumberFormat="0" applyAlignment="0" applyProtection="0"/>
    <xf numFmtId="0" fontId="13" fillId="0" borderId="77">
      <alignment vertical="center"/>
    </xf>
    <xf numFmtId="171" fontId="15" fillId="5" borderId="77">
      <alignment horizontal="right" vertical="center"/>
    </xf>
    <xf numFmtId="0" fontId="42" fillId="58" borderId="73" applyNumberFormat="0" applyAlignment="0" applyProtection="0"/>
    <xf numFmtId="171" fontId="15" fillId="5" borderId="77">
      <alignment horizontal="right" vertical="center"/>
    </xf>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0" fontId="52" fillId="44" borderId="73" applyNumberFormat="0" applyAlignment="0" applyProtection="0"/>
    <xf numFmtId="0" fontId="13" fillId="0" borderId="77">
      <alignment vertical="center"/>
    </xf>
    <xf numFmtId="0" fontId="52" fillId="44" borderId="73" applyNumberFormat="0" applyAlignment="0" applyProtection="0"/>
    <xf numFmtId="0" fontId="13" fillId="0" borderId="77">
      <alignment vertical="center"/>
    </xf>
    <xf numFmtId="166" fontId="15" fillId="5" borderId="77">
      <alignment horizontal="right" vertical="center"/>
    </xf>
    <xf numFmtId="0" fontId="42" fillId="58" borderId="73" applyNumberFormat="0" applyAlignment="0" applyProtection="0"/>
    <xf numFmtId="171" fontId="13" fillId="0" borderId="77">
      <alignment vertical="center"/>
    </xf>
    <xf numFmtId="0" fontId="59" fillId="0" borderId="76" applyNumberFormat="0" applyFill="0" applyAlignment="0" applyProtection="0"/>
    <xf numFmtId="0" fontId="13" fillId="0" borderId="77">
      <alignment vertical="center"/>
    </xf>
    <xf numFmtId="0" fontId="13" fillId="62" borderId="74" applyNumberFormat="0" applyFont="0" applyAlignment="0" applyProtection="0"/>
    <xf numFmtId="0" fontId="42" fillId="58" borderId="73" applyNumberFormat="0" applyAlignment="0" applyProtection="0"/>
    <xf numFmtId="0" fontId="13" fillId="0" borderId="77">
      <alignment vertical="center"/>
    </xf>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57" fillId="58" borderId="75" applyNumberFormat="0" applyAlignment="0" applyProtection="0"/>
    <xf numFmtId="0" fontId="13" fillId="0" borderId="77">
      <alignment vertical="center"/>
    </xf>
    <xf numFmtId="0" fontId="59" fillId="0" borderId="76" applyNumberFormat="0" applyFill="0" applyAlignment="0" applyProtection="0"/>
    <xf numFmtId="0" fontId="59" fillId="0" borderId="76" applyNumberFormat="0" applyFill="0" applyAlignment="0" applyProtection="0"/>
    <xf numFmtId="0" fontId="52" fillId="44" borderId="73" applyNumberFormat="0" applyAlignment="0" applyProtection="0"/>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171" fontId="13" fillId="0" borderId="77">
      <alignment vertical="center"/>
    </xf>
    <xf numFmtId="0" fontId="59" fillId="0" borderId="76" applyNumberFormat="0" applyFill="0" applyAlignment="0" applyProtection="0"/>
    <xf numFmtId="0" fontId="52" fillId="44" borderId="73" applyNumberFormat="0" applyAlignment="0" applyProtection="0"/>
    <xf numFmtId="0" fontId="57" fillId="58" borderId="75" applyNumberFormat="0" applyAlignment="0" applyProtection="0"/>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0" fontId="59" fillId="0" borderId="76" applyNumberFormat="0" applyFill="0" applyAlignment="0" applyProtection="0"/>
    <xf numFmtId="171"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166" fontId="15" fillId="5" borderId="77">
      <alignment horizontal="right" vertical="center"/>
    </xf>
    <xf numFmtId="0" fontId="52" fillId="44" borderId="73" applyNumberFormat="0" applyAlignment="0" applyProtection="0"/>
    <xf numFmtId="0" fontId="13" fillId="0" borderId="77">
      <alignment vertical="center"/>
    </xf>
    <xf numFmtId="0" fontId="52" fillId="44" borderId="73" applyNumberFormat="0" applyAlignment="0" applyProtection="0"/>
    <xf numFmtId="0" fontId="42" fillId="58" borderId="73" applyNumberFormat="0" applyAlignment="0" applyProtection="0"/>
    <xf numFmtId="0" fontId="13" fillId="62" borderId="74" applyNumberFormat="0" applyFont="0" applyAlignment="0" applyProtection="0"/>
    <xf numFmtId="0" fontId="13" fillId="0" borderId="77">
      <alignment vertical="center"/>
    </xf>
    <xf numFmtId="0" fontId="13" fillId="0" borderId="77">
      <alignment vertical="center"/>
    </xf>
    <xf numFmtId="0" fontId="13" fillId="0" borderId="77">
      <alignment vertical="center"/>
    </xf>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52" fillId="44" borderId="73" applyNumberFormat="0" applyAlignment="0" applyProtection="0"/>
    <xf numFmtId="171" fontId="15" fillId="5" borderId="77">
      <alignment horizontal="right" vertical="center"/>
    </xf>
    <xf numFmtId="166" fontId="15" fillId="5" borderId="77">
      <alignment horizontal="right" vertical="center"/>
    </xf>
    <xf numFmtId="0" fontId="57" fillId="58" borderId="75" applyNumberFormat="0" applyAlignment="0" applyProtection="0"/>
    <xf numFmtId="171" fontId="15" fillId="5" borderId="77">
      <alignment horizontal="right" vertical="center"/>
    </xf>
    <xf numFmtId="0" fontId="13" fillId="62" borderId="74" applyNumberFormat="0" applyFont="0" applyAlignment="0" applyProtection="0"/>
    <xf numFmtId="0" fontId="13" fillId="0" borderId="77">
      <alignment vertical="center"/>
    </xf>
    <xf numFmtId="0" fontId="59" fillId="0" borderId="76" applyNumberFormat="0" applyFill="0" applyAlignment="0" applyProtection="0"/>
    <xf numFmtId="0" fontId="13" fillId="0" borderId="77">
      <alignment vertical="center"/>
    </xf>
    <xf numFmtId="0" fontId="52" fillId="44" borderId="73" applyNumberFormat="0" applyAlignment="0" applyProtection="0"/>
    <xf numFmtId="0" fontId="59" fillId="0" borderId="76" applyNumberFormat="0" applyFill="0" applyAlignment="0" applyProtection="0"/>
    <xf numFmtId="171" fontId="13" fillId="0" borderId="77">
      <alignment vertical="center"/>
    </xf>
    <xf numFmtId="171" fontId="15" fillId="5" borderId="77">
      <alignment horizontal="right" vertical="center"/>
    </xf>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0" fontId="13" fillId="62" borderId="74" applyNumberFormat="0" applyFont="0" applyAlignment="0" applyProtection="0"/>
    <xf numFmtId="171" fontId="13" fillId="0" borderId="77">
      <alignment vertical="center"/>
    </xf>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57" fillId="58" borderId="75" applyNumberFormat="0" applyAlignment="0" applyProtection="0"/>
    <xf numFmtId="0" fontId="52" fillId="44" borderId="73" applyNumberFormat="0" applyAlignment="0" applyProtection="0"/>
    <xf numFmtId="0" fontId="13" fillId="0" borderId="77">
      <alignment vertical="center"/>
    </xf>
    <xf numFmtId="0" fontId="57" fillId="58" borderId="75" applyNumberFormat="0" applyAlignment="0" applyProtection="0"/>
    <xf numFmtId="0" fontId="42" fillId="58" borderId="73" applyNumberFormat="0" applyAlignment="0" applyProtection="0"/>
    <xf numFmtId="0" fontId="59" fillId="0" borderId="76" applyNumberFormat="0" applyFill="0" applyAlignment="0" applyProtection="0"/>
    <xf numFmtId="0" fontId="13" fillId="62" borderId="74" applyNumberFormat="0" applyFont="0" applyAlignment="0" applyProtection="0"/>
    <xf numFmtId="171"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171" fontId="13" fillId="0" borderId="77">
      <alignment vertical="center"/>
    </xf>
    <xf numFmtId="0" fontId="42" fillId="58" borderId="73" applyNumberFormat="0" applyAlignment="0" applyProtection="0"/>
    <xf numFmtId="0" fontId="42" fillId="58" borderId="73" applyNumberFormat="0" applyAlignment="0" applyProtection="0"/>
    <xf numFmtId="166" fontId="15" fillId="5" borderId="77">
      <alignment horizontal="right" vertical="center"/>
    </xf>
    <xf numFmtId="0" fontId="57" fillId="58" borderId="75" applyNumberFormat="0" applyAlignment="0" applyProtection="0"/>
    <xf numFmtId="171" fontId="13" fillId="0" borderId="77">
      <alignment vertical="center"/>
    </xf>
    <xf numFmtId="0" fontId="13" fillId="0" borderId="77">
      <alignment vertical="center"/>
    </xf>
    <xf numFmtId="0" fontId="13" fillId="0" borderId="77">
      <alignment vertical="center"/>
    </xf>
    <xf numFmtId="166"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171" fontId="13" fillId="0" borderId="77">
      <alignment vertical="center"/>
    </xf>
    <xf numFmtId="0" fontId="59" fillId="0" borderId="76" applyNumberFormat="0" applyFill="0" applyAlignment="0" applyProtection="0"/>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13" fillId="0" borderId="77">
      <alignment vertical="center"/>
    </xf>
    <xf numFmtId="171" fontId="15" fillId="5" borderId="77">
      <alignment horizontal="right" vertical="center"/>
    </xf>
    <xf numFmtId="0" fontId="59" fillId="0" borderId="76" applyNumberFormat="0" applyFill="0" applyAlignment="0" applyProtection="0"/>
    <xf numFmtId="171" fontId="13" fillId="0" borderId="77">
      <alignment vertical="center"/>
    </xf>
    <xf numFmtId="0" fontId="57" fillId="58" borderId="75" applyNumberFormat="0" applyAlignment="0" applyProtection="0"/>
    <xf numFmtId="0" fontId="59" fillId="0" borderId="76" applyNumberFormat="0" applyFill="0" applyAlignment="0" applyProtection="0"/>
    <xf numFmtId="0" fontId="59" fillId="0" borderId="76" applyNumberFormat="0" applyFill="0" applyAlignment="0" applyProtection="0"/>
    <xf numFmtId="166"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0" fontId="13" fillId="0" borderId="77">
      <alignment vertical="center"/>
    </xf>
    <xf numFmtId="0" fontId="52" fillId="44" borderId="73" applyNumberFormat="0" applyAlignment="0" applyProtection="0"/>
    <xf numFmtId="171" fontId="13" fillId="0" borderId="77">
      <alignment vertical="center"/>
    </xf>
    <xf numFmtId="0" fontId="42" fillId="58" borderId="73" applyNumberFormat="0" applyAlignment="0" applyProtection="0"/>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59" fillId="0" borderId="76" applyNumberFormat="0" applyFill="0" applyAlignment="0" applyProtection="0"/>
    <xf numFmtId="171" fontId="15" fillId="5" borderId="77">
      <alignment horizontal="right" vertical="center"/>
    </xf>
    <xf numFmtId="171" fontId="15" fillId="5" borderId="77">
      <alignment horizontal="right" vertical="center"/>
    </xf>
    <xf numFmtId="0" fontId="13" fillId="62" borderId="74" applyNumberFormat="0" applyFont="0" applyAlignment="0" applyProtection="0"/>
    <xf numFmtId="0" fontId="13" fillId="62" borderId="74" applyNumberFormat="0" applyFont="0" applyAlignment="0" applyProtection="0"/>
    <xf numFmtId="0" fontId="13" fillId="62" borderId="74" applyNumberFormat="0" applyFont="0" applyAlignment="0" applyProtection="0"/>
    <xf numFmtId="0" fontId="52" fillId="44" borderId="73" applyNumberFormat="0" applyAlignment="0" applyProtection="0"/>
    <xf numFmtId="171" fontId="15" fillId="5" borderId="77">
      <alignment horizontal="right" vertical="center"/>
    </xf>
    <xf numFmtId="0" fontId="57" fillId="58" borderId="75" applyNumberFormat="0" applyAlignment="0" applyProtection="0"/>
    <xf numFmtId="0" fontId="13" fillId="0" borderId="77">
      <alignmen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0" fontId="59" fillId="0" borderId="76" applyNumberFormat="0" applyFill="0" applyAlignment="0" applyProtection="0"/>
    <xf numFmtId="171"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59" fillId="0" borderId="76" applyNumberFormat="0" applyFill="0" applyAlignment="0" applyProtection="0"/>
    <xf numFmtId="0" fontId="42" fillId="58" borderId="73" applyNumberFormat="0" applyAlignment="0" applyProtection="0"/>
    <xf numFmtId="166" fontId="15" fillId="5" borderId="77">
      <alignment horizontal="right" vertical="center"/>
    </xf>
    <xf numFmtId="0" fontId="13" fillId="62" borderId="74" applyNumberFormat="0" applyFon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0" fontId="52" fillId="44" borderId="73" applyNumberFormat="0" applyAlignment="0" applyProtection="0"/>
    <xf numFmtId="171" fontId="13" fillId="0" borderId="77">
      <alignment vertical="center"/>
    </xf>
    <xf numFmtId="0" fontId="42" fillId="58" borderId="73" applyNumberFormat="0" applyAlignment="0" applyProtection="0"/>
    <xf numFmtId="0" fontId="13" fillId="0" borderId="77">
      <alignment vertical="center"/>
    </xf>
    <xf numFmtId="166" fontId="15" fillId="5" borderId="77">
      <alignment horizontal="right" vertical="center"/>
    </xf>
    <xf numFmtId="0" fontId="13" fillId="0" borderId="77">
      <alignment vertical="center"/>
    </xf>
    <xf numFmtId="171" fontId="15" fillId="5" borderId="77">
      <alignment horizontal="right" vertical="center"/>
    </xf>
    <xf numFmtId="0" fontId="13" fillId="0" borderId="77">
      <alignment vertical="center"/>
    </xf>
    <xf numFmtId="0" fontId="59" fillId="0" borderId="76" applyNumberFormat="0" applyFill="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171" fontId="15" fillId="5" borderId="77">
      <alignment horizontal="right" vertical="center"/>
    </xf>
    <xf numFmtId="171" fontId="15" fillId="5" borderId="77">
      <alignment horizontal="right" vertical="center"/>
    </xf>
    <xf numFmtId="0" fontId="57" fillId="58" borderId="75" applyNumberFormat="0" applyAlignment="0" applyProtection="0"/>
    <xf numFmtId="166" fontId="15" fillId="5" borderId="77">
      <alignment horizontal="right" vertical="center"/>
    </xf>
    <xf numFmtId="0" fontId="52" fillId="44" borderId="73" applyNumberFormat="0" applyAlignment="0" applyProtection="0"/>
    <xf numFmtId="0" fontId="42" fillId="58" borderId="73" applyNumberFormat="0" applyAlignment="0" applyProtection="0"/>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13" fillId="0" borderId="77">
      <alignment vertical="center"/>
    </xf>
    <xf numFmtId="0" fontId="13" fillId="62" borderId="74" applyNumberFormat="0" applyFont="0" applyAlignment="0" applyProtection="0"/>
    <xf numFmtId="0" fontId="13" fillId="62" borderId="74" applyNumberFormat="0" applyFont="0" applyAlignment="0" applyProtection="0"/>
    <xf numFmtId="166" fontId="15" fillId="5" borderId="77">
      <alignment horizontal="right" vertical="center"/>
    </xf>
    <xf numFmtId="0" fontId="13" fillId="0" borderId="77">
      <alignment vertical="center"/>
    </xf>
    <xf numFmtId="0" fontId="59" fillId="0" borderId="76" applyNumberFormat="0" applyFill="0" applyAlignment="0" applyProtection="0"/>
    <xf numFmtId="0" fontId="13" fillId="0" borderId="77">
      <alignment vertical="center"/>
    </xf>
    <xf numFmtId="0" fontId="13" fillId="62" borderId="74" applyNumberFormat="0" applyFont="0" applyAlignment="0" applyProtection="0"/>
    <xf numFmtId="166" fontId="15" fillId="5" borderId="77">
      <alignment horizontal="right" vertical="center"/>
    </xf>
    <xf numFmtId="166"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0" fontId="59" fillId="0" borderId="76" applyNumberFormat="0" applyFill="0" applyAlignment="0" applyProtection="0"/>
    <xf numFmtId="0" fontId="13" fillId="62" borderId="74" applyNumberFormat="0" applyFont="0" applyAlignment="0" applyProtection="0"/>
    <xf numFmtId="171" fontId="15" fillId="5" borderId="77">
      <alignment horizontal="right" vertical="center"/>
    </xf>
    <xf numFmtId="166"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0" fontId="13" fillId="62" borderId="74" applyNumberFormat="0" applyFont="0" applyAlignment="0" applyProtection="0"/>
    <xf numFmtId="0" fontId="52" fillId="44" borderId="73" applyNumberFormat="0" applyAlignment="0" applyProtection="0"/>
    <xf numFmtId="171" fontId="13" fillId="0" borderId="77">
      <alignment vertical="center"/>
    </xf>
    <xf numFmtId="0" fontId="52" fillId="44" borderId="73" applyNumberFormat="0" applyAlignment="0" applyProtection="0"/>
    <xf numFmtId="166" fontId="15" fillId="5" borderId="77">
      <alignment horizontal="right" vertical="center"/>
    </xf>
    <xf numFmtId="0" fontId="13" fillId="62" borderId="74" applyNumberFormat="0" applyFont="0" applyAlignment="0" applyProtection="0"/>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0" fontId="13" fillId="0" borderId="77">
      <alignment vertical="center"/>
    </xf>
    <xf numFmtId="0" fontId="13" fillId="62" borderId="74" applyNumberFormat="0" applyFont="0" applyAlignment="0" applyProtection="0"/>
    <xf numFmtId="166" fontId="15" fillId="5" borderId="77">
      <alignment horizontal="right" vertical="center"/>
    </xf>
    <xf numFmtId="171" fontId="13" fillId="0" borderId="77">
      <alignment vertical="center"/>
    </xf>
    <xf numFmtId="0" fontId="13" fillId="0" borderId="77">
      <alignment vertical="center"/>
    </xf>
    <xf numFmtId="0" fontId="57" fillId="58" borderId="75" applyNumberFormat="0" applyAlignment="0" applyProtection="0"/>
    <xf numFmtId="0" fontId="57" fillId="58" borderId="75" applyNumberFormat="0" applyAlignment="0" applyProtection="0"/>
    <xf numFmtId="0" fontId="52" fillId="44" borderId="73" applyNumberFormat="0" applyAlignment="0" applyProtection="0"/>
    <xf numFmtId="171" fontId="13" fillId="0" borderId="77">
      <alignment vertical="center"/>
    </xf>
    <xf numFmtId="0" fontId="57" fillId="58" borderId="75" applyNumberFormat="0" applyAlignment="0" applyProtection="0"/>
    <xf numFmtId="0" fontId="52" fillId="44" borderId="73" applyNumberFormat="0" applyAlignment="0" applyProtection="0"/>
    <xf numFmtId="0" fontId="13" fillId="0" borderId="77">
      <alignment vertical="center"/>
    </xf>
    <xf numFmtId="0" fontId="13" fillId="0" borderId="77">
      <alignment vertical="center"/>
    </xf>
    <xf numFmtId="0" fontId="13" fillId="62" borderId="74" applyNumberFormat="0" applyFont="0" applyAlignment="0" applyProtection="0"/>
    <xf numFmtId="0" fontId="52" fillId="44" borderId="73" applyNumberFormat="0" applyAlignment="0" applyProtection="0"/>
    <xf numFmtId="0" fontId="13" fillId="0" borderId="77">
      <alignment vertical="center"/>
    </xf>
    <xf numFmtId="0" fontId="52" fillId="44" borderId="73" applyNumberFormat="0" applyAlignment="0" applyProtection="0"/>
    <xf numFmtId="0" fontId="42" fillId="58" borderId="73" applyNumberFormat="0" applyAlignment="0" applyProtection="0"/>
    <xf numFmtId="0" fontId="13" fillId="62" borderId="74" applyNumberFormat="0" applyFont="0" applyAlignment="0" applyProtection="0"/>
    <xf numFmtId="166" fontId="15" fillId="5" borderId="77">
      <alignment horizontal="right" vertical="center"/>
    </xf>
    <xf numFmtId="171" fontId="13" fillId="0" borderId="77">
      <alignment vertical="center"/>
    </xf>
    <xf numFmtId="0" fontId="52" fillId="44" borderId="73" applyNumberFormat="0" applyAlignment="0" applyProtection="0"/>
    <xf numFmtId="0" fontId="57" fillId="58" borderId="75" applyNumberFormat="0" applyAlignment="0" applyProtection="0"/>
    <xf numFmtId="0" fontId="52" fillId="44" borderId="73" applyNumberFormat="0" applyAlignment="0" applyProtection="0"/>
    <xf numFmtId="0" fontId="13" fillId="0" borderId="77">
      <alignment vertical="center"/>
    </xf>
    <xf numFmtId="171" fontId="13" fillId="0" borderId="77">
      <alignment vertical="center"/>
    </xf>
    <xf numFmtId="171" fontId="13" fillId="0" borderId="77">
      <alignment vertical="center"/>
    </xf>
    <xf numFmtId="166" fontId="15" fillId="5" borderId="77">
      <alignment horizontal="right" vertical="center"/>
    </xf>
    <xf numFmtId="0" fontId="13" fillId="0" borderId="77">
      <alignment vertical="center"/>
    </xf>
    <xf numFmtId="0" fontId="52" fillId="44" borderId="73" applyNumberFormat="0" applyAlignment="0" applyProtection="0"/>
    <xf numFmtId="0" fontId="42" fillId="58" borderId="73" applyNumberFormat="0" applyAlignment="0" applyProtection="0"/>
    <xf numFmtId="0" fontId="13" fillId="62" borderId="74" applyNumberFormat="0" applyFont="0" applyAlignment="0" applyProtection="0"/>
    <xf numFmtId="0" fontId="42" fillId="58" borderId="73" applyNumberFormat="0" applyAlignment="0" applyProtection="0"/>
    <xf numFmtId="0" fontId="59" fillId="0" borderId="76" applyNumberFormat="0" applyFill="0" applyAlignment="0" applyProtection="0"/>
    <xf numFmtId="0" fontId="57" fillId="58" borderId="75" applyNumberFormat="0" applyAlignment="0" applyProtection="0"/>
    <xf numFmtId="0" fontId="59" fillId="0" borderId="76" applyNumberFormat="0" applyFill="0" applyAlignment="0" applyProtection="0"/>
    <xf numFmtId="0" fontId="52" fillId="44" borderId="73" applyNumberFormat="0" applyAlignment="0" applyProtection="0"/>
    <xf numFmtId="166"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0" fontId="13" fillId="62" borderId="74" applyNumberFormat="0" applyFont="0" applyAlignment="0" applyProtection="0"/>
    <xf numFmtId="0" fontId="42" fillId="58"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166" fontId="15" fillId="5" borderId="77">
      <alignment horizontal="right" vertical="center"/>
    </xf>
    <xf numFmtId="0" fontId="59" fillId="0" borderId="76" applyNumberFormat="0" applyFill="0" applyAlignment="0" applyProtection="0"/>
    <xf numFmtId="0" fontId="13" fillId="0" borderId="77">
      <alignment vertical="center"/>
    </xf>
    <xf numFmtId="171" fontId="13" fillId="0" borderId="77">
      <alignment vertical="center"/>
    </xf>
    <xf numFmtId="0" fontId="42" fillId="58" borderId="73" applyNumberFormat="0" applyAlignment="0" applyProtection="0"/>
    <xf numFmtId="166" fontId="15" fillId="5" borderId="77">
      <alignment horizontal="right" vertical="center"/>
    </xf>
    <xf numFmtId="171" fontId="13" fillId="0" borderId="77">
      <alignment vertical="center"/>
    </xf>
    <xf numFmtId="0" fontId="57" fillId="58" borderId="75" applyNumberFormat="0" applyAlignment="0" applyProtection="0"/>
    <xf numFmtId="0" fontId="52" fillId="44" borderId="73" applyNumberFormat="0" applyAlignment="0" applyProtection="0"/>
    <xf numFmtId="0" fontId="13" fillId="0" borderId="77">
      <alignment vertical="center"/>
    </xf>
    <xf numFmtId="0" fontId="13" fillId="0" borderId="77">
      <alignment vertical="center"/>
    </xf>
    <xf numFmtId="0" fontId="42" fillId="58" borderId="73" applyNumberFormat="0" applyAlignment="0" applyProtection="0"/>
    <xf numFmtId="0" fontId="57" fillId="58" borderId="75" applyNumberFormat="0" applyAlignment="0" applyProtection="0"/>
    <xf numFmtId="0" fontId="57" fillId="58" borderId="75" applyNumberFormat="0" applyAlignment="0" applyProtection="0"/>
    <xf numFmtId="0" fontId="59" fillId="0" borderId="76" applyNumberFormat="0" applyFill="0" applyAlignment="0" applyProtection="0"/>
    <xf numFmtId="0" fontId="59" fillId="0" borderId="76" applyNumberFormat="0" applyFill="0" applyAlignment="0" applyProtection="0"/>
    <xf numFmtId="0" fontId="13" fillId="0" borderId="77">
      <alignment vertical="center"/>
    </xf>
    <xf numFmtId="171" fontId="15" fillId="5" borderId="77">
      <alignment horizontal="right" vertical="center"/>
    </xf>
    <xf numFmtId="0" fontId="59" fillId="0" borderId="76" applyNumberFormat="0" applyFill="0" applyAlignment="0" applyProtection="0"/>
    <xf numFmtId="166" fontId="15" fillId="5" borderId="77">
      <alignment horizontal="right" vertical="center"/>
    </xf>
    <xf numFmtId="0" fontId="57" fillId="58" borderId="75" applyNumberFormat="0" applyAlignment="0" applyProtection="0"/>
    <xf numFmtId="171" fontId="13" fillId="0" borderId="77">
      <alignment vertical="center"/>
    </xf>
    <xf numFmtId="166" fontId="15" fillId="5" borderId="77">
      <alignment horizontal="right" vertical="center"/>
    </xf>
    <xf numFmtId="0" fontId="13" fillId="0" borderId="77">
      <alignment vertical="center"/>
    </xf>
    <xf numFmtId="0" fontId="13" fillId="0" borderId="77">
      <alignment vertical="center"/>
    </xf>
    <xf numFmtId="171" fontId="15" fillId="5" borderId="77">
      <alignment horizontal="right" vertical="center"/>
    </xf>
    <xf numFmtId="0" fontId="13" fillId="0" borderId="77">
      <alignment vertical="center"/>
    </xf>
    <xf numFmtId="0" fontId="13" fillId="0" borderId="77">
      <alignment vertical="center"/>
    </xf>
    <xf numFmtId="0" fontId="59" fillId="0" borderId="76" applyNumberFormat="0" applyFill="0" applyAlignment="0" applyProtection="0"/>
    <xf numFmtId="0" fontId="59" fillId="0" borderId="76" applyNumberFormat="0" applyFill="0" applyAlignment="0" applyProtection="0"/>
    <xf numFmtId="0" fontId="13" fillId="62" borderId="74" applyNumberFormat="0" applyFont="0" applyAlignment="0" applyProtection="0"/>
    <xf numFmtId="171" fontId="13" fillId="0" borderId="77">
      <alignment vertical="center"/>
    </xf>
    <xf numFmtId="0" fontId="57" fillId="58" borderId="75" applyNumberFormat="0" applyAlignment="0" applyProtection="0"/>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0" fontId="52" fillId="44" borderId="73" applyNumberFormat="0" applyAlignment="0" applyProtection="0"/>
    <xf numFmtId="166" fontId="15" fillId="5" borderId="77">
      <alignment horizontal="right" vertical="center"/>
    </xf>
    <xf numFmtId="171"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171" fontId="13" fillId="0" borderId="77">
      <alignment vertical="center"/>
    </xf>
    <xf numFmtId="0" fontId="52" fillId="44" borderId="73" applyNumberFormat="0" applyAlignment="0" applyProtection="0"/>
    <xf numFmtId="166" fontId="15" fillId="5" borderId="77">
      <alignment horizontal="right" vertical="center"/>
    </xf>
    <xf numFmtId="0" fontId="52" fillId="44" borderId="73" applyNumberFormat="0" applyAlignment="0" applyProtection="0"/>
    <xf numFmtId="0" fontId="59" fillId="0" borderId="76" applyNumberFormat="0" applyFill="0" applyAlignment="0" applyProtection="0"/>
    <xf numFmtId="0" fontId="42" fillId="58"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171" fontId="13" fillId="0" borderId="77">
      <alignment vertical="center"/>
    </xf>
    <xf numFmtId="0" fontId="42" fillId="58" borderId="73" applyNumberFormat="0" applyAlignment="0" applyProtection="0"/>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7" fillId="58" borderId="75" applyNumberFormat="0" applyAlignment="0" applyProtection="0"/>
    <xf numFmtId="0" fontId="13" fillId="0" borderId="77">
      <alignment vertical="center"/>
    </xf>
    <xf numFmtId="0" fontId="13" fillId="0" borderId="77">
      <alignment vertical="center"/>
    </xf>
    <xf numFmtId="0" fontId="59" fillId="0" borderId="76" applyNumberFormat="0" applyFill="0" applyAlignment="0" applyProtection="0"/>
    <xf numFmtId="0" fontId="13" fillId="0" borderId="77">
      <alignment vertical="center"/>
    </xf>
    <xf numFmtId="0" fontId="52" fillId="44" borderId="73" applyNumberFormat="0" applyAlignment="0" applyProtection="0"/>
    <xf numFmtId="0" fontId="59" fillId="0" borderId="76" applyNumberFormat="0" applyFill="0" applyAlignment="0" applyProtection="0"/>
    <xf numFmtId="0" fontId="13" fillId="0" borderId="77">
      <alignment vertical="center"/>
    </xf>
    <xf numFmtId="0" fontId="13" fillId="62" borderId="74" applyNumberFormat="0" applyFont="0" applyAlignment="0" applyProtection="0"/>
    <xf numFmtId="0" fontId="13" fillId="62" borderId="74" applyNumberFormat="0" applyFont="0" applyAlignment="0" applyProtection="0"/>
    <xf numFmtId="166" fontId="15" fillId="5" borderId="77">
      <alignment horizontal="right" vertical="center"/>
    </xf>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171" fontId="13" fillId="0" borderId="77">
      <alignment vertical="center"/>
    </xf>
    <xf numFmtId="0" fontId="57" fillId="58" borderId="75" applyNumberFormat="0" applyAlignment="0" applyProtection="0"/>
    <xf numFmtId="0" fontId="13" fillId="62" borderId="74" applyNumberFormat="0" applyFont="0" applyAlignment="0" applyProtection="0"/>
    <xf numFmtId="0" fontId="13" fillId="0" borderId="77">
      <alignment vertical="center"/>
    </xf>
    <xf numFmtId="0" fontId="42" fillId="58" borderId="73" applyNumberFormat="0" applyAlignment="0" applyProtection="0"/>
    <xf numFmtId="0" fontId="42" fillId="58" borderId="73" applyNumberFormat="0" applyAlignment="0" applyProtection="0"/>
    <xf numFmtId="171" fontId="13" fillId="0" borderId="77">
      <alignment vertical="center"/>
    </xf>
    <xf numFmtId="171"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3" fillId="0" borderId="77">
      <alignment vertical="center"/>
    </xf>
    <xf numFmtId="171" fontId="13" fillId="0" borderId="77">
      <alignment vertical="center"/>
    </xf>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57" fillId="58" borderId="75" applyNumberFormat="0" applyAlignment="0" applyProtection="0"/>
    <xf numFmtId="0" fontId="13" fillId="0" borderId="77">
      <alignment vertical="center"/>
    </xf>
    <xf numFmtId="171" fontId="15" fillId="5" borderId="77">
      <alignment horizontal="right" vertical="center"/>
    </xf>
    <xf numFmtId="171"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166" fontId="15" fillId="5" borderId="77">
      <alignment horizontal="right" vertical="center"/>
    </xf>
    <xf numFmtId="0" fontId="13" fillId="0" borderId="77">
      <alignmen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171" fontId="13" fillId="0" borderId="77">
      <alignment vertical="center"/>
    </xf>
    <xf numFmtId="0" fontId="57" fillId="58" borderId="75" applyNumberFormat="0" applyAlignment="0" applyProtection="0"/>
    <xf numFmtId="0" fontId="13" fillId="0" borderId="77">
      <alignment vertical="center"/>
    </xf>
    <xf numFmtId="0" fontId="57" fillId="58" borderId="75" applyNumberFormat="0" applyAlignment="0" applyProtection="0"/>
    <xf numFmtId="0" fontId="42" fillId="58" borderId="73" applyNumberFormat="0" applyAlignment="0" applyProtection="0"/>
    <xf numFmtId="0" fontId="13" fillId="62" borderId="74" applyNumberFormat="0" applyFont="0" applyAlignment="0" applyProtection="0"/>
    <xf numFmtId="171" fontId="13" fillId="0" borderId="77">
      <alignment vertical="center"/>
    </xf>
    <xf numFmtId="0" fontId="52" fillId="44" borderId="73" applyNumberFormat="0" applyAlignment="0" applyProtection="0"/>
    <xf numFmtId="0" fontId="13" fillId="0" borderId="77">
      <alignment vertical="center"/>
    </xf>
    <xf numFmtId="0" fontId="13" fillId="0" borderId="77">
      <alignment vertical="center"/>
    </xf>
    <xf numFmtId="0" fontId="52" fillId="44" borderId="73" applyNumberFormat="0" applyAlignment="0" applyProtection="0"/>
    <xf numFmtId="0" fontId="13" fillId="0" borderId="77">
      <alignment vertical="center"/>
    </xf>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0" fontId="59" fillId="0" borderId="76" applyNumberFormat="0" applyFill="0" applyAlignment="0" applyProtection="0"/>
    <xf numFmtId="166" fontId="15" fillId="5" borderId="77">
      <alignment horizontal="right" vertical="center"/>
    </xf>
    <xf numFmtId="0" fontId="57" fillId="58" borderId="75" applyNumberFormat="0" applyAlignment="0" applyProtection="0"/>
    <xf numFmtId="0" fontId="42" fillId="58" borderId="73" applyNumberFormat="0" applyAlignment="0" applyProtection="0"/>
    <xf numFmtId="0" fontId="13" fillId="62" borderId="74" applyNumberFormat="0" applyFont="0" applyAlignment="0" applyProtection="0"/>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0" fontId="13" fillId="0" borderId="77">
      <alignment vertical="center"/>
    </xf>
    <xf numFmtId="0" fontId="13" fillId="62" borderId="74" applyNumberFormat="0" applyFont="0" applyAlignment="0" applyProtection="0"/>
    <xf numFmtId="166" fontId="15" fillId="5" borderId="77">
      <alignment horizontal="right" vertical="center"/>
    </xf>
    <xf numFmtId="166" fontId="15" fillId="5" borderId="77">
      <alignment horizontal="right" vertical="center"/>
    </xf>
    <xf numFmtId="0" fontId="59" fillId="0" borderId="76" applyNumberFormat="0" applyFill="0" applyAlignment="0" applyProtection="0"/>
    <xf numFmtId="171" fontId="15" fillId="5" borderId="77">
      <alignment horizontal="right" vertical="center"/>
    </xf>
    <xf numFmtId="171" fontId="13" fillId="0" borderId="77">
      <alignment vertical="center"/>
    </xf>
    <xf numFmtId="0" fontId="13" fillId="62" borderId="74" applyNumberFormat="0" applyFont="0" applyAlignment="0" applyProtection="0"/>
    <xf numFmtId="0" fontId="42" fillId="58" borderId="73" applyNumberFormat="0" applyAlignment="0" applyProtection="0"/>
    <xf numFmtId="0" fontId="13" fillId="0" borderId="77">
      <alignment vertical="center"/>
    </xf>
    <xf numFmtId="0" fontId="13" fillId="0" borderId="77">
      <alignment vertical="center"/>
    </xf>
    <xf numFmtId="0" fontId="13" fillId="62" borderId="74" applyNumberFormat="0" applyFont="0" applyAlignment="0" applyProtection="0"/>
    <xf numFmtId="0" fontId="59" fillId="0" borderId="76" applyNumberFormat="0" applyFill="0" applyAlignment="0" applyProtection="0"/>
    <xf numFmtId="0" fontId="13" fillId="0" borderId="77">
      <alignment vertical="center"/>
    </xf>
    <xf numFmtId="0" fontId="59" fillId="0" borderId="76" applyNumberFormat="0" applyFill="0" applyAlignment="0" applyProtection="0"/>
    <xf numFmtId="171" fontId="13" fillId="0" borderId="77">
      <alignment vertical="center"/>
    </xf>
    <xf numFmtId="171" fontId="15" fillId="5" borderId="77">
      <alignment horizontal="right" vertical="center"/>
    </xf>
    <xf numFmtId="0" fontId="57" fillId="58" borderId="75" applyNumberFormat="0" applyAlignment="0" applyProtection="0"/>
    <xf numFmtId="166" fontId="15" fillId="5" borderId="77">
      <alignment horizontal="right" vertical="center"/>
    </xf>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171" fontId="13" fillId="0" borderId="77">
      <alignment vertical="center"/>
    </xf>
    <xf numFmtId="171"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166" fontId="15" fillId="5" borderId="77">
      <alignment horizontal="right" vertical="center"/>
    </xf>
    <xf numFmtId="0" fontId="52" fillId="44"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52" fillId="44" borderId="73" applyNumberFormat="0" applyAlignment="0" applyProtection="0"/>
    <xf numFmtId="0" fontId="57" fillId="58" borderId="75" applyNumberFormat="0" applyAlignment="0" applyProtection="0"/>
    <xf numFmtId="171" fontId="15" fillId="5" borderId="77">
      <alignment horizontal="right" vertical="center"/>
    </xf>
    <xf numFmtId="0" fontId="13" fillId="0" borderId="77">
      <alignment vertical="center"/>
    </xf>
    <xf numFmtId="0" fontId="13" fillId="62" borderId="74" applyNumberFormat="0" applyFont="0" applyAlignment="0" applyProtection="0"/>
    <xf numFmtId="171" fontId="15" fillId="5" borderId="77">
      <alignment horizontal="right" vertical="center"/>
    </xf>
    <xf numFmtId="0" fontId="13" fillId="62" borderId="74" applyNumberFormat="0" applyFont="0" applyAlignment="0" applyProtection="0"/>
    <xf numFmtId="166" fontId="15" fillId="5" borderId="77">
      <alignment horizontal="right" vertical="center"/>
    </xf>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2" fillId="44" borderId="73" applyNumberFormat="0" applyAlignment="0" applyProtection="0"/>
    <xf numFmtId="0" fontId="42" fillId="58" borderId="73" applyNumberFormat="0" applyAlignment="0" applyProtection="0"/>
    <xf numFmtId="0" fontId="57" fillId="58" borderId="75" applyNumberFormat="0" applyAlignment="0" applyProtection="0"/>
    <xf numFmtId="0" fontId="13" fillId="0" borderId="77">
      <alignment vertical="center"/>
    </xf>
    <xf numFmtId="0" fontId="13" fillId="0" borderId="77">
      <alignment vertical="center"/>
    </xf>
    <xf numFmtId="0" fontId="57" fillId="58" borderId="75" applyNumberFormat="0" applyAlignment="0" applyProtection="0"/>
    <xf numFmtId="0" fontId="59" fillId="0" borderId="76" applyNumberFormat="0" applyFill="0" applyAlignment="0" applyProtection="0"/>
    <xf numFmtId="0" fontId="57" fillId="58" borderId="75" applyNumberFormat="0" applyAlignment="0" applyProtection="0"/>
    <xf numFmtId="0" fontId="59" fillId="0" borderId="76" applyNumberFormat="0" applyFill="0" applyAlignment="0" applyProtection="0"/>
    <xf numFmtId="0" fontId="13" fillId="0" borderId="77">
      <alignment vertical="center"/>
    </xf>
    <xf numFmtId="0" fontId="57" fillId="58" borderId="75" applyNumberFormat="0" applyAlignment="0" applyProtection="0"/>
    <xf numFmtId="0" fontId="13" fillId="0" borderId="77">
      <alignment vertical="center"/>
    </xf>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59" fillId="0" borderId="76" applyNumberFormat="0" applyFill="0" applyAlignment="0" applyProtection="0"/>
    <xf numFmtId="171" fontId="13" fillId="0" borderId="77">
      <alignment vertical="center"/>
    </xf>
    <xf numFmtId="0" fontId="42" fillId="58" borderId="73" applyNumberFormat="0" applyAlignment="0" applyProtection="0"/>
    <xf numFmtId="171"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171" fontId="13" fillId="0" borderId="77">
      <alignment vertical="center"/>
    </xf>
    <xf numFmtId="171" fontId="13" fillId="0" borderId="77">
      <alignment vertical="center"/>
    </xf>
    <xf numFmtId="0" fontId="52" fillId="44" borderId="73" applyNumberFormat="0" applyAlignment="0" applyProtection="0"/>
    <xf numFmtId="0" fontId="52" fillId="44" borderId="73" applyNumberFormat="0" applyAlignment="0" applyProtection="0"/>
    <xf numFmtId="0" fontId="13" fillId="0" borderId="77">
      <alignment vertical="center"/>
    </xf>
    <xf numFmtId="0" fontId="13" fillId="0" borderId="77">
      <alignment vertical="center"/>
    </xf>
    <xf numFmtId="0" fontId="52" fillId="44" borderId="73" applyNumberFormat="0" applyAlignment="0" applyProtection="0"/>
    <xf numFmtId="166" fontId="15" fillId="5" borderId="77">
      <alignment horizontal="right" vertical="center"/>
    </xf>
    <xf numFmtId="0" fontId="13" fillId="62" borderId="74" applyNumberFormat="0" applyFont="0" applyAlignment="0" applyProtection="0"/>
    <xf numFmtId="0" fontId="59" fillId="0" borderId="76" applyNumberFormat="0" applyFill="0" applyAlignment="0" applyProtection="0"/>
    <xf numFmtId="0" fontId="13" fillId="0" borderId="77">
      <alignment vertical="center"/>
    </xf>
    <xf numFmtId="0" fontId="59" fillId="0" borderId="76" applyNumberFormat="0" applyFill="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171" fontId="15" fillId="5" borderId="77">
      <alignment horizontal="right" vertical="center"/>
    </xf>
    <xf numFmtId="0" fontId="42" fillId="58" borderId="73" applyNumberFormat="0" applyAlignment="0" applyProtection="0"/>
    <xf numFmtId="0" fontId="13" fillId="0" borderId="77">
      <alignmen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13" fillId="0" borderId="77">
      <alignment vertical="center"/>
    </xf>
    <xf numFmtId="0" fontId="42" fillId="58" borderId="73" applyNumberFormat="0" applyAlignment="0" applyProtection="0"/>
    <xf numFmtId="166" fontId="15" fillId="5" borderId="77">
      <alignment horizontal="right" vertical="center"/>
    </xf>
    <xf numFmtId="0" fontId="57" fillId="58" borderId="75" applyNumberFormat="0" applyAlignment="0" applyProtection="0"/>
    <xf numFmtId="171" fontId="13" fillId="0" borderId="77">
      <alignment vertical="center"/>
    </xf>
    <xf numFmtId="0" fontId="13" fillId="62" borderId="74" applyNumberFormat="0" applyFont="0" applyAlignment="0" applyProtection="0"/>
    <xf numFmtId="0" fontId="13" fillId="62" borderId="74" applyNumberFormat="0" applyFont="0" applyAlignment="0" applyProtection="0"/>
    <xf numFmtId="0" fontId="59" fillId="0" borderId="76" applyNumberFormat="0" applyFill="0" applyAlignment="0" applyProtection="0"/>
    <xf numFmtId="0" fontId="13" fillId="0" borderId="77">
      <alignment vertical="center"/>
    </xf>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166" fontId="15" fillId="5" borderId="77">
      <alignment horizontal="right" vertical="center"/>
    </xf>
    <xf numFmtId="171" fontId="13" fillId="0" borderId="77">
      <alignmen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171" fontId="13" fillId="0" borderId="77">
      <alignment vertical="center"/>
    </xf>
    <xf numFmtId="0"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5" fillId="5" borderId="77">
      <alignment horizontal="right" vertical="center"/>
    </xf>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171" fontId="13" fillId="0" borderId="77">
      <alignment vertical="center"/>
    </xf>
    <xf numFmtId="0" fontId="13" fillId="0" borderId="77">
      <alignment vertical="center"/>
    </xf>
    <xf numFmtId="166" fontId="15" fillId="5" borderId="77">
      <alignment horizontal="righ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171" fontId="15" fillId="5" borderId="77">
      <alignment horizontal="right" vertical="center"/>
    </xf>
    <xf numFmtId="166" fontId="15" fillId="5" borderId="77">
      <alignment horizontal="right" vertical="center"/>
    </xf>
    <xf numFmtId="171" fontId="13" fillId="0" borderId="77">
      <alignment vertical="center"/>
    </xf>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171" fontId="15" fillId="5" borderId="77">
      <alignment horizontal="right" vertical="center"/>
    </xf>
    <xf numFmtId="0" fontId="59" fillId="0" borderId="76" applyNumberFormat="0" applyFill="0" applyAlignment="0" applyProtection="0"/>
    <xf numFmtId="0" fontId="13" fillId="0" borderId="77">
      <alignment vertical="center"/>
    </xf>
    <xf numFmtId="0" fontId="52" fillId="44" borderId="73" applyNumberFormat="0" applyAlignment="0" applyProtection="0"/>
    <xf numFmtId="166" fontId="15" fillId="5" borderId="77">
      <alignment horizontal="righ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0" fontId="59" fillId="0" borderId="76" applyNumberFormat="0" applyFill="0" applyAlignment="0" applyProtection="0"/>
    <xf numFmtId="0" fontId="52" fillId="44" borderId="73" applyNumberFormat="0" applyAlignment="0" applyProtection="0"/>
    <xf numFmtId="0" fontId="13" fillId="62" borderId="74" applyNumberFormat="0" applyFont="0" applyAlignment="0" applyProtection="0"/>
    <xf numFmtId="0" fontId="42" fillId="58" borderId="73" applyNumberFormat="0" applyAlignment="0" applyProtection="0"/>
    <xf numFmtId="171" fontId="13" fillId="0" borderId="77">
      <alignment vertical="center"/>
    </xf>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0" fontId="57" fillId="58" borderId="75" applyNumberFormat="0" applyAlignment="0" applyProtection="0"/>
    <xf numFmtId="171" fontId="15" fillId="5" borderId="77">
      <alignment horizontal="right" vertical="center"/>
    </xf>
    <xf numFmtId="166" fontId="15" fillId="5" borderId="77">
      <alignment horizontal="right" vertical="center"/>
    </xf>
    <xf numFmtId="171" fontId="13" fillId="0" borderId="77">
      <alignment vertical="center"/>
    </xf>
    <xf numFmtId="0" fontId="42" fillId="58" borderId="73" applyNumberFormat="0" applyAlignment="0" applyProtection="0"/>
    <xf numFmtId="0" fontId="57" fillId="58" borderId="75" applyNumberFormat="0" applyAlignment="0" applyProtection="0"/>
    <xf numFmtId="0" fontId="42" fillId="58"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171"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59" fillId="0" borderId="76" applyNumberFormat="0" applyFill="0" applyAlignment="0" applyProtection="0"/>
    <xf numFmtId="166"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171" fontId="15" fillId="5" borderId="77">
      <alignment horizontal="right" vertical="center"/>
    </xf>
    <xf numFmtId="0" fontId="57" fillId="58" borderId="75" applyNumberFormat="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42" fillId="58" borderId="73" applyNumberFormat="0" applyAlignment="0" applyProtection="0"/>
    <xf numFmtId="0" fontId="59" fillId="0" borderId="76" applyNumberFormat="0" applyFill="0" applyAlignment="0" applyProtection="0"/>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171" fontId="13" fillId="0" borderId="77">
      <alignment vertical="center"/>
    </xf>
    <xf numFmtId="0"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5" fillId="5" borderId="77">
      <alignment horizontal="right" vertical="center"/>
    </xf>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171" fontId="13" fillId="0" borderId="77">
      <alignment vertical="center"/>
    </xf>
    <xf numFmtId="0" fontId="13" fillId="0" borderId="77">
      <alignment vertical="center"/>
    </xf>
    <xf numFmtId="166" fontId="15" fillId="5" borderId="77">
      <alignment horizontal="righ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171" fontId="15" fillId="5" borderId="77">
      <alignment horizontal="right" vertical="center"/>
    </xf>
    <xf numFmtId="166" fontId="15" fillId="5" borderId="77">
      <alignment horizontal="right" vertical="center"/>
    </xf>
    <xf numFmtId="171" fontId="13" fillId="0" borderId="77">
      <alignment vertical="center"/>
    </xf>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13" fillId="0" borderId="77">
      <alignment vertical="center"/>
    </xf>
    <xf numFmtId="0" fontId="13" fillId="0" borderId="77">
      <alignment vertical="center"/>
    </xf>
    <xf numFmtId="0" fontId="59" fillId="0" borderId="76" applyNumberFormat="0" applyFill="0" applyAlignment="0" applyProtection="0"/>
    <xf numFmtId="166" fontId="15" fillId="5" borderId="77">
      <alignment horizontal="right" vertical="center"/>
    </xf>
    <xf numFmtId="0" fontId="52" fillId="44" borderId="73" applyNumberFormat="0" applyAlignment="0" applyProtection="0"/>
    <xf numFmtId="171"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13" fillId="62" borderId="74" applyNumberFormat="0" applyFont="0" applyAlignment="0" applyProtection="0"/>
    <xf numFmtId="0" fontId="13" fillId="0" borderId="77">
      <alignment vertical="center"/>
    </xf>
    <xf numFmtId="0" fontId="57" fillId="58" borderId="75" applyNumberFormat="0" applyAlignment="0" applyProtection="0"/>
    <xf numFmtId="0" fontId="13" fillId="62" borderId="74" applyNumberFormat="0" applyFont="0" applyAlignment="0" applyProtection="0"/>
    <xf numFmtId="0" fontId="13" fillId="0" borderId="77">
      <alignment vertical="center"/>
    </xf>
    <xf numFmtId="0" fontId="52" fillId="44" borderId="73" applyNumberFormat="0" applyAlignment="0" applyProtection="0"/>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0" fontId="52" fillId="44" borderId="73" applyNumberFormat="0" applyAlignment="0" applyProtection="0"/>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13" fillId="0" borderId="77">
      <alignment vertical="center"/>
    </xf>
    <xf numFmtId="0" fontId="52" fillId="44" borderId="73" applyNumberFormat="0" applyAlignment="0" applyProtection="0"/>
    <xf numFmtId="0" fontId="13" fillId="0" borderId="77">
      <alignment vertical="center"/>
    </xf>
    <xf numFmtId="171" fontId="13" fillId="0" borderId="77">
      <alignment vertical="center"/>
    </xf>
    <xf numFmtId="0" fontId="59" fillId="0" borderId="76" applyNumberFormat="0" applyFill="0" applyAlignment="0" applyProtection="0"/>
    <xf numFmtId="0" fontId="13" fillId="0" borderId="77">
      <alignment vertical="center"/>
    </xf>
    <xf numFmtId="0" fontId="57" fillId="58" borderId="75" applyNumberFormat="0" applyAlignment="0" applyProtection="0"/>
    <xf numFmtId="166" fontId="15" fillId="5" borderId="77">
      <alignment horizontal="right" vertical="center"/>
    </xf>
    <xf numFmtId="171" fontId="15" fillId="5" borderId="77">
      <alignment horizontal="right" vertical="center"/>
    </xf>
    <xf numFmtId="0" fontId="57" fillId="58" borderId="75" applyNumberFormat="0" applyAlignment="0" applyProtection="0"/>
    <xf numFmtId="0" fontId="59" fillId="0" borderId="76" applyNumberFormat="0" applyFill="0" applyAlignment="0" applyProtection="0"/>
    <xf numFmtId="0" fontId="59" fillId="0" borderId="76" applyNumberFormat="0" applyFill="0" applyAlignment="0" applyProtection="0"/>
    <xf numFmtId="0" fontId="52" fillId="44" borderId="73" applyNumberFormat="0" applyAlignment="0" applyProtection="0"/>
    <xf numFmtId="171" fontId="13" fillId="0" borderId="77">
      <alignment vertical="center"/>
    </xf>
    <xf numFmtId="0" fontId="59" fillId="0" borderId="76" applyNumberFormat="0" applyFill="0" applyAlignment="0" applyProtection="0"/>
    <xf numFmtId="0" fontId="59" fillId="0" borderId="76" applyNumberFormat="0" applyFill="0" applyAlignment="0" applyProtection="0"/>
    <xf numFmtId="0" fontId="57" fillId="58" borderId="75" applyNumberFormat="0" applyAlignment="0" applyProtection="0"/>
    <xf numFmtId="0" fontId="59" fillId="0" borderId="76" applyNumberFormat="0" applyFill="0" applyAlignment="0" applyProtection="0"/>
    <xf numFmtId="171"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166" fontId="15" fillId="5" borderId="77">
      <alignment horizontal="right" vertical="center"/>
    </xf>
    <xf numFmtId="0" fontId="52" fillId="44" borderId="73" applyNumberFormat="0" applyAlignment="0" applyProtection="0"/>
    <xf numFmtId="0" fontId="13" fillId="0" borderId="77">
      <alignment vertical="center"/>
    </xf>
    <xf numFmtId="0" fontId="52" fillId="44" borderId="73" applyNumberFormat="0" applyAlignment="0" applyProtection="0"/>
    <xf numFmtId="0" fontId="42" fillId="58" borderId="73" applyNumberFormat="0" applyAlignment="0" applyProtection="0"/>
    <xf numFmtId="0" fontId="13" fillId="62" borderId="74" applyNumberFormat="0" applyFont="0" applyAlignment="0" applyProtection="0"/>
    <xf numFmtId="0" fontId="13" fillId="0" borderId="77">
      <alignment vertical="center"/>
    </xf>
    <xf numFmtId="0" fontId="13" fillId="0" borderId="77">
      <alignment vertical="center"/>
    </xf>
    <xf numFmtId="0" fontId="13" fillId="0" borderId="77">
      <alignment vertical="center"/>
    </xf>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52" fillId="44" borderId="73" applyNumberFormat="0" applyAlignment="0" applyProtection="0"/>
    <xf numFmtId="171" fontId="15" fillId="5" borderId="77">
      <alignment horizontal="right" vertical="center"/>
    </xf>
    <xf numFmtId="166" fontId="15" fillId="5" borderId="77">
      <alignment horizontal="right" vertical="center"/>
    </xf>
    <xf numFmtId="0" fontId="57" fillId="58" borderId="75" applyNumberFormat="0" applyAlignment="0" applyProtection="0"/>
    <xf numFmtId="171" fontId="15" fillId="5" borderId="77">
      <alignment horizontal="right" vertical="center"/>
    </xf>
    <xf numFmtId="0" fontId="13" fillId="62" borderId="74" applyNumberFormat="0" applyFont="0" applyAlignment="0" applyProtection="0"/>
    <xf numFmtId="0" fontId="13" fillId="0" borderId="77">
      <alignment vertical="center"/>
    </xf>
    <xf numFmtId="0" fontId="59" fillId="0" borderId="76" applyNumberFormat="0" applyFill="0" applyAlignment="0" applyProtection="0"/>
    <xf numFmtId="0" fontId="13" fillId="0" borderId="77">
      <alignment vertical="center"/>
    </xf>
    <xf numFmtId="0" fontId="52" fillId="44" borderId="73" applyNumberFormat="0" applyAlignment="0" applyProtection="0"/>
    <xf numFmtId="0" fontId="59" fillId="0" borderId="76" applyNumberFormat="0" applyFill="0" applyAlignment="0" applyProtection="0"/>
    <xf numFmtId="171" fontId="13" fillId="0" borderId="77">
      <alignment vertical="center"/>
    </xf>
    <xf numFmtId="171" fontId="15" fillId="5" borderId="77">
      <alignment horizontal="right" vertical="center"/>
    </xf>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0" fontId="13" fillId="62" borderId="74" applyNumberFormat="0" applyFont="0" applyAlignment="0" applyProtection="0"/>
    <xf numFmtId="171" fontId="13" fillId="0" borderId="77">
      <alignment vertical="center"/>
    </xf>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57" fillId="58" borderId="75" applyNumberFormat="0" applyAlignment="0" applyProtection="0"/>
    <xf numFmtId="0" fontId="52" fillId="44" borderId="73" applyNumberFormat="0" applyAlignment="0" applyProtection="0"/>
    <xf numFmtId="0" fontId="13" fillId="0" borderId="77">
      <alignment vertical="center"/>
    </xf>
    <xf numFmtId="0" fontId="57" fillId="58" borderId="75" applyNumberFormat="0" applyAlignment="0" applyProtection="0"/>
    <xf numFmtId="0" fontId="42" fillId="58" borderId="73" applyNumberFormat="0" applyAlignment="0" applyProtection="0"/>
    <xf numFmtId="0" fontId="59" fillId="0" borderId="76" applyNumberFormat="0" applyFill="0" applyAlignment="0" applyProtection="0"/>
    <xf numFmtId="0" fontId="13" fillId="62" borderId="74" applyNumberFormat="0" applyFont="0" applyAlignment="0" applyProtection="0"/>
    <xf numFmtId="171"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171" fontId="13" fillId="0" borderId="77">
      <alignment vertical="center"/>
    </xf>
    <xf numFmtId="0" fontId="42" fillId="58" borderId="73" applyNumberFormat="0" applyAlignment="0" applyProtection="0"/>
    <xf numFmtId="0" fontId="42" fillId="58" borderId="73" applyNumberFormat="0" applyAlignment="0" applyProtection="0"/>
    <xf numFmtId="166" fontId="15" fillId="5" borderId="77">
      <alignment horizontal="right" vertical="center"/>
    </xf>
    <xf numFmtId="0" fontId="57" fillId="58" borderId="75" applyNumberFormat="0" applyAlignment="0" applyProtection="0"/>
    <xf numFmtId="171" fontId="13" fillId="0" borderId="77">
      <alignment vertical="center"/>
    </xf>
    <xf numFmtId="0" fontId="13" fillId="0" borderId="77">
      <alignment vertical="center"/>
    </xf>
    <xf numFmtId="0" fontId="13" fillId="0" borderId="77">
      <alignment vertical="center"/>
    </xf>
    <xf numFmtId="166"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171" fontId="13" fillId="0" borderId="77">
      <alignment vertical="center"/>
    </xf>
    <xf numFmtId="0" fontId="59" fillId="0" borderId="76" applyNumberFormat="0" applyFill="0" applyAlignment="0" applyProtection="0"/>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13" fillId="0" borderId="77">
      <alignment vertical="center"/>
    </xf>
    <xf numFmtId="171" fontId="15" fillId="5" borderId="77">
      <alignment horizontal="right" vertical="center"/>
    </xf>
    <xf numFmtId="0" fontId="59" fillId="0" borderId="76" applyNumberFormat="0" applyFill="0" applyAlignment="0" applyProtection="0"/>
    <xf numFmtId="171" fontId="13" fillId="0" borderId="77">
      <alignment vertical="center"/>
    </xf>
    <xf numFmtId="0" fontId="57" fillId="58" borderId="75" applyNumberFormat="0" applyAlignment="0" applyProtection="0"/>
    <xf numFmtId="0" fontId="59" fillId="0" borderId="76" applyNumberFormat="0" applyFill="0" applyAlignment="0" applyProtection="0"/>
    <xf numFmtId="0" fontId="59" fillId="0" borderId="76" applyNumberFormat="0" applyFill="0" applyAlignment="0" applyProtection="0"/>
    <xf numFmtId="166"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0" fontId="13" fillId="0" borderId="77">
      <alignment vertical="center"/>
    </xf>
    <xf numFmtId="0" fontId="52" fillId="44" borderId="73" applyNumberFormat="0" applyAlignment="0" applyProtection="0"/>
    <xf numFmtId="171" fontId="13" fillId="0" borderId="77">
      <alignment vertical="center"/>
    </xf>
    <xf numFmtId="0" fontId="42" fillId="58" borderId="73" applyNumberFormat="0" applyAlignment="0" applyProtection="0"/>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59" fillId="0" borderId="76" applyNumberFormat="0" applyFill="0" applyAlignment="0" applyProtection="0"/>
    <xf numFmtId="171" fontId="15" fillId="5" borderId="77">
      <alignment horizontal="right" vertical="center"/>
    </xf>
    <xf numFmtId="171" fontId="15" fillId="5" borderId="77">
      <alignment horizontal="right" vertical="center"/>
    </xf>
    <xf numFmtId="0" fontId="13" fillId="62" borderId="74" applyNumberFormat="0" applyFont="0" applyAlignment="0" applyProtection="0"/>
    <xf numFmtId="0" fontId="13" fillId="62" borderId="74" applyNumberFormat="0" applyFont="0" applyAlignment="0" applyProtection="0"/>
    <xf numFmtId="0" fontId="13" fillId="62" borderId="74" applyNumberFormat="0" applyFont="0" applyAlignment="0" applyProtection="0"/>
    <xf numFmtId="0" fontId="52" fillId="44" borderId="73" applyNumberFormat="0" applyAlignment="0" applyProtection="0"/>
    <xf numFmtId="171" fontId="15" fillId="5" borderId="77">
      <alignment horizontal="right" vertical="center"/>
    </xf>
    <xf numFmtId="0" fontId="57" fillId="58" borderId="75" applyNumberFormat="0" applyAlignment="0" applyProtection="0"/>
    <xf numFmtId="0" fontId="13" fillId="0" borderId="77">
      <alignmen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0" fontId="59" fillId="0" borderId="76" applyNumberFormat="0" applyFill="0" applyAlignment="0" applyProtection="0"/>
    <xf numFmtId="171"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59" fillId="0" borderId="76" applyNumberFormat="0" applyFill="0" applyAlignment="0" applyProtection="0"/>
    <xf numFmtId="0" fontId="42" fillId="58" borderId="73" applyNumberFormat="0" applyAlignment="0" applyProtection="0"/>
    <xf numFmtId="166" fontId="15" fillId="5" borderId="77">
      <alignment horizontal="right" vertical="center"/>
    </xf>
    <xf numFmtId="0" fontId="13" fillId="62" borderId="74" applyNumberFormat="0" applyFon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0" fontId="52" fillId="44" borderId="73" applyNumberFormat="0" applyAlignment="0" applyProtection="0"/>
    <xf numFmtId="171" fontId="13" fillId="0" borderId="77">
      <alignment vertical="center"/>
    </xf>
    <xf numFmtId="0" fontId="42" fillId="58" borderId="73" applyNumberFormat="0" applyAlignment="0" applyProtection="0"/>
    <xf numFmtId="0" fontId="13" fillId="0" borderId="77">
      <alignment vertical="center"/>
    </xf>
    <xf numFmtId="166" fontId="15" fillId="5" borderId="77">
      <alignment horizontal="right" vertical="center"/>
    </xf>
    <xf numFmtId="0" fontId="13" fillId="0" borderId="77">
      <alignment vertical="center"/>
    </xf>
    <xf numFmtId="171" fontId="15" fillId="5" borderId="77">
      <alignment horizontal="right" vertical="center"/>
    </xf>
    <xf numFmtId="0" fontId="13" fillId="0" borderId="77">
      <alignment vertical="center"/>
    </xf>
    <xf numFmtId="0" fontId="59" fillId="0" borderId="76" applyNumberFormat="0" applyFill="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171" fontId="15" fillId="5" borderId="77">
      <alignment horizontal="right" vertical="center"/>
    </xf>
    <xf numFmtId="171" fontId="15" fillId="5" borderId="77">
      <alignment horizontal="right" vertical="center"/>
    </xf>
    <xf numFmtId="0" fontId="57" fillId="58" borderId="75" applyNumberFormat="0" applyAlignment="0" applyProtection="0"/>
    <xf numFmtId="166" fontId="15" fillId="5" borderId="77">
      <alignment horizontal="right" vertical="center"/>
    </xf>
    <xf numFmtId="0" fontId="52" fillId="44" borderId="73" applyNumberFormat="0" applyAlignment="0" applyProtection="0"/>
    <xf numFmtId="0" fontId="42" fillId="58" borderId="73" applyNumberFormat="0" applyAlignment="0" applyProtection="0"/>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13" fillId="0" borderId="77">
      <alignment vertical="center"/>
    </xf>
    <xf numFmtId="0" fontId="13" fillId="62" borderId="74" applyNumberFormat="0" applyFont="0" applyAlignment="0" applyProtection="0"/>
    <xf numFmtId="0" fontId="13" fillId="62" borderId="74" applyNumberFormat="0" applyFont="0" applyAlignment="0" applyProtection="0"/>
    <xf numFmtId="166" fontId="15" fillId="5" borderId="77">
      <alignment horizontal="right" vertical="center"/>
    </xf>
    <xf numFmtId="0" fontId="13" fillId="0" borderId="77">
      <alignment vertical="center"/>
    </xf>
    <xf numFmtId="0" fontId="59" fillId="0" borderId="76" applyNumberFormat="0" applyFill="0" applyAlignment="0" applyProtection="0"/>
    <xf numFmtId="0" fontId="13" fillId="0" borderId="77">
      <alignment vertical="center"/>
    </xf>
    <xf numFmtId="0" fontId="13" fillId="62" borderId="74" applyNumberFormat="0" applyFont="0" applyAlignment="0" applyProtection="0"/>
    <xf numFmtId="166" fontId="15" fillId="5" borderId="77">
      <alignment horizontal="right" vertical="center"/>
    </xf>
    <xf numFmtId="166"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0" fontId="59" fillId="0" borderId="76" applyNumberFormat="0" applyFill="0" applyAlignment="0" applyProtection="0"/>
    <xf numFmtId="0" fontId="13" fillId="62" borderId="74" applyNumberFormat="0" applyFont="0" applyAlignment="0" applyProtection="0"/>
    <xf numFmtId="171" fontId="15" fillId="5" borderId="77">
      <alignment horizontal="right" vertical="center"/>
    </xf>
    <xf numFmtId="166"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0" fontId="13" fillId="62" borderId="74" applyNumberFormat="0" applyFont="0" applyAlignment="0" applyProtection="0"/>
    <xf numFmtId="0" fontId="52" fillId="44" borderId="73" applyNumberFormat="0" applyAlignment="0" applyProtection="0"/>
    <xf numFmtId="171" fontId="13" fillId="0" borderId="77">
      <alignment vertical="center"/>
    </xf>
    <xf numFmtId="0" fontId="52" fillId="44" borderId="73" applyNumberFormat="0" applyAlignment="0" applyProtection="0"/>
    <xf numFmtId="166" fontId="15" fillId="5" borderId="77">
      <alignment horizontal="right" vertical="center"/>
    </xf>
    <xf numFmtId="0" fontId="13" fillId="62" borderId="74" applyNumberFormat="0" applyFont="0" applyAlignment="0" applyProtection="0"/>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0" fontId="13" fillId="0" borderId="77">
      <alignment vertical="center"/>
    </xf>
    <xf numFmtId="0" fontId="13" fillId="62" borderId="74" applyNumberFormat="0" applyFont="0" applyAlignment="0" applyProtection="0"/>
    <xf numFmtId="166" fontId="15" fillId="5" borderId="77">
      <alignment horizontal="right" vertical="center"/>
    </xf>
    <xf numFmtId="171" fontId="13" fillId="0" borderId="77">
      <alignment vertical="center"/>
    </xf>
    <xf numFmtId="0" fontId="13" fillId="0" borderId="77">
      <alignment vertical="center"/>
    </xf>
    <xf numFmtId="0" fontId="57" fillId="58" borderId="75" applyNumberFormat="0" applyAlignment="0" applyProtection="0"/>
    <xf numFmtId="0" fontId="57" fillId="58" borderId="75" applyNumberFormat="0" applyAlignment="0" applyProtection="0"/>
    <xf numFmtId="0" fontId="52" fillId="44" borderId="73" applyNumberFormat="0" applyAlignment="0" applyProtection="0"/>
    <xf numFmtId="171" fontId="13" fillId="0" borderId="77">
      <alignment vertical="center"/>
    </xf>
    <xf numFmtId="0" fontId="57" fillId="58" borderId="75" applyNumberFormat="0" applyAlignment="0" applyProtection="0"/>
    <xf numFmtId="0" fontId="52" fillId="44" borderId="73" applyNumberFormat="0" applyAlignment="0" applyProtection="0"/>
    <xf numFmtId="0" fontId="13" fillId="0" borderId="77">
      <alignment vertical="center"/>
    </xf>
    <xf numFmtId="0" fontId="13" fillId="0" borderId="77">
      <alignment vertical="center"/>
    </xf>
    <xf numFmtId="0" fontId="13" fillId="62" borderId="74" applyNumberFormat="0" applyFont="0" applyAlignment="0" applyProtection="0"/>
    <xf numFmtId="0" fontId="52" fillId="44" borderId="73" applyNumberFormat="0" applyAlignment="0" applyProtection="0"/>
    <xf numFmtId="0" fontId="13" fillId="0" borderId="77">
      <alignment vertical="center"/>
    </xf>
    <xf numFmtId="0" fontId="52" fillId="44" borderId="73" applyNumberFormat="0" applyAlignment="0" applyProtection="0"/>
    <xf numFmtId="0" fontId="42" fillId="58" borderId="73" applyNumberFormat="0" applyAlignment="0" applyProtection="0"/>
    <xf numFmtId="0" fontId="13" fillId="62" borderId="74" applyNumberFormat="0" applyFont="0" applyAlignment="0" applyProtection="0"/>
    <xf numFmtId="166" fontId="15" fillId="5" borderId="77">
      <alignment horizontal="right" vertical="center"/>
    </xf>
    <xf numFmtId="171" fontId="13" fillId="0" borderId="77">
      <alignment vertical="center"/>
    </xf>
    <xf numFmtId="0" fontId="52" fillId="44" borderId="73" applyNumberFormat="0" applyAlignment="0" applyProtection="0"/>
    <xf numFmtId="0" fontId="57" fillId="58" borderId="75" applyNumberFormat="0" applyAlignment="0" applyProtection="0"/>
    <xf numFmtId="0" fontId="52" fillId="44" borderId="73" applyNumberFormat="0" applyAlignment="0" applyProtection="0"/>
    <xf numFmtId="0" fontId="13" fillId="0" borderId="77">
      <alignment vertical="center"/>
    </xf>
    <xf numFmtId="171" fontId="13" fillId="0" borderId="77">
      <alignment vertical="center"/>
    </xf>
    <xf numFmtId="171" fontId="13" fillId="0" borderId="77">
      <alignment vertical="center"/>
    </xf>
    <xf numFmtId="166" fontId="15" fillId="5" borderId="77">
      <alignment horizontal="right" vertical="center"/>
    </xf>
    <xf numFmtId="0" fontId="13" fillId="0" borderId="77">
      <alignment vertical="center"/>
    </xf>
    <xf numFmtId="0" fontId="52" fillId="44" borderId="73" applyNumberFormat="0" applyAlignment="0" applyProtection="0"/>
    <xf numFmtId="0" fontId="42" fillId="58" borderId="73" applyNumberFormat="0" applyAlignment="0" applyProtection="0"/>
    <xf numFmtId="0" fontId="13" fillId="62" borderId="74" applyNumberFormat="0" applyFont="0" applyAlignment="0" applyProtection="0"/>
    <xf numFmtId="0" fontId="42" fillId="58" borderId="73" applyNumberFormat="0" applyAlignment="0" applyProtection="0"/>
    <xf numFmtId="0" fontId="59" fillId="0" borderId="76" applyNumberFormat="0" applyFill="0" applyAlignment="0" applyProtection="0"/>
    <xf numFmtId="0" fontId="57" fillId="58" borderId="75" applyNumberFormat="0" applyAlignment="0" applyProtection="0"/>
    <xf numFmtId="0" fontId="59" fillId="0" borderId="76" applyNumberFormat="0" applyFill="0" applyAlignment="0" applyProtection="0"/>
    <xf numFmtId="0" fontId="52" fillId="44" borderId="73" applyNumberFormat="0" applyAlignment="0" applyProtection="0"/>
    <xf numFmtId="166"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0" fontId="13" fillId="62" borderId="74" applyNumberFormat="0" applyFont="0" applyAlignment="0" applyProtection="0"/>
    <xf numFmtId="0" fontId="42" fillId="58"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166" fontId="15" fillId="5" borderId="77">
      <alignment horizontal="right" vertical="center"/>
    </xf>
    <xf numFmtId="0" fontId="59" fillId="0" borderId="76" applyNumberFormat="0" applyFill="0" applyAlignment="0" applyProtection="0"/>
    <xf numFmtId="0" fontId="13" fillId="0" borderId="77">
      <alignment vertical="center"/>
    </xf>
    <xf numFmtId="171" fontId="13" fillId="0" borderId="77">
      <alignment vertical="center"/>
    </xf>
    <xf numFmtId="0" fontId="42" fillId="58" borderId="73" applyNumberFormat="0" applyAlignment="0" applyProtection="0"/>
    <xf numFmtId="166" fontId="15" fillId="5" borderId="77">
      <alignment horizontal="right" vertical="center"/>
    </xf>
    <xf numFmtId="171" fontId="13" fillId="0" borderId="77">
      <alignment vertical="center"/>
    </xf>
    <xf numFmtId="0" fontId="57" fillId="58" borderId="75" applyNumberFormat="0" applyAlignment="0" applyProtection="0"/>
    <xf numFmtId="0" fontId="52" fillId="44" borderId="73" applyNumberFormat="0" applyAlignment="0" applyProtection="0"/>
    <xf numFmtId="0" fontId="13" fillId="0" borderId="77">
      <alignment vertical="center"/>
    </xf>
    <xf numFmtId="0" fontId="13" fillId="0" borderId="77">
      <alignment vertical="center"/>
    </xf>
    <xf numFmtId="0" fontId="42" fillId="58" borderId="73" applyNumberFormat="0" applyAlignment="0" applyProtection="0"/>
    <xf numFmtId="0" fontId="57" fillId="58" borderId="75" applyNumberFormat="0" applyAlignment="0" applyProtection="0"/>
    <xf numFmtId="0" fontId="57" fillId="58" borderId="75" applyNumberFormat="0" applyAlignment="0" applyProtection="0"/>
    <xf numFmtId="0" fontId="59" fillId="0" borderId="76" applyNumberFormat="0" applyFill="0" applyAlignment="0" applyProtection="0"/>
    <xf numFmtId="0" fontId="59" fillId="0" borderId="76" applyNumberFormat="0" applyFill="0" applyAlignment="0" applyProtection="0"/>
    <xf numFmtId="0" fontId="13" fillId="0" borderId="77">
      <alignment vertical="center"/>
    </xf>
    <xf numFmtId="171" fontId="15" fillId="5" borderId="77">
      <alignment horizontal="right" vertical="center"/>
    </xf>
    <xf numFmtId="0" fontId="59" fillId="0" borderId="76" applyNumberFormat="0" applyFill="0" applyAlignment="0" applyProtection="0"/>
    <xf numFmtId="166" fontId="15" fillId="5" borderId="77">
      <alignment horizontal="right" vertical="center"/>
    </xf>
    <xf numFmtId="0" fontId="57" fillId="58" borderId="75" applyNumberFormat="0" applyAlignment="0" applyProtection="0"/>
    <xf numFmtId="171" fontId="13" fillId="0" borderId="77">
      <alignment vertical="center"/>
    </xf>
    <xf numFmtId="166" fontId="15" fillId="5" borderId="77">
      <alignment horizontal="right" vertical="center"/>
    </xf>
    <xf numFmtId="0" fontId="13" fillId="0" borderId="77">
      <alignment vertical="center"/>
    </xf>
    <xf numFmtId="0" fontId="13" fillId="0" borderId="77">
      <alignment vertical="center"/>
    </xf>
    <xf numFmtId="171" fontId="15" fillId="5" borderId="77">
      <alignment horizontal="right" vertical="center"/>
    </xf>
    <xf numFmtId="0" fontId="13" fillId="0" borderId="77">
      <alignment vertical="center"/>
    </xf>
    <xf numFmtId="0" fontId="13" fillId="0" borderId="77">
      <alignment vertical="center"/>
    </xf>
    <xf numFmtId="0" fontId="59" fillId="0" borderId="76" applyNumberFormat="0" applyFill="0" applyAlignment="0" applyProtection="0"/>
    <xf numFmtId="0" fontId="59" fillId="0" borderId="76" applyNumberFormat="0" applyFill="0" applyAlignment="0" applyProtection="0"/>
    <xf numFmtId="0" fontId="13" fillId="62" borderId="74" applyNumberFormat="0" applyFont="0" applyAlignment="0" applyProtection="0"/>
    <xf numFmtId="171" fontId="13" fillId="0" borderId="77">
      <alignment vertical="center"/>
    </xf>
    <xf numFmtId="0" fontId="57" fillId="58" borderId="75" applyNumberFormat="0" applyAlignment="0" applyProtection="0"/>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0" fontId="52" fillId="44" borderId="73" applyNumberFormat="0" applyAlignment="0" applyProtection="0"/>
    <xf numFmtId="166" fontId="15" fillId="5" borderId="77">
      <alignment horizontal="right" vertical="center"/>
    </xf>
    <xf numFmtId="171"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171" fontId="13" fillId="0" borderId="77">
      <alignment vertical="center"/>
    </xf>
    <xf numFmtId="0" fontId="52" fillId="44" borderId="73" applyNumberFormat="0" applyAlignment="0" applyProtection="0"/>
    <xf numFmtId="166" fontId="15" fillId="5" borderId="77">
      <alignment horizontal="right" vertical="center"/>
    </xf>
    <xf numFmtId="0" fontId="52" fillId="44" borderId="73" applyNumberFormat="0" applyAlignment="0" applyProtection="0"/>
    <xf numFmtId="0" fontId="59" fillId="0" borderId="76" applyNumberFormat="0" applyFill="0" applyAlignment="0" applyProtection="0"/>
    <xf numFmtId="0" fontId="42" fillId="58"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171" fontId="13" fillId="0" borderId="77">
      <alignment vertical="center"/>
    </xf>
    <xf numFmtId="0" fontId="42" fillId="58" borderId="73" applyNumberFormat="0" applyAlignment="0" applyProtection="0"/>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7" fillId="58" borderId="75" applyNumberFormat="0" applyAlignment="0" applyProtection="0"/>
    <xf numFmtId="0" fontId="13" fillId="0" borderId="77">
      <alignment vertical="center"/>
    </xf>
    <xf numFmtId="0" fontId="13" fillId="0" borderId="77">
      <alignment vertical="center"/>
    </xf>
    <xf numFmtId="0" fontId="59" fillId="0" borderId="76" applyNumberFormat="0" applyFill="0" applyAlignment="0" applyProtection="0"/>
    <xf numFmtId="0" fontId="13" fillId="0" borderId="77">
      <alignment vertical="center"/>
    </xf>
    <xf numFmtId="0" fontId="52" fillId="44" borderId="73" applyNumberFormat="0" applyAlignment="0" applyProtection="0"/>
    <xf numFmtId="0" fontId="59" fillId="0" borderId="76" applyNumberFormat="0" applyFill="0" applyAlignment="0" applyProtection="0"/>
    <xf numFmtId="0" fontId="13" fillId="0" borderId="77">
      <alignment vertical="center"/>
    </xf>
    <xf numFmtId="0" fontId="13" fillId="62" borderId="74" applyNumberFormat="0" applyFont="0" applyAlignment="0" applyProtection="0"/>
    <xf numFmtId="0" fontId="13" fillId="62" borderId="74" applyNumberFormat="0" applyFont="0" applyAlignment="0" applyProtection="0"/>
    <xf numFmtId="166" fontId="15" fillId="5" borderId="77">
      <alignment horizontal="right" vertical="center"/>
    </xf>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171" fontId="13" fillId="0" borderId="77">
      <alignment vertical="center"/>
    </xf>
    <xf numFmtId="0" fontId="57" fillId="58" borderId="75" applyNumberFormat="0" applyAlignment="0" applyProtection="0"/>
    <xf numFmtId="0" fontId="13" fillId="62" borderId="74" applyNumberFormat="0" applyFont="0" applyAlignment="0" applyProtection="0"/>
    <xf numFmtId="0" fontId="13" fillId="0" borderId="77">
      <alignment vertical="center"/>
    </xf>
    <xf numFmtId="0" fontId="42" fillId="58" borderId="73" applyNumberFormat="0" applyAlignment="0" applyProtection="0"/>
    <xf numFmtId="0" fontId="42" fillId="58" borderId="73" applyNumberFormat="0" applyAlignment="0" applyProtection="0"/>
    <xf numFmtId="171" fontId="13" fillId="0" borderId="77">
      <alignment vertical="center"/>
    </xf>
    <xf numFmtId="171"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3" fillId="0" borderId="77">
      <alignment vertical="center"/>
    </xf>
    <xf numFmtId="171" fontId="13" fillId="0" borderId="77">
      <alignment vertical="center"/>
    </xf>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57" fillId="58" borderId="75" applyNumberFormat="0" applyAlignment="0" applyProtection="0"/>
    <xf numFmtId="0" fontId="13" fillId="0" borderId="77">
      <alignment vertical="center"/>
    </xf>
    <xf numFmtId="171" fontId="15" fillId="5" borderId="77">
      <alignment horizontal="right" vertical="center"/>
    </xf>
    <xf numFmtId="171"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166" fontId="15" fillId="5" borderId="77">
      <alignment horizontal="right" vertical="center"/>
    </xf>
    <xf numFmtId="0" fontId="13" fillId="0" borderId="77">
      <alignmen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171" fontId="13" fillId="0" borderId="77">
      <alignment vertical="center"/>
    </xf>
    <xf numFmtId="0" fontId="57" fillId="58" borderId="75" applyNumberFormat="0" applyAlignment="0" applyProtection="0"/>
    <xf numFmtId="0" fontId="13" fillId="0" borderId="77">
      <alignment vertical="center"/>
    </xf>
    <xf numFmtId="0" fontId="57" fillId="58" borderId="75" applyNumberFormat="0" applyAlignment="0" applyProtection="0"/>
    <xf numFmtId="0" fontId="42" fillId="58" borderId="73" applyNumberFormat="0" applyAlignment="0" applyProtection="0"/>
    <xf numFmtId="0" fontId="13" fillId="62" borderId="74" applyNumberFormat="0" applyFont="0" applyAlignment="0" applyProtection="0"/>
    <xf numFmtId="171" fontId="13" fillId="0" borderId="77">
      <alignment vertical="center"/>
    </xf>
    <xf numFmtId="0" fontId="52" fillId="44" borderId="73" applyNumberFormat="0" applyAlignment="0" applyProtection="0"/>
    <xf numFmtId="0" fontId="13" fillId="0" borderId="77">
      <alignment vertical="center"/>
    </xf>
    <xf numFmtId="0" fontId="13" fillId="0" borderId="77">
      <alignment vertical="center"/>
    </xf>
    <xf numFmtId="0" fontId="52" fillId="44" borderId="73" applyNumberFormat="0" applyAlignment="0" applyProtection="0"/>
    <xf numFmtId="0" fontId="13" fillId="0" borderId="77">
      <alignment vertical="center"/>
    </xf>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0" fontId="59" fillId="0" borderId="76" applyNumberFormat="0" applyFill="0" applyAlignment="0" applyProtection="0"/>
    <xf numFmtId="166" fontId="15" fillId="5" borderId="77">
      <alignment horizontal="right" vertical="center"/>
    </xf>
    <xf numFmtId="0" fontId="57" fillId="58" borderId="75" applyNumberFormat="0" applyAlignment="0" applyProtection="0"/>
    <xf numFmtId="0" fontId="42" fillId="58" borderId="73" applyNumberFormat="0" applyAlignment="0" applyProtection="0"/>
    <xf numFmtId="0" fontId="13" fillId="62" borderId="74" applyNumberFormat="0" applyFont="0" applyAlignment="0" applyProtection="0"/>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0" fontId="13" fillId="0" borderId="77">
      <alignment vertical="center"/>
    </xf>
    <xf numFmtId="0" fontId="13" fillId="62" borderId="74" applyNumberFormat="0" applyFont="0" applyAlignment="0" applyProtection="0"/>
    <xf numFmtId="166" fontId="15" fillId="5" borderId="77">
      <alignment horizontal="right" vertical="center"/>
    </xf>
    <xf numFmtId="166" fontId="15" fillId="5" borderId="77">
      <alignment horizontal="right" vertical="center"/>
    </xf>
    <xf numFmtId="0" fontId="59" fillId="0" borderId="76" applyNumberFormat="0" applyFill="0" applyAlignment="0" applyProtection="0"/>
    <xf numFmtId="171" fontId="15" fillId="5" borderId="77">
      <alignment horizontal="right" vertical="center"/>
    </xf>
    <xf numFmtId="171" fontId="13" fillId="0" borderId="77">
      <alignment vertical="center"/>
    </xf>
    <xf numFmtId="0" fontId="13" fillId="62" borderId="74" applyNumberFormat="0" applyFont="0" applyAlignment="0" applyProtection="0"/>
    <xf numFmtId="0" fontId="42" fillId="58" borderId="73" applyNumberFormat="0" applyAlignment="0" applyProtection="0"/>
    <xf numFmtId="0" fontId="13" fillId="0" borderId="77">
      <alignment vertical="center"/>
    </xf>
    <xf numFmtId="0" fontId="13" fillId="0" borderId="77">
      <alignment vertical="center"/>
    </xf>
    <xf numFmtId="0" fontId="13" fillId="62" borderId="74" applyNumberFormat="0" applyFont="0" applyAlignment="0" applyProtection="0"/>
    <xf numFmtId="0" fontId="59" fillId="0" borderId="76" applyNumberFormat="0" applyFill="0" applyAlignment="0" applyProtection="0"/>
    <xf numFmtId="0" fontId="13" fillId="0" borderId="77">
      <alignment vertical="center"/>
    </xf>
    <xf numFmtId="0" fontId="59" fillId="0" borderId="76" applyNumberFormat="0" applyFill="0" applyAlignment="0" applyProtection="0"/>
    <xf numFmtId="171" fontId="13" fillId="0" borderId="77">
      <alignment vertical="center"/>
    </xf>
    <xf numFmtId="171" fontId="15" fillId="5" borderId="77">
      <alignment horizontal="right" vertical="center"/>
    </xf>
    <xf numFmtId="0" fontId="57" fillId="58" borderId="75" applyNumberFormat="0" applyAlignment="0" applyProtection="0"/>
    <xf numFmtId="166" fontId="15" fillId="5" borderId="77">
      <alignment horizontal="right" vertical="center"/>
    </xf>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171" fontId="13" fillId="0" borderId="77">
      <alignment vertical="center"/>
    </xf>
    <xf numFmtId="171"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166" fontId="15" fillId="5" borderId="77">
      <alignment horizontal="right" vertical="center"/>
    </xf>
    <xf numFmtId="0" fontId="52" fillId="44"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52" fillId="44" borderId="73" applyNumberFormat="0" applyAlignment="0" applyProtection="0"/>
    <xf numFmtId="0" fontId="57" fillId="58" borderId="75" applyNumberFormat="0" applyAlignment="0" applyProtection="0"/>
    <xf numFmtId="171" fontId="15" fillId="5" borderId="77">
      <alignment horizontal="right" vertical="center"/>
    </xf>
    <xf numFmtId="0" fontId="13" fillId="0" borderId="77">
      <alignment vertical="center"/>
    </xf>
    <xf numFmtId="0" fontId="13" fillId="62" borderId="74" applyNumberFormat="0" applyFont="0" applyAlignment="0" applyProtection="0"/>
    <xf numFmtId="171" fontId="15" fillId="5" borderId="77">
      <alignment horizontal="right" vertical="center"/>
    </xf>
    <xf numFmtId="0" fontId="13" fillId="62" borderId="74" applyNumberFormat="0" applyFont="0" applyAlignment="0" applyProtection="0"/>
    <xf numFmtId="166" fontId="15" fillId="5" borderId="77">
      <alignment horizontal="right" vertical="center"/>
    </xf>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2" fillId="44" borderId="73" applyNumberFormat="0" applyAlignment="0" applyProtection="0"/>
    <xf numFmtId="0" fontId="42" fillId="58" borderId="73" applyNumberFormat="0" applyAlignment="0" applyProtection="0"/>
    <xf numFmtId="0" fontId="57" fillId="58" borderId="75" applyNumberFormat="0" applyAlignment="0" applyProtection="0"/>
    <xf numFmtId="0" fontId="13" fillId="0" borderId="77">
      <alignment vertical="center"/>
    </xf>
    <xf numFmtId="0" fontId="13" fillId="0" borderId="77">
      <alignment vertical="center"/>
    </xf>
    <xf numFmtId="0" fontId="57" fillId="58" borderId="75" applyNumberFormat="0" applyAlignment="0" applyProtection="0"/>
    <xf numFmtId="0" fontId="59" fillId="0" borderId="76" applyNumberFormat="0" applyFill="0" applyAlignment="0" applyProtection="0"/>
    <xf numFmtId="0" fontId="57" fillId="58" borderId="75" applyNumberFormat="0" applyAlignment="0" applyProtection="0"/>
    <xf numFmtId="0" fontId="59" fillId="0" borderId="76" applyNumberFormat="0" applyFill="0" applyAlignment="0" applyProtection="0"/>
    <xf numFmtId="0" fontId="13" fillId="0" borderId="77">
      <alignment vertical="center"/>
    </xf>
    <xf numFmtId="0" fontId="57" fillId="58" borderId="75" applyNumberFormat="0" applyAlignment="0" applyProtection="0"/>
    <xf numFmtId="0" fontId="13" fillId="0" borderId="77">
      <alignment vertical="center"/>
    </xf>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59" fillId="0" borderId="76" applyNumberFormat="0" applyFill="0" applyAlignment="0" applyProtection="0"/>
    <xf numFmtId="171" fontId="13" fillId="0" borderId="77">
      <alignment vertical="center"/>
    </xf>
    <xf numFmtId="0" fontId="42" fillId="58" borderId="73" applyNumberFormat="0" applyAlignment="0" applyProtection="0"/>
    <xf numFmtId="171"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171" fontId="13" fillId="0" borderId="77">
      <alignment vertical="center"/>
    </xf>
    <xf numFmtId="171" fontId="13" fillId="0" borderId="77">
      <alignment vertical="center"/>
    </xf>
    <xf numFmtId="0" fontId="52" fillId="44" borderId="73" applyNumberFormat="0" applyAlignment="0" applyProtection="0"/>
    <xf numFmtId="0" fontId="52" fillId="44" borderId="73" applyNumberFormat="0" applyAlignment="0" applyProtection="0"/>
    <xf numFmtId="0" fontId="13" fillId="0" borderId="77">
      <alignment vertical="center"/>
    </xf>
    <xf numFmtId="0" fontId="13" fillId="0" borderId="77">
      <alignment vertical="center"/>
    </xf>
    <xf numFmtId="0" fontId="52" fillId="44" borderId="73" applyNumberFormat="0" applyAlignment="0" applyProtection="0"/>
    <xf numFmtId="166" fontId="15" fillId="5" borderId="77">
      <alignment horizontal="right" vertical="center"/>
    </xf>
    <xf numFmtId="0" fontId="13" fillId="62" borderId="74" applyNumberFormat="0" applyFont="0" applyAlignment="0" applyProtection="0"/>
    <xf numFmtId="0" fontId="59" fillId="0" borderId="76" applyNumberFormat="0" applyFill="0" applyAlignment="0" applyProtection="0"/>
    <xf numFmtId="0" fontId="13" fillId="0" borderId="77">
      <alignment vertical="center"/>
    </xf>
    <xf numFmtId="0" fontId="59" fillId="0" borderId="76" applyNumberFormat="0" applyFill="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171" fontId="15" fillId="5" borderId="77">
      <alignment horizontal="right" vertical="center"/>
    </xf>
    <xf numFmtId="0" fontId="42" fillId="58" borderId="73" applyNumberFormat="0" applyAlignment="0" applyProtection="0"/>
    <xf numFmtId="0" fontId="13" fillId="0" borderId="77">
      <alignmen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13" fillId="0" borderId="77">
      <alignment vertical="center"/>
    </xf>
    <xf numFmtId="0" fontId="42" fillId="58" borderId="73" applyNumberFormat="0" applyAlignment="0" applyProtection="0"/>
    <xf numFmtId="166" fontId="15" fillId="5" borderId="77">
      <alignment horizontal="right" vertical="center"/>
    </xf>
    <xf numFmtId="0" fontId="57" fillId="58" borderId="75" applyNumberFormat="0" applyAlignment="0" applyProtection="0"/>
    <xf numFmtId="171" fontId="13" fillId="0" borderId="77">
      <alignment vertical="center"/>
    </xf>
    <xf numFmtId="0" fontId="13" fillId="62" borderId="74" applyNumberFormat="0" applyFont="0" applyAlignment="0" applyProtection="0"/>
    <xf numFmtId="0" fontId="13" fillId="62" borderId="74" applyNumberFormat="0" applyFont="0" applyAlignment="0" applyProtection="0"/>
    <xf numFmtId="0" fontId="59" fillId="0" borderId="76" applyNumberFormat="0" applyFill="0" applyAlignment="0" applyProtection="0"/>
    <xf numFmtId="0" fontId="13" fillId="0" borderId="77">
      <alignment vertical="center"/>
    </xf>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166" fontId="15" fillId="5" borderId="77">
      <alignment horizontal="right" vertical="center"/>
    </xf>
    <xf numFmtId="171" fontId="13" fillId="0" borderId="77">
      <alignmen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171" fontId="13" fillId="0" borderId="77">
      <alignment vertical="center"/>
    </xf>
    <xf numFmtId="0"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5" fillId="5" borderId="77">
      <alignment horizontal="right" vertical="center"/>
    </xf>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171" fontId="13" fillId="0" borderId="77">
      <alignment vertical="center"/>
    </xf>
    <xf numFmtId="0" fontId="13" fillId="0" borderId="77">
      <alignment vertical="center"/>
    </xf>
    <xf numFmtId="166" fontId="15" fillId="5" borderId="77">
      <alignment horizontal="righ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171" fontId="15" fillId="5" borderId="77">
      <alignment horizontal="right" vertical="center"/>
    </xf>
    <xf numFmtId="166" fontId="15" fillId="5" borderId="77">
      <alignment horizontal="right" vertical="center"/>
    </xf>
    <xf numFmtId="171" fontId="13" fillId="0" borderId="77">
      <alignment vertical="center"/>
    </xf>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52" fillId="44" borderId="73" applyNumberFormat="0" applyAlignment="0" applyProtection="0"/>
    <xf numFmtId="166" fontId="15" fillId="5" borderId="77">
      <alignment horizontal="right" vertical="center"/>
    </xf>
    <xf numFmtId="0" fontId="13" fillId="0" borderId="77">
      <alignment vertical="center"/>
    </xf>
    <xf numFmtId="166" fontId="15" fillId="5" borderId="77">
      <alignment horizontal="right" vertical="center"/>
    </xf>
    <xf numFmtId="166" fontId="15" fillId="5" borderId="77">
      <alignment horizontal="right" vertical="center"/>
    </xf>
    <xf numFmtId="171" fontId="13" fillId="0" borderId="77">
      <alignmen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171" fontId="13" fillId="0" borderId="77">
      <alignment vertical="center"/>
    </xf>
    <xf numFmtId="0"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5" fillId="5" borderId="77">
      <alignment horizontal="right" vertical="center"/>
    </xf>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171" fontId="13" fillId="0" borderId="77">
      <alignment vertical="center"/>
    </xf>
    <xf numFmtId="0" fontId="13" fillId="0" borderId="77">
      <alignment vertical="center"/>
    </xf>
    <xf numFmtId="166" fontId="15" fillId="5" borderId="77">
      <alignment horizontal="righ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171" fontId="15" fillId="5" borderId="77">
      <alignment horizontal="right" vertical="center"/>
    </xf>
    <xf numFmtId="166" fontId="15" fillId="5" borderId="77">
      <alignment horizontal="right" vertical="center"/>
    </xf>
    <xf numFmtId="171" fontId="13" fillId="0" borderId="77">
      <alignment vertical="center"/>
    </xf>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57" fillId="58" borderId="75" applyNumberFormat="0" applyAlignment="0" applyProtection="0"/>
    <xf numFmtId="0" fontId="59" fillId="0" borderId="76" applyNumberFormat="0" applyFill="0" applyAlignment="0" applyProtection="0"/>
    <xf numFmtId="171"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166" fontId="15" fillId="5" borderId="77">
      <alignment horizontal="right" vertical="center"/>
    </xf>
    <xf numFmtId="0" fontId="52" fillId="44" borderId="73" applyNumberFormat="0" applyAlignment="0" applyProtection="0"/>
    <xf numFmtId="0" fontId="13" fillId="0" borderId="77">
      <alignment vertical="center"/>
    </xf>
    <xf numFmtId="0" fontId="52" fillId="44" borderId="73" applyNumberFormat="0" applyAlignment="0" applyProtection="0"/>
    <xf numFmtId="0" fontId="42" fillId="58" borderId="73" applyNumberFormat="0" applyAlignment="0" applyProtection="0"/>
    <xf numFmtId="0" fontId="13" fillId="62" borderId="74" applyNumberFormat="0" applyFont="0" applyAlignment="0" applyProtection="0"/>
    <xf numFmtId="0" fontId="13" fillId="0" borderId="77">
      <alignment vertical="center"/>
    </xf>
    <xf numFmtId="0" fontId="13" fillId="0" borderId="77">
      <alignment vertical="center"/>
    </xf>
    <xf numFmtId="0" fontId="13" fillId="0" borderId="77">
      <alignment vertical="center"/>
    </xf>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52" fillId="44" borderId="73" applyNumberFormat="0" applyAlignment="0" applyProtection="0"/>
    <xf numFmtId="171" fontId="15" fillId="5" borderId="77">
      <alignment horizontal="right" vertical="center"/>
    </xf>
    <xf numFmtId="166" fontId="15" fillId="5" borderId="77">
      <alignment horizontal="right" vertical="center"/>
    </xf>
    <xf numFmtId="0" fontId="57" fillId="58" borderId="75" applyNumberFormat="0" applyAlignment="0" applyProtection="0"/>
    <xf numFmtId="171" fontId="15" fillId="5" borderId="77">
      <alignment horizontal="right" vertical="center"/>
    </xf>
    <xf numFmtId="0" fontId="13" fillId="62" borderId="74" applyNumberFormat="0" applyFont="0" applyAlignment="0" applyProtection="0"/>
    <xf numFmtId="0" fontId="13" fillId="0" borderId="77">
      <alignment vertical="center"/>
    </xf>
    <xf numFmtId="0" fontId="59" fillId="0" borderId="76" applyNumberFormat="0" applyFill="0" applyAlignment="0" applyProtection="0"/>
    <xf numFmtId="0" fontId="13" fillId="0" borderId="77">
      <alignment vertical="center"/>
    </xf>
    <xf numFmtId="0" fontId="52" fillId="44" borderId="73" applyNumberFormat="0" applyAlignment="0" applyProtection="0"/>
    <xf numFmtId="0" fontId="59" fillId="0" borderId="76" applyNumberFormat="0" applyFill="0" applyAlignment="0" applyProtection="0"/>
    <xf numFmtId="171" fontId="13" fillId="0" borderId="77">
      <alignment vertical="center"/>
    </xf>
    <xf numFmtId="171" fontId="15" fillId="5" borderId="77">
      <alignment horizontal="right" vertical="center"/>
    </xf>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0" fontId="13" fillId="62" borderId="74" applyNumberFormat="0" applyFont="0" applyAlignment="0" applyProtection="0"/>
    <xf numFmtId="171" fontId="13" fillId="0" borderId="77">
      <alignment vertical="center"/>
    </xf>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57" fillId="58" borderId="75" applyNumberFormat="0" applyAlignment="0" applyProtection="0"/>
    <xf numFmtId="0" fontId="52" fillId="44" borderId="73" applyNumberFormat="0" applyAlignment="0" applyProtection="0"/>
    <xf numFmtId="0" fontId="13" fillId="0" borderId="77">
      <alignment vertical="center"/>
    </xf>
    <xf numFmtId="0" fontId="57" fillId="58" borderId="75" applyNumberFormat="0" applyAlignment="0" applyProtection="0"/>
    <xf numFmtId="0" fontId="42" fillId="58" borderId="73" applyNumberFormat="0" applyAlignment="0" applyProtection="0"/>
    <xf numFmtId="0" fontId="59" fillId="0" borderId="76" applyNumberFormat="0" applyFill="0" applyAlignment="0" applyProtection="0"/>
    <xf numFmtId="0" fontId="13" fillId="62" borderId="74" applyNumberFormat="0" applyFont="0" applyAlignment="0" applyProtection="0"/>
    <xf numFmtId="171"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171" fontId="13" fillId="0" borderId="77">
      <alignment vertical="center"/>
    </xf>
    <xf numFmtId="0" fontId="42" fillId="58" borderId="73" applyNumberFormat="0" applyAlignment="0" applyProtection="0"/>
    <xf numFmtId="0" fontId="42" fillId="58" borderId="73" applyNumberFormat="0" applyAlignment="0" applyProtection="0"/>
    <xf numFmtId="166" fontId="15" fillId="5" borderId="77">
      <alignment horizontal="right" vertical="center"/>
    </xf>
    <xf numFmtId="0" fontId="57" fillId="58" borderId="75" applyNumberFormat="0" applyAlignment="0" applyProtection="0"/>
    <xf numFmtId="171" fontId="13" fillId="0" borderId="77">
      <alignment vertical="center"/>
    </xf>
    <xf numFmtId="0" fontId="13" fillId="0" borderId="77">
      <alignment vertical="center"/>
    </xf>
    <xf numFmtId="0" fontId="13" fillId="0" borderId="77">
      <alignment vertical="center"/>
    </xf>
    <xf numFmtId="166"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171" fontId="13" fillId="0" borderId="77">
      <alignment vertical="center"/>
    </xf>
    <xf numFmtId="0" fontId="59" fillId="0" borderId="76" applyNumberFormat="0" applyFill="0" applyAlignment="0" applyProtection="0"/>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13" fillId="0" borderId="77">
      <alignment vertical="center"/>
    </xf>
    <xf numFmtId="171" fontId="15" fillId="5" borderId="77">
      <alignment horizontal="right" vertical="center"/>
    </xf>
    <xf numFmtId="0" fontId="59" fillId="0" borderId="76" applyNumberFormat="0" applyFill="0" applyAlignment="0" applyProtection="0"/>
    <xf numFmtId="171" fontId="13" fillId="0" borderId="77">
      <alignment vertical="center"/>
    </xf>
    <xf numFmtId="0" fontId="57" fillId="58" borderId="75" applyNumberFormat="0" applyAlignment="0" applyProtection="0"/>
    <xf numFmtId="0" fontId="59" fillId="0" borderId="76" applyNumberFormat="0" applyFill="0" applyAlignment="0" applyProtection="0"/>
    <xf numFmtId="0" fontId="59" fillId="0" borderId="76" applyNumberFormat="0" applyFill="0" applyAlignment="0" applyProtection="0"/>
    <xf numFmtId="166"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0" fontId="13" fillId="0" borderId="77">
      <alignment vertical="center"/>
    </xf>
    <xf numFmtId="0" fontId="52" fillId="44" borderId="73" applyNumberFormat="0" applyAlignment="0" applyProtection="0"/>
    <xf numFmtId="171" fontId="13" fillId="0" borderId="77">
      <alignment vertical="center"/>
    </xf>
    <xf numFmtId="0" fontId="42" fillId="58" borderId="73" applyNumberFormat="0" applyAlignment="0" applyProtection="0"/>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59" fillId="0" borderId="76" applyNumberFormat="0" applyFill="0" applyAlignment="0" applyProtection="0"/>
    <xf numFmtId="171" fontId="15" fillId="5" borderId="77">
      <alignment horizontal="right" vertical="center"/>
    </xf>
    <xf numFmtId="171" fontId="15" fillId="5" borderId="77">
      <alignment horizontal="right" vertical="center"/>
    </xf>
    <xf numFmtId="0" fontId="13" fillId="62" borderId="74" applyNumberFormat="0" applyFont="0" applyAlignment="0" applyProtection="0"/>
    <xf numFmtId="0" fontId="13" fillId="62" borderId="74" applyNumberFormat="0" applyFont="0" applyAlignment="0" applyProtection="0"/>
    <xf numFmtId="0" fontId="13" fillId="62" borderId="74" applyNumberFormat="0" applyFont="0" applyAlignment="0" applyProtection="0"/>
    <xf numFmtId="0" fontId="52" fillId="44" borderId="73" applyNumberFormat="0" applyAlignment="0" applyProtection="0"/>
    <xf numFmtId="171" fontId="15" fillId="5" borderId="77">
      <alignment horizontal="right" vertical="center"/>
    </xf>
    <xf numFmtId="0" fontId="57" fillId="58" borderId="75" applyNumberFormat="0" applyAlignment="0" applyProtection="0"/>
    <xf numFmtId="0" fontId="13" fillId="0" borderId="77">
      <alignmen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0" fontId="59" fillId="0" borderId="76" applyNumberFormat="0" applyFill="0" applyAlignment="0" applyProtection="0"/>
    <xf numFmtId="171" fontId="15" fillId="5" borderId="77">
      <alignment horizontal="right" vertical="center"/>
    </xf>
    <xf numFmtId="0" fontId="42" fillId="58" borderId="73" applyNumberFormat="0" applyAlignment="0" applyProtection="0"/>
    <xf numFmtId="0" fontId="52" fillId="44" borderId="73" applyNumberFormat="0" applyAlignment="0" applyProtection="0"/>
    <xf numFmtId="0" fontId="59" fillId="0" borderId="76" applyNumberFormat="0" applyFill="0" applyAlignment="0" applyProtection="0"/>
    <xf numFmtId="0" fontId="42" fillId="58" borderId="73" applyNumberFormat="0" applyAlignment="0" applyProtection="0"/>
    <xf numFmtId="166" fontId="15" fillId="5" borderId="77">
      <alignment horizontal="right" vertical="center"/>
    </xf>
    <xf numFmtId="0" fontId="13" fillId="62" borderId="74" applyNumberFormat="0" applyFon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0" fontId="52" fillId="44" borderId="73" applyNumberFormat="0" applyAlignment="0" applyProtection="0"/>
    <xf numFmtId="171" fontId="13" fillId="0" borderId="77">
      <alignment vertical="center"/>
    </xf>
    <xf numFmtId="0" fontId="42" fillId="58" borderId="73" applyNumberFormat="0" applyAlignment="0" applyProtection="0"/>
    <xf numFmtId="0" fontId="13" fillId="0" borderId="77">
      <alignment vertical="center"/>
    </xf>
    <xf numFmtId="166" fontId="15" fillId="5" borderId="77">
      <alignment horizontal="right" vertical="center"/>
    </xf>
    <xf numFmtId="0" fontId="13" fillId="0" borderId="77">
      <alignment vertical="center"/>
    </xf>
    <xf numFmtId="171" fontId="15" fillId="5" borderId="77">
      <alignment horizontal="right" vertical="center"/>
    </xf>
    <xf numFmtId="0" fontId="13" fillId="0" borderId="77">
      <alignment vertical="center"/>
    </xf>
    <xf numFmtId="0" fontId="59" fillId="0" borderId="76" applyNumberFormat="0" applyFill="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171" fontId="15" fillId="5" borderId="77">
      <alignment horizontal="right" vertical="center"/>
    </xf>
    <xf numFmtId="171" fontId="15" fillId="5" borderId="77">
      <alignment horizontal="right" vertical="center"/>
    </xf>
    <xf numFmtId="0" fontId="57" fillId="58" borderId="75" applyNumberFormat="0" applyAlignment="0" applyProtection="0"/>
    <xf numFmtId="166" fontId="15" fillId="5" borderId="77">
      <alignment horizontal="right" vertical="center"/>
    </xf>
    <xf numFmtId="0" fontId="52" fillId="44" borderId="73" applyNumberFormat="0" applyAlignment="0" applyProtection="0"/>
    <xf numFmtId="0" fontId="42" fillId="58" borderId="73" applyNumberFormat="0" applyAlignment="0" applyProtection="0"/>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13" fillId="0" borderId="77">
      <alignment vertical="center"/>
    </xf>
    <xf numFmtId="0" fontId="13" fillId="62" borderId="74" applyNumberFormat="0" applyFont="0" applyAlignment="0" applyProtection="0"/>
    <xf numFmtId="0" fontId="13" fillId="62" borderId="74" applyNumberFormat="0" applyFont="0" applyAlignment="0" applyProtection="0"/>
    <xf numFmtId="166" fontId="15" fillId="5" borderId="77">
      <alignment horizontal="right" vertical="center"/>
    </xf>
    <xf numFmtId="0" fontId="13" fillId="0" borderId="77">
      <alignment vertical="center"/>
    </xf>
    <xf numFmtId="0" fontId="59" fillId="0" borderId="76" applyNumberFormat="0" applyFill="0" applyAlignment="0" applyProtection="0"/>
    <xf numFmtId="0" fontId="13" fillId="0" borderId="77">
      <alignment vertical="center"/>
    </xf>
    <xf numFmtId="0" fontId="13" fillId="62" borderId="74" applyNumberFormat="0" applyFont="0" applyAlignment="0" applyProtection="0"/>
    <xf numFmtId="166" fontId="15" fillId="5" borderId="77">
      <alignment horizontal="right" vertical="center"/>
    </xf>
    <xf numFmtId="166"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0" fontId="59" fillId="0" borderId="76" applyNumberFormat="0" applyFill="0" applyAlignment="0" applyProtection="0"/>
    <xf numFmtId="0" fontId="13" fillId="62" borderId="74" applyNumberFormat="0" applyFont="0" applyAlignment="0" applyProtection="0"/>
    <xf numFmtId="171" fontId="15" fillId="5" borderId="77">
      <alignment horizontal="right" vertical="center"/>
    </xf>
    <xf numFmtId="166"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0" fontId="13" fillId="62" borderId="74" applyNumberFormat="0" applyFont="0" applyAlignment="0" applyProtection="0"/>
    <xf numFmtId="0" fontId="52" fillId="44" borderId="73" applyNumberFormat="0" applyAlignment="0" applyProtection="0"/>
    <xf numFmtId="171" fontId="13" fillId="0" borderId="77">
      <alignment vertical="center"/>
    </xf>
    <xf numFmtId="0" fontId="52" fillId="44" borderId="73" applyNumberFormat="0" applyAlignment="0" applyProtection="0"/>
    <xf numFmtId="166" fontId="15" fillId="5" borderId="77">
      <alignment horizontal="right" vertical="center"/>
    </xf>
    <xf numFmtId="0" fontId="13" fillId="62" borderId="74" applyNumberFormat="0" applyFont="0" applyAlignment="0" applyProtection="0"/>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0" fontId="13" fillId="0" borderId="77">
      <alignment vertical="center"/>
    </xf>
    <xf numFmtId="0" fontId="13" fillId="62" borderId="74" applyNumberFormat="0" applyFont="0" applyAlignment="0" applyProtection="0"/>
    <xf numFmtId="166" fontId="15" fillId="5" borderId="77">
      <alignment horizontal="right" vertical="center"/>
    </xf>
    <xf numFmtId="171" fontId="13" fillId="0" borderId="77">
      <alignment vertical="center"/>
    </xf>
    <xf numFmtId="0" fontId="13" fillId="0" borderId="77">
      <alignment vertical="center"/>
    </xf>
    <xf numFmtId="0" fontId="57" fillId="58" borderId="75" applyNumberFormat="0" applyAlignment="0" applyProtection="0"/>
    <xf numFmtId="0" fontId="57" fillId="58" borderId="75" applyNumberFormat="0" applyAlignment="0" applyProtection="0"/>
    <xf numFmtId="0" fontId="52" fillId="44" borderId="73" applyNumberFormat="0" applyAlignment="0" applyProtection="0"/>
    <xf numFmtId="171" fontId="13" fillId="0" borderId="77">
      <alignment vertical="center"/>
    </xf>
    <xf numFmtId="0" fontId="57" fillId="58" borderId="75" applyNumberFormat="0" applyAlignment="0" applyProtection="0"/>
    <xf numFmtId="0" fontId="52" fillId="44" borderId="73" applyNumberFormat="0" applyAlignment="0" applyProtection="0"/>
    <xf numFmtId="0" fontId="13" fillId="0" borderId="77">
      <alignment vertical="center"/>
    </xf>
    <xf numFmtId="0" fontId="13" fillId="0" borderId="77">
      <alignment vertical="center"/>
    </xf>
    <xf numFmtId="0" fontId="13" fillId="62" borderId="74" applyNumberFormat="0" applyFont="0" applyAlignment="0" applyProtection="0"/>
    <xf numFmtId="0" fontId="52" fillId="44" borderId="73" applyNumberFormat="0" applyAlignment="0" applyProtection="0"/>
    <xf numFmtId="0" fontId="13" fillId="0" borderId="77">
      <alignment vertical="center"/>
    </xf>
    <xf numFmtId="0" fontId="52" fillId="44" borderId="73" applyNumberFormat="0" applyAlignment="0" applyProtection="0"/>
    <xf numFmtId="0" fontId="42" fillId="58" borderId="73" applyNumberFormat="0" applyAlignment="0" applyProtection="0"/>
    <xf numFmtId="0" fontId="13" fillId="62" borderId="74" applyNumberFormat="0" applyFont="0" applyAlignment="0" applyProtection="0"/>
    <xf numFmtId="166" fontId="15" fillId="5" borderId="77">
      <alignment horizontal="right" vertical="center"/>
    </xf>
    <xf numFmtId="171" fontId="13" fillId="0" borderId="77">
      <alignment vertical="center"/>
    </xf>
    <xf numFmtId="0" fontId="52" fillId="44" borderId="73" applyNumberFormat="0" applyAlignment="0" applyProtection="0"/>
    <xf numFmtId="0" fontId="57" fillId="58" borderId="75" applyNumberFormat="0" applyAlignment="0" applyProtection="0"/>
    <xf numFmtId="0" fontId="52" fillId="44" borderId="73" applyNumberFormat="0" applyAlignment="0" applyProtection="0"/>
    <xf numFmtId="0" fontId="13" fillId="0" borderId="77">
      <alignment vertical="center"/>
    </xf>
    <xf numFmtId="171" fontId="13" fillId="0" borderId="77">
      <alignment vertical="center"/>
    </xf>
    <xf numFmtId="171" fontId="13" fillId="0" borderId="77">
      <alignment vertical="center"/>
    </xf>
    <xf numFmtId="166" fontId="15" fillId="5" borderId="77">
      <alignment horizontal="right" vertical="center"/>
    </xf>
    <xf numFmtId="0" fontId="13" fillId="0" borderId="77">
      <alignment vertical="center"/>
    </xf>
    <xf numFmtId="0" fontId="52" fillId="44" borderId="73" applyNumberFormat="0" applyAlignment="0" applyProtection="0"/>
    <xf numFmtId="0" fontId="42" fillId="58" borderId="73" applyNumberFormat="0" applyAlignment="0" applyProtection="0"/>
    <xf numFmtId="0" fontId="13" fillId="62" borderId="74" applyNumberFormat="0" applyFont="0" applyAlignment="0" applyProtection="0"/>
    <xf numFmtId="0" fontId="42" fillId="58" borderId="73" applyNumberFormat="0" applyAlignment="0" applyProtection="0"/>
    <xf numFmtId="0" fontId="59" fillId="0" borderId="76" applyNumberFormat="0" applyFill="0" applyAlignment="0" applyProtection="0"/>
    <xf numFmtId="0" fontId="57" fillId="58" borderId="75" applyNumberFormat="0" applyAlignment="0" applyProtection="0"/>
    <xf numFmtId="0" fontId="59" fillId="0" borderId="76" applyNumberFormat="0" applyFill="0" applyAlignment="0" applyProtection="0"/>
    <xf numFmtId="0" fontId="52" fillId="44" borderId="73" applyNumberFormat="0" applyAlignment="0" applyProtection="0"/>
    <xf numFmtId="166"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0" fontId="13" fillId="62" borderId="74" applyNumberFormat="0" applyFont="0" applyAlignment="0" applyProtection="0"/>
    <xf numFmtId="0" fontId="42" fillId="58"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166" fontId="15" fillId="5" borderId="77">
      <alignment horizontal="right" vertical="center"/>
    </xf>
    <xf numFmtId="0" fontId="59" fillId="0" borderId="76" applyNumberFormat="0" applyFill="0" applyAlignment="0" applyProtection="0"/>
    <xf numFmtId="0" fontId="13" fillId="0" borderId="77">
      <alignment vertical="center"/>
    </xf>
    <xf numFmtId="171" fontId="13" fillId="0" borderId="77">
      <alignment vertical="center"/>
    </xf>
    <xf numFmtId="0" fontId="42" fillId="58" borderId="73" applyNumberFormat="0" applyAlignment="0" applyProtection="0"/>
    <xf numFmtId="166" fontId="15" fillId="5" borderId="77">
      <alignment horizontal="right" vertical="center"/>
    </xf>
    <xf numFmtId="171" fontId="13" fillId="0" borderId="77">
      <alignment vertical="center"/>
    </xf>
    <xf numFmtId="0" fontId="57" fillId="58" borderId="75" applyNumberFormat="0" applyAlignment="0" applyProtection="0"/>
    <xf numFmtId="0" fontId="52" fillId="44" borderId="73" applyNumberFormat="0" applyAlignment="0" applyProtection="0"/>
    <xf numFmtId="0" fontId="13" fillId="0" borderId="77">
      <alignment vertical="center"/>
    </xf>
    <xf numFmtId="0" fontId="13" fillId="0" borderId="77">
      <alignment vertical="center"/>
    </xf>
    <xf numFmtId="0" fontId="42" fillId="58" borderId="73" applyNumberFormat="0" applyAlignment="0" applyProtection="0"/>
    <xf numFmtId="0" fontId="57" fillId="58" borderId="75" applyNumberFormat="0" applyAlignment="0" applyProtection="0"/>
    <xf numFmtId="0" fontId="57" fillId="58" borderId="75" applyNumberFormat="0" applyAlignment="0" applyProtection="0"/>
    <xf numFmtId="0" fontId="59" fillId="0" borderId="76" applyNumberFormat="0" applyFill="0" applyAlignment="0" applyProtection="0"/>
    <xf numFmtId="0" fontId="59" fillId="0" borderId="76" applyNumberFormat="0" applyFill="0" applyAlignment="0" applyProtection="0"/>
    <xf numFmtId="0" fontId="13" fillId="0" borderId="77">
      <alignment vertical="center"/>
    </xf>
    <xf numFmtId="171" fontId="15" fillId="5" borderId="77">
      <alignment horizontal="right" vertical="center"/>
    </xf>
    <xf numFmtId="0" fontId="59" fillId="0" borderId="76" applyNumberFormat="0" applyFill="0" applyAlignment="0" applyProtection="0"/>
    <xf numFmtId="166" fontId="15" fillId="5" borderId="77">
      <alignment horizontal="right" vertical="center"/>
    </xf>
    <xf numFmtId="0" fontId="57" fillId="58" borderId="75" applyNumberFormat="0" applyAlignment="0" applyProtection="0"/>
    <xf numFmtId="171" fontId="13" fillId="0" borderId="77">
      <alignment vertical="center"/>
    </xf>
    <xf numFmtId="166" fontId="15" fillId="5" borderId="77">
      <alignment horizontal="right" vertical="center"/>
    </xf>
    <xf numFmtId="0" fontId="13" fillId="0" borderId="77">
      <alignment vertical="center"/>
    </xf>
    <xf numFmtId="0" fontId="13" fillId="0" borderId="77">
      <alignment vertical="center"/>
    </xf>
    <xf numFmtId="171" fontId="15" fillId="5" borderId="77">
      <alignment horizontal="right" vertical="center"/>
    </xf>
    <xf numFmtId="0" fontId="13" fillId="0" borderId="77">
      <alignment vertical="center"/>
    </xf>
    <xf numFmtId="0" fontId="13" fillId="0" borderId="77">
      <alignment vertical="center"/>
    </xf>
    <xf numFmtId="0" fontId="59" fillId="0" borderId="76" applyNumberFormat="0" applyFill="0" applyAlignment="0" applyProtection="0"/>
    <xf numFmtId="0" fontId="59" fillId="0" borderId="76" applyNumberFormat="0" applyFill="0" applyAlignment="0" applyProtection="0"/>
    <xf numFmtId="0" fontId="13" fillId="62" borderId="74" applyNumberFormat="0" applyFont="0" applyAlignment="0" applyProtection="0"/>
    <xf numFmtId="171" fontId="13" fillId="0" borderId="77">
      <alignment vertical="center"/>
    </xf>
    <xf numFmtId="0" fontId="57" fillId="58" borderId="75" applyNumberFormat="0" applyAlignment="0" applyProtection="0"/>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13" fillId="62" borderId="74" applyNumberFormat="0" applyFont="0" applyAlignment="0" applyProtection="0"/>
    <xf numFmtId="0" fontId="52" fillId="44" borderId="73" applyNumberFormat="0" applyAlignment="0" applyProtection="0"/>
    <xf numFmtId="166" fontId="15" fillId="5" borderId="77">
      <alignment horizontal="right" vertical="center"/>
    </xf>
    <xf numFmtId="0" fontId="52" fillId="44" borderId="73" applyNumberFormat="0" applyAlignment="0" applyProtection="0"/>
    <xf numFmtId="166" fontId="15" fillId="5" borderId="77">
      <alignment horizontal="right" vertical="center"/>
    </xf>
    <xf numFmtId="171" fontId="15" fillId="5" borderId="77">
      <alignment horizontal="right" vertical="center"/>
    </xf>
    <xf numFmtId="0" fontId="13" fillId="62" borderId="74" applyNumberFormat="0" applyFont="0" applyAlignment="0" applyProtection="0"/>
    <xf numFmtId="0" fontId="52" fillId="44" borderId="73" applyNumberFormat="0" applyAlignment="0" applyProtection="0"/>
    <xf numFmtId="171" fontId="13" fillId="0" borderId="77">
      <alignment vertical="center"/>
    </xf>
    <xf numFmtId="0" fontId="52" fillId="44" borderId="73" applyNumberFormat="0" applyAlignment="0" applyProtection="0"/>
    <xf numFmtId="166" fontId="15" fillId="5" borderId="77">
      <alignment horizontal="right" vertical="center"/>
    </xf>
    <xf numFmtId="0" fontId="52" fillId="44" borderId="73" applyNumberFormat="0" applyAlignment="0" applyProtection="0"/>
    <xf numFmtId="0" fontId="59" fillId="0" borderId="76" applyNumberFormat="0" applyFill="0" applyAlignment="0" applyProtection="0"/>
    <xf numFmtId="0" fontId="42" fillId="58"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171" fontId="13" fillId="0" borderId="77">
      <alignment vertical="center"/>
    </xf>
    <xf numFmtId="0" fontId="42" fillId="58" borderId="73" applyNumberFormat="0" applyAlignment="0" applyProtection="0"/>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7" fillId="58" borderId="75" applyNumberFormat="0" applyAlignment="0" applyProtection="0"/>
    <xf numFmtId="0" fontId="13" fillId="0" borderId="77">
      <alignment vertical="center"/>
    </xf>
    <xf numFmtId="0" fontId="13" fillId="0" borderId="77">
      <alignment vertical="center"/>
    </xf>
    <xf numFmtId="0" fontId="59" fillId="0" borderId="76" applyNumberFormat="0" applyFill="0" applyAlignment="0" applyProtection="0"/>
    <xf numFmtId="0" fontId="13" fillId="0" borderId="77">
      <alignment vertical="center"/>
    </xf>
    <xf numFmtId="0" fontId="52" fillId="44" borderId="73" applyNumberFormat="0" applyAlignment="0" applyProtection="0"/>
    <xf numFmtId="0" fontId="59" fillId="0" borderId="76" applyNumberFormat="0" applyFill="0" applyAlignment="0" applyProtection="0"/>
    <xf numFmtId="0" fontId="13" fillId="0" borderId="77">
      <alignment vertical="center"/>
    </xf>
    <xf numFmtId="0" fontId="13" fillId="62" borderId="74" applyNumberFormat="0" applyFont="0" applyAlignment="0" applyProtection="0"/>
    <xf numFmtId="0" fontId="13" fillId="62" borderId="74" applyNumberFormat="0" applyFont="0" applyAlignment="0" applyProtection="0"/>
    <xf numFmtId="166" fontId="15" fillId="5" borderId="77">
      <alignment horizontal="right" vertical="center"/>
    </xf>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171" fontId="13" fillId="0" borderId="77">
      <alignment vertical="center"/>
    </xf>
    <xf numFmtId="0" fontId="57" fillId="58" borderId="75" applyNumberFormat="0" applyAlignment="0" applyProtection="0"/>
    <xf numFmtId="0" fontId="13" fillId="62" borderId="74" applyNumberFormat="0" applyFont="0" applyAlignment="0" applyProtection="0"/>
    <xf numFmtId="0" fontId="13" fillId="0" borderId="77">
      <alignment vertical="center"/>
    </xf>
    <xf numFmtId="0" fontId="42" fillId="58" borderId="73" applyNumberFormat="0" applyAlignment="0" applyProtection="0"/>
    <xf numFmtId="0" fontId="42" fillId="58" borderId="73" applyNumberFormat="0" applyAlignment="0" applyProtection="0"/>
    <xf numFmtId="171" fontId="13" fillId="0" borderId="77">
      <alignment vertical="center"/>
    </xf>
    <xf numFmtId="171"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3" fillId="0" borderId="77">
      <alignment vertical="center"/>
    </xf>
    <xf numFmtId="171" fontId="13" fillId="0" borderId="77">
      <alignment vertical="center"/>
    </xf>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57" fillId="58" borderId="75" applyNumberFormat="0" applyAlignment="0" applyProtection="0"/>
    <xf numFmtId="0" fontId="13" fillId="0" borderId="77">
      <alignment vertical="center"/>
    </xf>
    <xf numFmtId="171" fontId="15" fillId="5" borderId="77">
      <alignment horizontal="right" vertical="center"/>
    </xf>
    <xf numFmtId="171" fontId="15" fillId="5" borderId="77">
      <alignment horizontal="right" vertical="center"/>
    </xf>
    <xf numFmtId="0" fontId="57" fillId="58" borderId="75" applyNumberFormat="0" applyAlignment="0" applyProtection="0"/>
    <xf numFmtId="0" fontId="52" fillId="44" borderId="73" applyNumberFormat="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166" fontId="15" fillId="5" borderId="77">
      <alignment horizontal="right" vertical="center"/>
    </xf>
    <xf numFmtId="0" fontId="13" fillId="0" borderId="77">
      <alignment vertical="center"/>
    </xf>
    <xf numFmtId="0" fontId="13" fillId="0" borderId="77">
      <alignment vertical="center"/>
    </xf>
    <xf numFmtId="166" fontId="15" fillId="5" borderId="77">
      <alignment horizontal="right" vertical="center"/>
    </xf>
    <xf numFmtId="0" fontId="52" fillId="44" borderId="73" applyNumberFormat="0" applyAlignment="0" applyProtection="0"/>
    <xf numFmtId="171" fontId="13" fillId="0" borderId="77">
      <alignment vertical="center"/>
    </xf>
    <xf numFmtId="0" fontId="57" fillId="58" borderId="75" applyNumberFormat="0" applyAlignment="0" applyProtection="0"/>
    <xf numFmtId="0" fontId="13" fillId="0" borderId="77">
      <alignment vertical="center"/>
    </xf>
    <xf numFmtId="0" fontId="57" fillId="58" borderId="75" applyNumberFormat="0" applyAlignment="0" applyProtection="0"/>
    <xf numFmtId="0" fontId="42" fillId="58" borderId="73" applyNumberFormat="0" applyAlignment="0" applyProtection="0"/>
    <xf numFmtId="0" fontId="13" fillId="62" borderId="74" applyNumberFormat="0" applyFont="0" applyAlignment="0" applyProtection="0"/>
    <xf numFmtId="171" fontId="13" fillId="0" borderId="77">
      <alignment vertical="center"/>
    </xf>
    <xf numFmtId="0" fontId="52" fillId="44" borderId="73" applyNumberFormat="0" applyAlignment="0" applyProtection="0"/>
    <xf numFmtId="0" fontId="13" fillId="0" borderId="77">
      <alignment vertical="center"/>
    </xf>
    <xf numFmtId="0" fontId="13" fillId="0" borderId="77">
      <alignment vertical="center"/>
    </xf>
    <xf numFmtId="0" fontId="52" fillId="44" borderId="73" applyNumberFormat="0" applyAlignment="0" applyProtection="0"/>
    <xf numFmtId="0" fontId="13" fillId="0" borderId="77">
      <alignment vertical="center"/>
    </xf>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0" fontId="57" fillId="58" borderId="75" applyNumberFormat="0" applyAlignment="0" applyProtection="0"/>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0" fontId="59" fillId="0" borderId="76" applyNumberFormat="0" applyFill="0" applyAlignment="0" applyProtection="0"/>
    <xf numFmtId="166" fontId="15" fillId="5" borderId="77">
      <alignment horizontal="right" vertical="center"/>
    </xf>
    <xf numFmtId="0" fontId="57" fillId="58" borderId="75" applyNumberFormat="0" applyAlignment="0" applyProtection="0"/>
    <xf numFmtId="0" fontId="42" fillId="58" borderId="73" applyNumberFormat="0" applyAlignment="0" applyProtection="0"/>
    <xf numFmtId="0" fontId="13" fillId="62" borderId="74" applyNumberFormat="0" applyFont="0" applyAlignment="0" applyProtection="0"/>
    <xf numFmtId="0" fontId="52" fillId="44" borderId="73" applyNumberFormat="0" applyAlignment="0" applyProtection="0"/>
    <xf numFmtId="0" fontId="13" fillId="0" borderId="77">
      <alignment vertical="center"/>
    </xf>
    <xf numFmtId="0" fontId="13" fillId="62" borderId="74" applyNumberFormat="0" applyFont="0" applyAlignment="0" applyProtection="0"/>
    <xf numFmtId="0" fontId="13" fillId="0" borderId="77">
      <alignment vertical="center"/>
    </xf>
    <xf numFmtId="0" fontId="13" fillId="62" borderId="74" applyNumberFormat="0" applyFont="0" applyAlignment="0" applyProtection="0"/>
    <xf numFmtId="166" fontId="15" fillId="5" borderId="77">
      <alignment horizontal="right" vertical="center"/>
    </xf>
    <xf numFmtId="166" fontId="15" fillId="5" borderId="77">
      <alignment horizontal="right" vertical="center"/>
    </xf>
    <xf numFmtId="0" fontId="59" fillId="0" borderId="76" applyNumberFormat="0" applyFill="0" applyAlignment="0" applyProtection="0"/>
    <xf numFmtId="171" fontId="15" fillId="5" borderId="77">
      <alignment horizontal="right" vertical="center"/>
    </xf>
    <xf numFmtId="171" fontId="13" fillId="0" borderId="77">
      <alignment vertical="center"/>
    </xf>
    <xf numFmtId="0" fontId="13" fillId="62" borderId="74" applyNumberFormat="0" applyFont="0" applyAlignment="0" applyProtection="0"/>
    <xf numFmtId="0" fontId="42" fillId="58" borderId="73" applyNumberFormat="0" applyAlignment="0" applyProtection="0"/>
    <xf numFmtId="0" fontId="13" fillId="0" borderId="77">
      <alignment vertical="center"/>
    </xf>
    <xf numFmtId="0" fontId="13" fillId="0" borderId="77">
      <alignment vertical="center"/>
    </xf>
    <xf numFmtId="0" fontId="13" fillId="62" borderId="74" applyNumberFormat="0" applyFont="0" applyAlignment="0" applyProtection="0"/>
    <xf numFmtId="0" fontId="59" fillId="0" borderId="76" applyNumberFormat="0" applyFill="0" applyAlignment="0" applyProtection="0"/>
    <xf numFmtId="0" fontId="13" fillId="0" borderId="77">
      <alignment vertical="center"/>
    </xf>
    <xf numFmtId="0" fontId="59" fillId="0" borderId="76" applyNumberFormat="0" applyFill="0" applyAlignment="0" applyProtection="0"/>
    <xf numFmtId="171" fontId="13" fillId="0" borderId="77">
      <alignment vertical="center"/>
    </xf>
    <xf numFmtId="171" fontId="15" fillId="5" borderId="77">
      <alignment horizontal="right" vertical="center"/>
    </xf>
    <xf numFmtId="0" fontId="57" fillId="58" borderId="75" applyNumberFormat="0" applyAlignment="0" applyProtection="0"/>
    <xf numFmtId="166" fontId="15" fillId="5" borderId="77">
      <alignment horizontal="right" vertical="center"/>
    </xf>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166" fontId="15" fillId="5" borderId="77">
      <alignment horizontal="right" vertical="center"/>
    </xf>
    <xf numFmtId="171" fontId="15" fillId="5" borderId="77">
      <alignment horizontal="right" vertical="center"/>
    </xf>
    <xf numFmtId="171" fontId="13" fillId="0" borderId="77">
      <alignment vertical="center"/>
    </xf>
    <xf numFmtId="171" fontId="15" fillId="5" borderId="77">
      <alignment horizontal="right" vertical="center"/>
    </xf>
    <xf numFmtId="0" fontId="59" fillId="0" borderId="76" applyNumberFormat="0" applyFill="0" applyAlignment="0" applyProtection="0"/>
    <xf numFmtId="0" fontId="59" fillId="0" borderId="76" applyNumberFormat="0" applyFill="0" applyAlignment="0" applyProtection="0"/>
    <xf numFmtId="166" fontId="15" fillId="5" borderId="77">
      <alignment horizontal="right" vertical="center"/>
    </xf>
    <xf numFmtId="0" fontId="52" fillId="44" borderId="73" applyNumberFormat="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52" fillId="44" borderId="73" applyNumberFormat="0" applyAlignment="0" applyProtection="0"/>
    <xf numFmtId="0" fontId="57" fillId="58" borderId="75" applyNumberFormat="0" applyAlignment="0" applyProtection="0"/>
    <xf numFmtId="171" fontId="15" fillId="5" borderId="77">
      <alignment horizontal="right" vertical="center"/>
    </xf>
    <xf numFmtId="0" fontId="13" fillId="0" borderId="77">
      <alignment vertical="center"/>
    </xf>
    <xf numFmtId="0" fontId="13" fillId="62" borderId="74" applyNumberFormat="0" applyFont="0" applyAlignment="0" applyProtection="0"/>
    <xf numFmtId="171" fontId="15" fillId="5" borderId="77">
      <alignment horizontal="right" vertical="center"/>
    </xf>
    <xf numFmtId="0" fontId="13" fillId="62" borderId="74" applyNumberFormat="0" applyFont="0" applyAlignment="0" applyProtection="0"/>
    <xf numFmtId="166" fontId="15" fillId="5" borderId="77">
      <alignment horizontal="right" vertical="center"/>
    </xf>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2" fillId="44" borderId="73" applyNumberFormat="0" applyAlignment="0" applyProtection="0"/>
    <xf numFmtId="0" fontId="42" fillId="58" borderId="73" applyNumberFormat="0" applyAlignment="0" applyProtection="0"/>
    <xf numFmtId="0" fontId="57" fillId="58" borderId="75" applyNumberFormat="0" applyAlignment="0" applyProtection="0"/>
    <xf numFmtId="0" fontId="13" fillId="0" borderId="77">
      <alignment vertical="center"/>
    </xf>
    <xf numFmtId="0" fontId="13" fillId="0" borderId="77">
      <alignment vertical="center"/>
    </xf>
    <xf numFmtId="0" fontId="57" fillId="58" borderId="75" applyNumberFormat="0" applyAlignment="0" applyProtection="0"/>
    <xf numFmtId="0" fontId="59" fillId="0" borderId="76" applyNumberFormat="0" applyFill="0" applyAlignment="0" applyProtection="0"/>
    <xf numFmtId="0" fontId="57" fillId="58" borderId="75" applyNumberFormat="0" applyAlignment="0" applyProtection="0"/>
    <xf numFmtId="0" fontId="59" fillId="0" borderId="76" applyNumberFormat="0" applyFill="0" applyAlignment="0" applyProtection="0"/>
    <xf numFmtId="0" fontId="13" fillId="0" borderId="77">
      <alignment vertical="center"/>
    </xf>
    <xf numFmtId="0" fontId="57" fillId="58" borderId="75" applyNumberFormat="0" applyAlignment="0" applyProtection="0"/>
    <xf numFmtId="0" fontId="13" fillId="0" borderId="77">
      <alignment vertical="center"/>
    </xf>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59" fillId="0" borderId="76" applyNumberFormat="0" applyFill="0" applyAlignment="0" applyProtection="0"/>
    <xf numFmtId="171" fontId="13" fillId="0" borderId="77">
      <alignment vertical="center"/>
    </xf>
    <xf numFmtId="0" fontId="42" fillId="58" borderId="73" applyNumberFormat="0" applyAlignment="0" applyProtection="0"/>
    <xf numFmtId="171" fontId="15" fillId="5" borderId="77">
      <alignment horizontal="right" vertical="center"/>
    </xf>
    <xf numFmtId="0" fontId="42" fillId="58" borderId="73" applyNumberFormat="0" applyAlignment="0" applyProtection="0"/>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171" fontId="13" fillId="0" borderId="77">
      <alignment vertical="center"/>
    </xf>
    <xf numFmtId="171" fontId="13" fillId="0" borderId="77">
      <alignment vertical="center"/>
    </xf>
    <xf numFmtId="0" fontId="52" fillId="44" borderId="73" applyNumberFormat="0" applyAlignment="0" applyProtection="0"/>
    <xf numFmtId="0" fontId="52" fillId="44" borderId="73" applyNumberFormat="0" applyAlignment="0" applyProtection="0"/>
    <xf numFmtId="0" fontId="13" fillId="0" borderId="77">
      <alignment vertical="center"/>
    </xf>
    <xf numFmtId="0" fontId="13" fillId="0" borderId="77">
      <alignment vertical="center"/>
    </xf>
    <xf numFmtId="0" fontId="52" fillId="44" borderId="73" applyNumberFormat="0" applyAlignment="0" applyProtection="0"/>
    <xf numFmtId="166" fontId="15" fillId="5" borderId="77">
      <alignment horizontal="right" vertical="center"/>
    </xf>
    <xf numFmtId="0" fontId="13" fillId="62" borderId="74" applyNumberFormat="0" applyFont="0" applyAlignment="0" applyProtection="0"/>
    <xf numFmtId="0" fontId="59" fillId="0" borderId="76" applyNumberFormat="0" applyFill="0" applyAlignment="0" applyProtection="0"/>
    <xf numFmtId="0" fontId="13" fillId="0" borderId="77">
      <alignment vertical="center"/>
    </xf>
    <xf numFmtId="0" fontId="59" fillId="0" borderId="76" applyNumberFormat="0" applyFill="0" applyAlignment="0" applyProtection="0"/>
    <xf numFmtId="166" fontId="15" fillId="5" borderId="77">
      <alignment horizontal="righ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171" fontId="15" fillId="5" borderId="77">
      <alignment horizontal="right" vertical="center"/>
    </xf>
    <xf numFmtId="0" fontId="42" fillId="58" borderId="73" applyNumberFormat="0" applyAlignment="0" applyProtection="0"/>
    <xf numFmtId="0" fontId="13" fillId="0" borderId="77">
      <alignment vertical="center"/>
    </xf>
    <xf numFmtId="166" fontId="15" fillId="5" borderId="77">
      <alignment horizontal="right" vertical="center"/>
    </xf>
    <xf numFmtId="171" fontId="15" fillId="5" borderId="77">
      <alignment horizontal="right" vertical="center"/>
    </xf>
    <xf numFmtId="0" fontId="42" fillId="58" borderId="73" applyNumberFormat="0" applyAlignment="0" applyProtection="0"/>
    <xf numFmtId="0" fontId="13" fillId="0" borderId="77">
      <alignment vertical="center"/>
    </xf>
    <xf numFmtId="0" fontId="42" fillId="58" borderId="73" applyNumberFormat="0" applyAlignment="0" applyProtection="0"/>
    <xf numFmtId="166" fontId="15" fillId="5" borderId="77">
      <alignment horizontal="right" vertical="center"/>
    </xf>
    <xf numFmtId="0" fontId="57" fillId="58" borderId="75" applyNumberFormat="0" applyAlignment="0" applyProtection="0"/>
    <xf numFmtId="171" fontId="13" fillId="0" borderId="77">
      <alignment vertical="center"/>
    </xf>
    <xf numFmtId="0" fontId="13" fillId="62" borderId="74" applyNumberFormat="0" applyFont="0" applyAlignment="0" applyProtection="0"/>
    <xf numFmtId="0" fontId="13" fillId="62" borderId="74" applyNumberFormat="0" applyFont="0" applyAlignment="0" applyProtection="0"/>
    <xf numFmtId="0" fontId="59" fillId="0" borderId="76" applyNumberFormat="0" applyFill="0" applyAlignment="0" applyProtection="0"/>
    <xf numFmtId="0" fontId="13" fillId="0" borderId="77">
      <alignment vertical="center"/>
    </xf>
    <xf numFmtId="0" fontId="59" fillId="0" borderId="76" applyNumberFormat="0" applyFill="0" applyAlignment="0" applyProtection="0"/>
    <xf numFmtId="166" fontId="15" fillId="5" borderId="77">
      <alignment horizontal="right" vertical="center"/>
    </xf>
    <xf numFmtId="166" fontId="15" fillId="5" borderId="77">
      <alignment horizontal="right" vertical="center"/>
    </xf>
    <xf numFmtId="166" fontId="15" fillId="5" borderId="77">
      <alignment horizontal="right" vertical="center"/>
    </xf>
    <xf numFmtId="0" fontId="57" fillId="58" borderId="75" applyNumberFormat="0" applyAlignment="0" applyProtection="0"/>
    <xf numFmtId="166" fontId="15" fillId="5" borderId="77">
      <alignment horizontal="right" vertical="center"/>
    </xf>
    <xf numFmtId="171" fontId="13" fillId="0" borderId="77">
      <alignmen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57" fillId="58" borderId="75" applyNumberFormat="0" applyAlignment="0" applyProtection="0"/>
    <xf numFmtId="0" fontId="13" fillId="62" borderId="74" applyNumberFormat="0" applyFont="0" applyAlignment="0" applyProtection="0"/>
    <xf numFmtId="0" fontId="13" fillId="62" borderId="74" applyNumberFormat="0" applyFont="0" applyAlignment="0" applyProtection="0"/>
    <xf numFmtId="0" fontId="13" fillId="0" borderId="77">
      <alignment vertical="center"/>
    </xf>
    <xf numFmtId="171" fontId="13" fillId="0" borderId="77">
      <alignment vertical="center"/>
    </xf>
    <xf numFmtId="0" fontId="13" fillId="0" borderId="77">
      <alignment vertical="center"/>
    </xf>
    <xf numFmtId="171" fontId="13" fillId="0" borderId="77">
      <alignment vertical="center"/>
    </xf>
    <xf numFmtId="166" fontId="15" fillId="5" borderId="77">
      <alignment horizontal="right" vertical="center"/>
    </xf>
    <xf numFmtId="171" fontId="15" fillId="5" borderId="77">
      <alignment horizontal="right" vertical="center"/>
    </xf>
    <xf numFmtId="171" fontId="15" fillId="5" borderId="77">
      <alignment horizontal="right" vertical="center"/>
    </xf>
    <xf numFmtId="171" fontId="15" fillId="5" borderId="77">
      <alignment horizontal="right" vertical="center"/>
    </xf>
    <xf numFmtId="166" fontId="15" fillId="5" borderId="77">
      <alignment horizontal="right" vertical="center"/>
    </xf>
    <xf numFmtId="0" fontId="52" fillId="44" borderId="73" applyNumberFormat="0" applyAlignment="0" applyProtection="0"/>
    <xf numFmtId="0" fontId="52" fillId="44" borderId="73" applyNumberFormat="0" applyAlignment="0" applyProtection="0"/>
    <xf numFmtId="0" fontId="42" fillId="58" borderId="73" applyNumberFormat="0" applyAlignment="0" applyProtection="0"/>
    <xf numFmtId="171" fontId="13" fillId="0" borderId="77">
      <alignment vertical="center"/>
    </xf>
    <xf numFmtId="0" fontId="13" fillId="0" borderId="77">
      <alignment vertical="center"/>
    </xf>
    <xf numFmtId="0" fontId="42" fillId="58" borderId="73" applyNumberFormat="0" applyAlignment="0" applyProtection="0"/>
    <xf numFmtId="0" fontId="13" fillId="62" borderId="74" applyNumberFormat="0" applyFont="0" applyAlignment="0" applyProtection="0"/>
    <xf numFmtId="0" fontId="59" fillId="0" borderId="76" applyNumberFormat="0" applyFill="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7" fillId="58" borderId="75" applyNumberFormat="0" applyAlignment="0" applyProtection="0"/>
    <xf numFmtId="166" fontId="15" fillId="5" borderId="77">
      <alignment horizontal="right" vertical="center"/>
    </xf>
    <xf numFmtId="171" fontId="13" fillId="0" borderId="77">
      <alignment vertical="center"/>
    </xf>
    <xf numFmtId="0" fontId="13" fillId="0" borderId="77">
      <alignment vertical="center"/>
    </xf>
    <xf numFmtId="166" fontId="15" fillId="5" borderId="77">
      <alignment horizontal="right" vertical="center"/>
    </xf>
    <xf numFmtId="0" fontId="13" fillId="0" borderId="77">
      <alignment vertical="center"/>
    </xf>
    <xf numFmtId="0" fontId="42" fillId="58" borderId="73" applyNumberFormat="0" applyAlignment="0" applyProtection="0"/>
    <xf numFmtId="0" fontId="42" fillId="58" borderId="73" applyNumberFormat="0" applyAlignment="0" applyProtection="0"/>
    <xf numFmtId="0" fontId="52" fillId="44" borderId="73" applyNumberFormat="0" applyAlignment="0" applyProtection="0"/>
    <xf numFmtId="0" fontId="52" fillId="44" borderId="73" applyNumberFormat="0" applyAlignment="0" applyProtection="0"/>
    <xf numFmtId="171" fontId="15" fillId="5" borderId="77">
      <alignment horizontal="right" vertical="center"/>
    </xf>
    <xf numFmtId="171" fontId="15" fillId="5" borderId="77">
      <alignment horizontal="right" vertical="center"/>
    </xf>
    <xf numFmtId="166" fontId="15" fillId="5" borderId="77">
      <alignment horizontal="right" vertical="center"/>
    </xf>
    <xf numFmtId="171" fontId="13" fillId="0" borderId="77">
      <alignment vertical="center"/>
    </xf>
    <xf numFmtId="0" fontId="13" fillId="0" borderId="77">
      <alignment vertical="center"/>
    </xf>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13" fillId="62" borderId="74" applyNumberFormat="0" applyFont="0" applyAlignment="0" applyProtection="0"/>
    <xf numFmtId="0" fontId="57" fillId="58" borderId="75" applyNumberFormat="0" applyAlignment="0" applyProtection="0"/>
    <xf numFmtId="0" fontId="13" fillId="0" borderId="77">
      <alignment vertical="center"/>
    </xf>
    <xf numFmtId="166" fontId="15" fillId="5" borderId="77">
      <alignment horizontal="right" vertical="center"/>
    </xf>
    <xf numFmtId="0" fontId="59" fillId="0" borderId="76" applyNumberFormat="0" applyFill="0" applyAlignment="0" applyProtection="0"/>
    <xf numFmtId="0" fontId="42" fillId="58" borderId="73" applyNumberFormat="0" applyAlignment="0" applyProtection="0"/>
    <xf numFmtId="0" fontId="52" fillId="44" borderId="73" applyNumberFormat="0" applyAlignment="0" applyProtection="0"/>
    <xf numFmtId="0" fontId="13" fillId="62" borderId="74" applyNumberFormat="0" applyFont="0" applyAlignment="0" applyProtection="0"/>
    <xf numFmtId="0" fontId="57" fillId="58" borderId="75" applyNumberFormat="0" applyAlignment="0" applyProtection="0"/>
    <xf numFmtId="0" fontId="59" fillId="0" borderId="76" applyNumberFormat="0" applyFill="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57" borderId="0"/>
    <xf numFmtId="170" fontId="2" fillId="0" borderId="0" applyFont="0" applyFill="0" applyBorder="0" applyAlignment="0" applyProtection="0"/>
    <xf numFmtId="170" fontId="2" fillId="0" borderId="0" applyFont="0" applyFill="0" applyBorder="0" applyAlignment="0" applyProtection="0"/>
    <xf numFmtId="0" fontId="13" fillId="4" borderId="83" applyFont="0" applyBorder="0">
      <alignment vertical="center"/>
    </xf>
    <xf numFmtId="166" fontId="15" fillId="5" borderId="131">
      <alignment horizontal="right" vertical="center"/>
    </xf>
    <xf numFmtId="0" fontId="13" fillId="0" borderId="131">
      <alignment vertical="center"/>
    </xf>
    <xf numFmtId="0" fontId="1" fillId="0" borderId="0"/>
    <xf numFmtId="166" fontId="15" fillId="5" borderId="139">
      <alignment horizontal="right" vertical="center"/>
    </xf>
    <xf numFmtId="0" fontId="13" fillId="0" borderId="139">
      <alignment vertical="center"/>
    </xf>
    <xf numFmtId="166" fontId="15" fillId="5" borderId="139">
      <alignment horizontal="right" vertical="center"/>
    </xf>
    <xf numFmtId="0" fontId="52" fillId="44" borderId="134"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13" fillId="4" borderId="83" applyFont="0" applyBorder="0">
      <alignment vertical="center"/>
    </xf>
    <xf numFmtId="0" fontId="13" fillId="0" borderId="131">
      <alignment vertical="center"/>
    </xf>
    <xf numFmtId="171" fontId="13" fillId="0" borderId="131">
      <alignment vertical="center"/>
    </xf>
    <xf numFmtId="0" fontId="42" fillId="58" borderId="134"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49" fillId="0" borderId="135" applyNumberFormat="0" applyFill="0" applyAlignment="0" applyProtection="0"/>
    <xf numFmtId="0" fontId="52" fillId="44" borderId="134" applyNumberFormat="0" applyAlignment="0" applyProtection="0"/>
    <xf numFmtId="166" fontId="15" fillId="5" borderId="131">
      <alignment horizontal="right" vertical="center"/>
    </xf>
    <xf numFmtId="171" fontId="15" fillId="5" borderId="131">
      <alignment horizontal="right" vertical="center"/>
    </xf>
    <xf numFmtId="0" fontId="13" fillId="62" borderId="136" applyNumberFormat="0" applyFont="0" applyAlignment="0" applyProtection="0"/>
    <xf numFmtId="0" fontId="57" fillId="58" borderId="137" applyNumberFormat="0" applyAlignment="0" applyProtection="0"/>
    <xf numFmtId="0" fontId="59" fillId="0" borderId="138" applyNumberFormat="0" applyFill="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3" fillId="0" borderId="139">
      <alignment vertical="center"/>
    </xf>
    <xf numFmtId="166" fontId="15" fillId="5" borderId="139">
      <alignment horizontal="right" vertical="center"/>
    </xf>
    <xf numFmtId="0" fontId="59" fillId="0" borderId="138" applyNumberFormat="0" applyFill="0" applyAlignment="0" applyProtection="0"/>
    <xf numFmtId="0" fontId="57" fillId="58" borderId="137" applyNumberFormat="0" applyAlignment="0" applyProtection="0"/>
    <xf numFmtId="0" fontId="13" fillId="62" borderId="136" applyNumberFormat="0" applyFont="0" applyAlignment="0" applyProtection="0"/>
    <xf numFmtId="0" fontId="13" fillId="62" borderId="136" applyNumberFormat="0" applyFont="0" applyAlignment="0" applyProtection="0"/>
    <xf numFmtId="0" fontId="13" fillId="0" borderId="139">
      <alignment vertical="center"/>
    </xf>
    <xf numFmtId="171" fontId="13" fillId="0" borderId="139">
      <alignment vertical="center"/>
    </xf>
    <xf numFmtId="0" fontId="13" fillId="0" borderId="139">
      <alignment vertical="center"/>
    </xf>
    <xf numFmtId="171" fontId="13" fillId="0" borderId="139">
      <alignment vertical="center"/>
    </xf>
    <xf numFmtId="166" fontId="15" fillId="5" borderId="139">
      <alignment horizontal="right" vertical="center"/>
    </xf>
    <xf numFmtId="171" fontId="15" fillId="5" borderId="139">
      <alignment horizontal="right" vertical="center"/>
    </xf>
    <xf numFmtId="171" fontId="15" fillId="5" borderId="139">
      <alignment horizontal="right" vertical="center"/>
    </xf>
    <xf numFmtId="171" fontId="15" fillId="5" borderId="139">
      <alignment horizontal="right" vertical="center"/>
    </xf>
    <xf numFmtId="166" fontId="15" fillId="5" borderId="139">
      <alignment horizontal="right" vertical="center"/>
    </xf>
    <xf numFmtId="0" fontId="52" fillId="44" borderId="134" applyNumberFormat="0" applyAlignment="0" applyProtection="0"/>
    <xf numFmtId="0" fontId="52" fillId="44" borderId="134" applyNumberFormat="0" applyAlignment="0" applyProtection="0"/>
    <xf numFmtId="0" fontId="42" fillId="58" borderId="134" applyNumberFormat="0" applyAlignment="0" applyProtection="0"/>
    <xf numFmtId="171" fontId="13" fillId="0" borderId="139">
      <alignment vertical="center"/>
    </xf>
    <xf numFmtId="0" fontId="13" fillId="0" borderId="139">
      <alignment vertical="center"/>
    </xf>
    <xf numFmtId="0" fontId="42" fillId="58" borderId="134" applyNumberFormat="0" applyAlignment="0" applyProtection="0"/>
    <xf numFmtId="0" fontId="13" fillId="62" borderId="136" applyNumberFormat="0" applyFont="0" applyAlignment="0" applyProtection="0"/>
    <xf numFmtId="0" fontId="59" fillId="0" borderId="138" applyNumberFormat="0" applyFill="0" applyAlignment="0" applyProtection="0"/>
    <xf numFmtId="0" fontId="57" fillId="58" borderId="137" applyNumberFormat="0" applyAlignment="0" applyProtection="0"/>
    <xf numFmtId="0" fontId="13" fillId="0" borderId="139">
      <alignment vertical="center"/>
    </xf>
    <xf numFmtId="166" fontId="15" fillId="5" borderId="139">
      <alignment horizontal="right" vertical="center"/>
    </xf>
    <xf numFmtId="0" fontId="59" fillId="0" borderId="138" applyNumberFormat="0" applyFill="0" applyAlignment="0" applyProtection="0"/>
    <xf numFmtId="0" fontId="42" fillId="58" borderId="134" applyNumberFormat="0" applyAlignment="0" applyProtection="0"/>
    <xf numFmtId="0" fontId="57" fillId="58" borderId="137" applyNumberFormat="0" applyAlignment="0" applyProtection="0"/>
    <xf numFmtId="0" fontId="1" fillId="0" borderId="0"/>
    <xf numFmtId="166" fontId="15" fillId="5" borderId="139">
      <alignment horizontal="right" vertical="center"/>
    </xf>
    <xf numFmtId="0" fontId="13" fillId="0" borderId="139">
      <alignment vertical="center"/>
    </xf>
    <xf numFmtId="166" fontId="15" fillId="5" borderId="139">
      <alignment horizontal="right" vertical="center"/>
    </xf>
    <xf numFmtId="0" fontId="52" fillId="44" borderId="134"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42" fillId="58" borderId="134"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52" fillId="44" borderId="134" applyNumberFormat="0" applyAlignment="0" applyProtection="0"/>
    <xf numFmtId="0" fontId="13" fillId="62" borderId="136" applyNumberFormat="0" applyFont="0" applyAlignment="0" applyProtection="0"/>
    <xf numFmtId="0" fontId="57" fillId="58" borderId="137" applyNumberFormat="0" applyAlignment="0" applyProtection="0"/>
    <xf numFmtId="0" fontId="59" fillId="0" borderId="138" applyNumberFormat="0" applyFill="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3" fillId="0" borderId="139">
      <alignment vertical="center"/>
    </xf>
    <xf numFmtId="166" fontId="15" fillId="5" borderId="139">
      <alignment horizontal="right" vertical="center"/>
    </xf>
    <xf numFmtId="0" fontId="59" fillId="0" borderId="138" applyNumberFormat="0" applyFill="0" applyAlignment="0" applyProtection="0"/>
    <xf numFmtId="0" fontId="57" fillId="58" borderId="137" applyNumberFormat="0" applyAlignment="0" applyProtection="0"/>
    <xf numFmtId="0" fontId="13" fillId="62" borderId="136" applyNumberFormat="0" applyFont="0" applyAlignment="0" applyProtection="0"/>
    <xf numFmtId="0" fontId="13" fillId="62" borderId="136" applyNumberFormat="0" applyFont="0" applyAlignment="0" applyProtection="0"/>
    <xf numFmtId="0" fontId="13" fillId="0" borderId="139">
      <alignment vertical="center"/>
    </xf>
    <xf numFmtId="171" fontId="13" fillId="0" borderId="139">
      <alignment vertical="center"/>
    </xf>
    <xf numFmtId="0" fontId="13" fillId="0" borderId="139">
      <alignment vertical="center"/>
    </xf>
    <xf numFmtId="171" fontId="13" fillId="0" borderId="139">
      <alignment vertical="center"/>
    </xf>
    <xf numFmtId="166" fontId="15" fillId="5" borderId="139">
      <alignment horizontal="right" vertical="center"/>
    </xf>
    <xf numFmtId="171" fontId="15" fillId="5" borderId="139">
      <alignment horizontal="right" vertical="center"/>
    </xf>
    <xf numFmtId="171" fontId="15" fillId="5" borderId="139">
      <alignment horizontal="right" vertical="center"/>
    </xf>
    <xf numFmtId="171" fontId="15" fillId="5" borderId="139">
      <alignment horizontal="right" vertical="center"/>
    </xf>
    <xf numFmtId="166" fontId="15" fillId="5" borderId="139">
      <alignment horizontal="right" vertical="center"/>
    </xf>
    <xf numFmtId="0" fontId="52" fillId="44" borderId="134" applyNumberFormat="0" applyAlignment="0" applyProtection="0"/>
    <xf numFmtId="0" fontId="52" fillId="44" borderId="134" applyNumberFormat="0" applyAlignment="0" applyProtection="0"/>
    <xf numFmtId="0" fontId="42" fillId="58" borderId="134" applyNumberFormat="0" applyAlignment="0" applyProtection="0"/>
    <xf numFmtId="171" fontId="13" fillId="0" borderId="139">
      <alignment vertical="center"/>
    </xf>
    <xf numFmtId="0" fontId="13" fillId="0" borderId="139">
      <alignment vertical="center"/>
    </xf>
    <xf numFmtId="0" fontId="42" fillId="58" borderId="134" applyNumberFormat="0" applyAlignment="0" applyProtection="0"/>
    <xf numFmtId="0" fontId="13" fillId="62" borderId="136" applyNumberFormat="0" applyFont="0" applyAlignment="0" applyProtection="0"/>
    <xf numFmtId="0" fontId="59" fillId="0" borderId="138" applyNumberFormat="0" applyFill="0" applyAlignment="0" applyProtection="0"/>
    <xf numFmtId="0" fontId="57" fillId="58" borderId="137" applyNumberFormat="0" applyAlignment="0" applyProtection="0"/>
    <xf numFmtId="0" fontId="13" fillId="0" borderId="139">
      <alignment vertical="center"/>
    </xf>
    <xf numFmtId="166" fontId="15" fillId="5" borderId="139">
      <alignment horizontal="right" vertical="center"/>
    </xf>
    <xf numFmtId="0" fontId="59" fillId="0" borderId="138" applyNumberFormat="0" applyFill="0" applyAlignment="0" applyProtection="0"/>
    <xf numFmtId="0" fontId="42" fillId="58" borderId="134" applyNumberFormat="0" applyAlignment="0" applyProtection="0"/>
    <xf numFmtId="0" fontId="57" fillId="58" borderId="137" applyNumberFormat="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166" fontId="15" fillId="5" borderId="139">
      <alignment horizontal="right" vertical="center"/>
    </xf>
    <xf numFmtId="171" fontId="13" fillId="0" borderId="139">
      <alignment vertical="center"/>
    </xf>
    <xf numFmtId="0" fontId="13" fillId="0" borderId="139">
      <alignment vertical="center"/>
    </xf>
    <xf numFmtId="166" fontId="15" fillId="5" borderId="139">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13" fillId="0" borderId="139">
      <alignment vertical="center"/>
    </xf>
    <xf numFmtId="0" fontId="42" fillId="58" borderId="134" applyNumberFormat="0" applyAlignment="0" applyProtection="0"/>
    <xf numFmtId="0" fontId="42" fillId="58" borderId="134"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52" fillId="44" borderId="134" applyNumberFormat="0" applyAlignment="0" applyProtection="0"/>
    <xf numFmtId="0" fontId="52" fillId="44" borderId="134" applyNumberFormat="0" applyAlignment="0" applyProtection="0"/>
    <xf numFmtId="171" fontId="15" fillId="5" borderId="139">
      <alignment horizontal="right" vertical="center"/>
    </xf>
    <xf numFmtId="171" fontId="15" fillId="5" borderId="139">
      <alignment horizontal="right" vertical="center"/>
    </xf>
    <xf numFmtId="166" fontId="15" fillId="5" borderId="139">
      <alignment horizontal="right" vertical="center"/>
    </xf>
    <xf numFmtId="171" fontId="13" fillId="0" borderId="139">
      <alignment vertical="center"/>
    </xf>
    <xf numFmtId="0" fontId="13" fillId="0" borderId="139">
      <alignment vertical="center"/>
    </xf>
    <xf numFmtId="0" fontId="13" fillId="62" borderId="136" applyNumberFormat="0" applyFont="0" applyAlignment="0" applyProtection="0"/>
    <xf numFmtId="0" fontId="57" fillId="58" borderId="137" applyNumberFormat="0" applyAlignment="0" applyProtection="0"/>
    <xf numFmtId="0" fontId="59" fillId="0" borderId="138" applyNumberFormat="0" applyFill="0" applyAlignment="0" applyProtection="0"/>
    <xf numFmtId="0" fontId="13" fillId="62" borderId="136" applyNumberFormat="0" applyFont="0" applyAlignment="0" applyProtection="0"/>
    <xf numFmtId="0" fontId="57" fillId="58" borderId="137" applyNumberFormat="0" applyAlignment="0" applyProtection="0"/>
    <xf numFmtId="0" fontId="13" fillId="0" borderId="139">
      <alignment vertical="center"/>
    </xf>
    <xf numFmtId="166" fontId="15" fillId="5" borderId="139">
      <alignment horizontal="right" vertical="center"/>
    </xf>
    <xf numFmtId="0" fontId="59" fillId="0" borderId="138" applyNumberFormat="0" applyFill="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42" fillId="58" borderId="134"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52" fillId="44" borderId="134" applyNumberFormat="0" applyAlignment="0" applyProtection="0"/>
    <xf numFmtId="0" fontId="13" fillId="62" borderId="136" applyNumberFormat="0" applyFont="0" applyAlignment="0" applyProtection="0"/>
    <xf numFmtId="0" fontId="57" fillId="58" borderId="137" applyNumberFormat="0" applyAlignment="0" applyProtection="0"/>
    <xf numFmtId="0" fontId="59" fillId="0" borderId="138" applyNumberFormat="0" applyFill="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166" fontId="15" fillId="5" borderId="139">
      <alignment horizontal="right" vertical="center"/>
    </xf>
    <xf numFmtId="0" fontId="42" fillId="58" borderId="134" applyNumberFormat="0" applyAlignment="0" applyProtection="0"/>
    <xf numFmtId="166" fontId="15" fillId="5" borderId="139">
      <alignment horizontal="right" vertical="center"/>
    </xf>
    <xf numFmtId="166" fontId="15" fillId="5" borderId="139">
      <alignment horizontal="right" vertical="center"/>
    </xf>
    <xf numFmtId="0" fontId="42" fillId="58" borderId="134" applyNumberFormat="0" applyAlignment="0" applyProtection="0"/>
    <xf numFmtId="0" fontId="13" fillId="0" borderId="139">
      <alignment vertical="center"/>
    </xf>
    <xf numFmtId="0" fontId="1" fillId="0" borderId="0"/>
    <xf numFmtId="166" fontId="15" fillId="5" borderId="139">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42" fillId="58" borderId="134" applyNumberFormat="0" applyAlignment="0" applyProtection="0"/>
    <xf numFmtId="0" fontId="1" fillId="20" borderId="0" applyNumberFormat="0" applyBorder="0" applyAlignment="0" applyProtection="0"/>
    <xf numFmtId="0" fontId="13" fillId="62" borderId="136" applyNumberFormat="0" applyFont="0" applyAlignment="0" applyProtection="0"/>
    <xf numFmtId="0" fontId="1" fillId="24" borderId="0" applyNumberFormat="0" applyBorder="0" applyAlignment="0" applyProtection="0"/>
    <xf numFmtId="0" fontId="1" fillId="28" borderId="0" applyNumberFormat="0" applyBorder="0" applyAlignment="0" applyProtection="0"/>
    <xf numFmtId="0" fontId="13" fillId="0" borderId="139">
      <alignment vertical="center"/>
    </xf>
    <xf numFmtId="0" fontId="1" fillId="32" borderId="0" applyNumberFormat="0" applyBorder="0" applyAlignment="0" applyProtection="0"/>
    <xf numFmtId="166" fontId="15" fillId="5" borderId="139">
      <alignment horizontal="right" vertical="center"/>
    </xf>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57" fillId="58" borderId="137" applyNumberFormat="0" applyAlignment="0" applyProtection="0"/>
    <xf numFmtId="0" fontId="1" fillId="37" borderId="0" applyNumberFormat="0" applyBorder="0" applyAlignment="0" applyProtection="0"/>
    <xf numFmtId="0" fontId="59" fillId="0" borderId="138" applyNumberFormat="0" applyFill="0" applyAlignment="0" applyProtection="0"/>
    <xf numFmtId="171" fontId="13" fillId="0" borderId="139">
      <alignment vertical="center"/>
    </xf>
    <xf numFmtId="0" fontId="52" fillId="44" borderId="134" applyNumberFormat="0" applyAlignment="0" applyProtection="0"/>
    <xf numFmtId="0" fontId="13" fillId="0" borderId="139">
      <alignment vertical="center"/>
    </xf>
    <xf numFmtId="166" fontId="15" fillId="5" borderId="139">
      <alignment horizontal="right" vertical="center"/>
    </xf>
    <xf numFmtId="171" fontId="15" fillId="5" borderId="139">
      <alignment horizontal="right" vertical="center"/>
    </xf>
    <xf numFmtId="171" fontId="15" fillId="5" borderId="139">
      <alignment horizontal="right" vertical="center"/>
    </xf>
    <xf numFmtId="171" fontId="13" fillId="0" borderId="139">
      <alignment vertical="center"/>
    </xf>
    <xf numFmtId="166" fontId="15" fillId="5" borderId="139">
      <alignment horizontal="right" vertical="center"/>
    </xf>
    <xf numFmtId="0" fontId="1" fillId="57" borderId="0"/>
    <xf numFmtId="166" fontId="15" fillId="5" borderId="139">
      <alignment horizontal="right" vertical="center"/>
    </xf>
    <xf numFmtId="170" fontId="1" fillId="0" borderId="0" applyFont="0" applyFill="0" applyBorder="0" applyAlignment="0" applyProtection="0"/>
    <xf numFmtId="170" fontId="1" fillId="0" borderId="0" applyFont="0" applyFill="0" applyBorder="0" applyAlignment="0" applyProtection="0"/>
    <xf numFmtId="0" fontId="42" fillId="58" borderId="134" applyNumberFormat="0" applyAlignment="0" applyProtection="0"/>
    <xf numFmtId="0" fontId="13" fillId="62" borderId="136" applyNumberFormat="0" applyFont="0" applyAlignment="0" applyProtection="0"/>
    <xf numFmtId="0" fontId="57" fillId="58" borderId="137" applyNumberFormat="0" applyAlignment="0" applyProtection="0"/>
    <xf numFmtId="0" fontId="59" fillId="0" borderId="138" applyNumberFormat="0" applyFill="0" applyAlignment="0" applyProtection="0"/>
    <xf numFmtId="0" fontId="13" fillId="62" borderId="136" applyNumberFormat="0" applyFont="0" applyAlignment="0" applyProtection="0"/>
    <xf numFmtId="0" fontId="13" fillId="62" borderId="136" applyNumberFormat="0" applyFont="0" applyAlignment="0" applyProtection="0"/>
    <xf numFmtId="0" fontId="52" fillId="44" borderId="134" applyNumberFormat="0" applyAlignment="0" applyProtection="0"/>
    <xf numFmtId="0" fontId="42" fillId="58" borderId="134" applyNumberFormat="0" applyAlignment="0" applyProtection="0"/>
    <xf numFmtId="171" fontId="13" fillId="0" borderId="139">
      <alignment vertical="center"/>
    </xf>
    <xf numFmtId="0" fontId="13" fillId="0" borderId="139">
      <alignment vertical="center"/>
    </xf>
    <xf numFmtId="0" fontId="42" fillId="58" borderId="134" applyNumberFormat="0" applyAlignment="0" applyProtection="0"/>
    <xf numFmtId="0" fontId="13" fillId="62" borderId="136" applyNumberFormat="0" applyFont="0" applyAlignment="0" applyProtection="0"/>
    <xf numFmtId="0" fontId="59" fillId="0" borderId="138" applyNumberFormat="0" applyFill="0" applyAlignment="0" applyProtection="0"/>
    <xf numFmtId="0" fontId="57" fillId="58" borderId="137" applyNumberFormat="0" applyAlignment="0" applyProtection="0"/>
    <xf numFmtId="0" fontId="13" fillId="0" borderId="139">
      <alignment vertical="center"/>
    </xf>
    <xf numFmtId="166" fontId="15" fillId="5" borderId="139">
      <alignment horizontal="right" vertical="center"/>
    </xf>
    <xf numFmtId="0" fontId="59" fillId="0" borderId="138" applyNumberFormat="0" applyFill="0" applyAlignment="0" applyProtection="0"/>
    <xf numFmtId="0" fontId="42" fillId="58" borderId="134" applyNumberFormat="0" applyAlignment="0" applyProtection="0"/>
    <xf numFmtId="0" fontId="57" fillId="58" borderId="137" applyNumberFormat="0" applyAlignment="0" applyProtection="0"/>
    <xf numFmtId="0" fontId="52" fillId="44" borderId="134" applyNumberFormat="0" applyAlignment="0" applyProtection="0"/>
    <xf numFmtId="0" fontId="13" fillId="62" borderId="136" applyNumberFormat="0" applyFont="0" applyAlignment="0" applyProtection="0"/>
    <xf numFmtId="0" fontId="57" fillId="58" borderId="137" applyNumberFormat="0" applyAlignment="0" applyProtection="0"/>
    <xf numFmtId="0" fontId="52" fillId="44" borderId="134" applyNumberFormat="0" applyAlignment="0" applyProtection="0"/>
    <xf numFmtId="0" fontId="42" fillId="58" borderId="134" applyNumberFormat="0" applyAlignment="0" applyProtection="0"/>
    <xf numFmtId="0" fontId="52" fillId="44" borderId="134" applyNumberFormat="0" applyAlignment="0" applyProtection="0"/>
    <xf numFmtId="166" fontId="15" fillId="5" borderId="139">
      <alignment horizontal="right" vertical="center"/>
    </xf>
    <xf numFmtId="0" fontId="57" fillId="58" borderId="137" applyNumberFormat="0" applyAlignment="0" applyProtection="0"/>
    <xf numFmtId="0" fontId="42" fillId="58" borderId="134" applyNumberFormat="0" applyAlignment="0" applyProtection="0"/>
    <xf numFmtId="0" fontId="59" fillId="0" borderId="138" applyNumberFormat="0" applyFill="0" applyAlignment="0" applyProtection="0"/>
    <xf numFmtId="0" fontId="13" fillId="62" borderId="136" applyNumberFormat="0" applyFont="0" applyAlignment="0" applyProtection="0"/>
    <xf numFmtId="0" fontId="13" fillId="0" borderId="139">
      <alignment vertical="center"/>
    </xf>
    <xf numFmtId="0" fontId="42" fillId="58" borderId="134" applyNumberFormat="0" applyAlignment="0" applyProtection="0"/>
    <xf numFmtId="0" fontId="57" fillId="58" borderId="137" applyNumberFormat="0" applyAlignment="0" applyProtection="0"/>
    <xf numFmtId="0" fontId="57" fillId="58" borderId="137" applyNumberFormat="0" applyAlignment="0" applyProtection="0"/>
    <xf numFmtId="171" fontId="13" fillId="0" borderId="139">
      <alignment vertical="center"/>
    </xf>
    <xf numFmtId="0" fontId="42" fillId="58" borderId="134" applyNumberFormat="0" applyAlignment="0" applyProtection="0"/>
    <xf numFmtId="166" fontId="15" fillId="5" borderId="139">
      <alignment horizontal="right" vertical="center"/>
    </xf>
    <xf numFmtId="166" fontId="15" fillId="5" borderId="139">
      <alignment horizontal="right" vertical="center"/>
    </xf>
    <xf numFmtId="171" fontId="13" fillId="0" borderId="139">
      <alignment vertical="center"/>
    </xf>
    <xf numFmtId="166" fontId="15" fillId="5" borderId="139">
      <alignment horizontal="right" vertical="center"/>
    </xf>
    <xf numFmtId="0" fontId="42" fillId="58" borderId="134" applyNumberFormat="0" applyAlignment="0" applyProtection="0"/>
    <xf numFmtId="166" fontId="15" fillId="5" borderId="139">
      <alignment horizontal="right" vertical="center"/>
    </xf>
    <xf numFmtId="171" fontId="15" fillId="5" borderId="139">
      <alignment horizontal="right" vertical="center"/>
    </xf>
    <xf numFmtId="171" fontId="15" fillId="5" borderId="139">
      <alignment horizontal="right" vertical="center"/>
    </xf>
    <xf numFmtId="0" fontId="13" fillId="0" borderId="139">
      <alignment vertical="center"/>
    </xf>
    <xf numFmtId="0" fontId="42" fillId="58" borderId="134" applyNumberFormat="0" applyAlignment="0" applyProtection="0"/>
    <xf numFmtId="0" fontId="13" fillId="0" borderId="139">
      <alignment vertical="center"/>
    </xf>
    <xf numFmtId="0" fontId="52" fillId="44" borderId="134"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57" fillId="58" borderId="137" applyNumberFormat="0" applyAlignment="0" applyProtection="0"/>
    <xf numFmtId="0" fontId="13" fillId="62" borderId="136" applyNumberFormat="0" applyFont="0" applyAlignment="0" applyProtection="0"/>
    <xf numFmtId="0" fontId="59" fillId="0" borderId="138" applyNumberFormat="0" applyFill="0" applyAlignment="0" applyProtection="0"/>
    <xf numFmtId="0" fontId="59" fillId="0" borderId="138" applyNumberFormat="0" applyFill="0" applyAlignment="0" applyProtection="0"/>
    <xf numFmtId="0" fontId="59" fillId="0" borderId="138" applyNumberFormat="0" applyFill="0" applyAlignment="0" applyProtection="0"/>
    <xf numFmtId="0" fontId="52" fillId="44" borderId="134" applyNumberFormat="0" applyAlignment="0" applyProtection="0"/>
    <xf numFmtId="0" fontId="57" fillId="58" borderId="137" applyNumberFormat="0" applyAlignment="0" applyProtection="0"/>
    <xf numFmtId="0" fontId="13" fillId="0" borderId="139">
      <alignment vertical="center"/>
    </xf>
    <xf numFmtId="171" fontId="15" fillId="5" borderId="139">
      <alignment horizontal="right" vertical="center"/>
    </xf>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171" fontId="13" fillId="0" borderId="139">
      <alignment vertical="center"/>
    </xf>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3" fillId="0" borderId="139">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13" fillId="62" borderId="136"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0" fontId="57" fillId="58" borderId="137" applyNumberFormat="0" applyAlignment="0" applyProtection="0"/>
    <xf numFmtId="166" fontId="15" fillId="5" borderId="139">
      <alignment horizontal="right" vertical="center"/>
    </xf>
    <xf numFmtId="0" fontId="13" fillId="0" borderId="139">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57" fillId="58" borderId="137"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52" fillId="44" borderId="134"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57" fillId="58" borderId="137" applyNumberFormat="0" applyAlignment="0" applyProtection="0"/>
    <xf numFmtId="0" fontId="59" fillId="0" borderId="138" applyNumberFormat="0" applyFill="0" applyAlignment="0" applyProtection="0"/>
    <xf numFmtId="171" fontId="15" fillId="5" borderId="139">
      <alignment horizontal="right" vertical="center"/>
    </xf>
    <xf numFmtId="0" fontId="13" fillId="0" borderId="139">
      <alignment vertical="center"/>
    </xf>
    <xf numFmtId="166" fontId="15" fillId="5" borderId="139">
      <alignment horizontal="right" vertical="center"/>
    </xf>
    <xf numFmtId="171" fontId="13" fillId="0" borderId="139">
      <alignment vertical="center"/>
    </xf>
    <xf numFmtId="0" fontId="13" fillId="0" borderId="139">
      <alignment vertical="center"/>
    </xf>
    <xf numFmtId="166" fontId="15" fillId="5" borderId="139">
      <alignment horizontal="right" vertical="center"/>
    </xf>
    <xf numFmtId="0" fontId="13" fillId="0" borderId="139">
      <alignment vertical="center"/>
    </xf>
    <xf numFmtId="0" fontId="42" fillId="58" borderId="134" applyNumberFormat="0" applyAlignment="0" applyProtection="0"/>
    <xf numFmtId="0" fontId="42" fillId="58" borderId="134" applyNumberFormat="0" applyAlignment="0" applyProtection="0"/>
    <xf numFmtId="0" fontId="52" fillId="44" borderId="134" applyNumberFormat="0" applyAlignment="0" applyProtection="0"/>
    <xf numFmtId="0" fontId="52" fillId="44" borderId="134" applyNumberFormat="0" applyAlignment="0" applyProtection="0"/>
    <xf numFmtId="171" fontId="15" fillId="5" borderId="139">
      <alignment horizontal="right" vertical="center"/>
    </xf>
    <xf numFmtId="171" fontId="15" fillId="5" borderId="139">
      <alignment horizontal="right" vertical="center"/>
    </xf>
    <xf numFmtId="166" fontId="15" fillId="5" borderId="139">
      <alignment horizontal="right" vertical="center"/>
    </xf>
    <xf numFmtId="171" fontId="13" fillId="0" borderId="139">
      <alignment vertical="center"/>
    </xf>
    <xf numFmtId="0" fontId="13" fillId="0" borderId="139">
      <alignment vertical="center"/>
    </xf>
    <xf numFmtId="0" fontId="13" fillId="62" borderId="136" applyNumberFormat="0" applyFont="0" applyAlignment="0" applyProtection="0"/>
    <xf numFmtId="0" fontId="57" fillId="58" borderId="137" applyNumberFormat="0" applyAlignment="0" applyProtection="0"/>
    <xf numFmtId="0" fontId="59" fillId="0" borderId="138" applyNumberFormat="0" applyFill="0" applyAlignment="0" applyProtection="0"/>
    <xf numFmtId="0" fontId="13" fillId="62" borderId="136" applyNumberFormat="0" applyFont="0" applyAlignment="0" applyProtection="0"/>
    <xf numFmtId="0" fontId="57" fillId="58" borderId="137" applyNumberFormat="0" applyAlignment="0" applyProtection="0"/>
    <xf numFmtId="0" fontId="13" fillId="0" borderId="139">
      <alignment vertical="center"/>
    </xf>
    <xf numFmtId="166" fontId="15" fillId="5" borderId="139">
      <alignment horizontal="right" vertical="center"/>
    </xf>
    <xf numFmtId="0" fontId="59" fillId="0" borderId="138" applyNumberFormat="0" applyFill="0" applyAlignment="0" applyProtection="0"/>
    <xf numFmtId="0" fontId="42" fillId="58" borderId="134" applyNumberFormat="0" applyAlignment="0" applyProtection="0"/>
    <xf numFmtId="0" fontId="52" fillId="44" borderId="134" applyNumberFormat="0" applyAlignment="0" applyProtection="0"/>
    <xf numFmtId="0" fontId="13" fillId="62" borderId="136" applyNumberFormat="0" applyFont="0" applyAlignment="0" applyProtection="0"/>
    <xf numFmtId="0" fontId="57" fillId="58" borderId="137" applyNumberFormat="0" applyAlignment="0" applyProtection="0"/>
    <xf numFmtId="0" fontId="59" fillId="0" borderId="138" applyNumberFormat="0" applyFill="0" applyAlignment="0" applyProtection="0"/>
    <xf numFmtId="0" fontId="1" fillId="0" borderId="0"/>
    <xf numFmtId="166" fontId="15" fillId="5" borderId="139">
      <alignment horizontal="right" vertical="center"/>
    </xf>
    <xf numFmtId="0" fontId="13" fillId="0" borderId="139">
      <alignment vertical="center"/>
    </xf>
    <xf numFmtId="166" fontId="15" fillId="5" borderId="139">
      <alignment horizontal="right" vertical="center"/>
    </xf>
    <xf numFmtId="0" fontId="52" fillId="44" borderId="134"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42" fillId="58" borderId="134"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52" fillId="44" borderId="134" applyNumberFormat="0" applyAlignment="0" applyProtection="0"/>
    <xf numFmtId="0" fontId="13" fillId="62" borderId="136" applyNumberFormat="0" applyFont="0" applyAlignment="0" applyProtection="0"/>
    <xf numFmtId="0" fontId="57" fillId="58" borderId="137" applyNumberFormat="0" applyAlignment="0" applyProtection="0"/>
    <xf numFmtId="0" fontId="59" fillId="0" borderId="138" applyNumberFormat="0" applyFill="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3" fillId="0" borderId="139">
      <alignment vertical="center"/>
    </xf>
    <xf numFmtId="166" fontId="15" fillId="5" borderId="139">
      <alignment horizontal="right" vertical="center"/>
    </xf>
    <xf numFmtId="0" fontId="59" fillId="0" borderId="138" applyNumberFormat="0" applyFill="0" applyAlignment="0" applyProtection="0"/>
    <xf numFmtId="0" fontId="57" fillId="58" borderId="137" applyNumberFormat="0" applyAlignment="0" applyProtection="0"/>
    <xf numFmtId="0" fontId="13" fillId="62" borderId="136" applyNumberFormat="0" applyFont="0" applyAlignment="0" applyProtection="0"/>
    <xf numFmtId="0" fontId="13" fillId="62" borderId="136" applyNumberFormat="0" applyFont="0" applyAlignment="0" applyProtection="0"/>
    <xf numFmtId="0" fontId="13" fillId="0" borderId="139">
      <alignment vertical="center"/>
    </xf>
    <xf numFmtId="171" fontId="13" fillId="0" borderId="139">
      <alignment vertical="center"/>
    </xf>
    <xf numFmtId="0" fontId="13" fillId="0" borderId="139">
      <alignment vertical="center"/>
    </xf>
    <xf numFmtId="171" fontId="13" fillId="0" borderId="139">
      <alignment vertical="center"/>
    </xf>
    <xf numFmtId="166" fontId="15" fillId="5" borderId="139">
      <alignment horizontal="right" vertical="center"/>
    </xf>
    <xf numFmtId="171" fontId="15" fillId="5" borderId="139">
      <alignment horizontal="right" vertical="center"/>
    </xf>
    <xf numFmtId="171" fontId="15" fillId="5" borderId="139">
      <alignment horizontal="right" vertical="center"/>
    </xf>
    <xf numFmtId="171" fontId="15" fillId="5" borderId="139">
      <alignment horizontal="right" vertical="center"/>
    </xf>
    <xf numFmtId="166" fontId="15" fillId="5" borderId="139">
      <alignment horizontal="right" vertical="center"/>
    </xf>
    <xf numFmtId="0" fontId="52" fillId="44" borderId="134" applyNumberFormat="0" applyAlignment="0" applyProtection="0"/>
    <xf numFmtId="0" fontId="52" fillId="44" borderId="134" applyNumberFormat="0" applyAlignment="0" applyProtection="0"/>
    <xf numFmtId="0" fontId="42" fillId="58" borderId="134" applyNumberFormat="0" applyAlignment="0" applyProtection="0"/>
    <xf numFmtId="171" fontId="13" fillId="0" borderId="139">
      <alignment vertical="center"/>
    </xf>
    <xf numFmtId="0" fontId="13" fillId="0" borderId="139">
      <alignment vertical="center"/>
    </xf>
    <xf numFmtId="0" fontId="42" fillId="58" borderId="134" applyNumberFormat="0" applyAlignment="0" applyProtection="0"/>
    <xf numFmtId="0" fontId="13" fillId="62" borderId="136" applyNumberFormat="0" applyFont="0" applyAlignment="0" applyProtection="0"/>
    <xf numFmtId="0" fontId="59" fillId="0" borderId="138" applyNumberFormat="0" applyFill="0" applyAlignment="0" applyProtection="0"/>
    <xf numFmtId="0" fontId="57" fillId="58" borderId="137" applyNumberFormat="0" applyAlignment="0" applyProtection="0"/>
    <xf numFmtId="0" fontId="13" fillId="0" borderId="139">
      <alignment vertical="center"/>
    </xf>
    <xf numFmtId="166" fontId="15" fillId="5" borderId="139">
      <alignment horizontal="right" vertical="center"/>
    </xf>
    <xf numFmtId="0" fontId="59" fillId="0" borderId="138" applyNumberFormat="0" applyFill="0" applyAlignment="0" applyProtection="0"/>
    <xf numFmtId="0" fontId="42" fillId="58" borderId="134" applyNumberFormat="0" applyAlignment="0" applyProtection="0"/>
    <xf numFmtId="0" fontId="57" fillId="58" borderId="137" applyNumberFormat="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166" fontId="15" fillId="5" borderId="139">
      <alignment horizontal="right" vertical="center"/>
    </xf>
    <xf numFmtId="171" fontId="13" fillId="0" borderId="139">
      <alignment vertical="center"/>
    </xf>
    <xf numFmtId="0" fontId="13" fillId="0" borderId="139">
      <alignment vertical="center"/>
    </xf>
    <xf numFmtId="166" fontId="15" fillId="5" borderId="139">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13" fillId="0" borderId="139">
      <alignment vertical="center"/>
    </xf>
    <xf numFmtId="0" fontId="42" fillId="58" borderId="134" applyNumberFormat="0" applyAlignment="0" applyProtection="0"/>
    <xf numFmtId="0" fontId="42" fillId="58" borderId="134"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52" fillId="44" borderId="134" applyNumberFormat="0" applyAlignment="0" applyProtection="0"/>
    <xf numFmtId="0" fontId="52" fillId="44" borderId="134" applyNumberFormat="0" applyAlignment="0" applyProtection="0"/>
    <xf numFmtId="171" fontId="15" fillId="5" borderId="139">
      <alignment horizontal="right" vertical="center"/>
    </xf>
    <xf numFmtId="171" fontId="15" fillId="5" borderId="139">
      <alignment horizontal="right" vertical="center"/>
    </xf>
    <xf numFmtId="166" fontId="15" fillId="5" borderId="139">
      <alignment horizontal="right" vertical="center"/>
    </xf>
    <xf numFmtId="171" fontId="13" fillId="0" borderId="139">
      <alignment vertical="center"/>
    </xf>
    <xf numFmtId="0" fontId="13" fillId="0" borderId="139">
      <alignment vertical="center"/>
    </xf>
    <xf numFmtId="0" fontId="13" fillId="62" borderId="136" applyNumberFormat="0" applyFont="0" applyAlignment="0" applyProtection="0"/>
    <xf numFmtId="0" fontId="57" fillId="58" borderId="137" applyNumberFormat="0" applyAlignment="0" applyProtection="0"/>
    <xf numFmtId="0" fontId="59" fillId="0" borderId="138" applyNumberFormat="0" applyFill="0" applyAlignment="0" applyProtection="0"/>
    <xf numFmtId="0" fontId="13" fillId="62" borderId="136" applyNumberFormat="0" applyFont="0" applyAlignment="0" applyProtection="0"/>
    <xf numFmtId="0" fontId="57" fillId="58" borderId="137" applyNumberFormat="0" applyAlignment="0" applyProtection="0"/>
    <xf numFmtId="0" fontId="13" fillId="0" borderId="139">
      <alignment vertical="center"/>
    </xf>
    <xf numFmtId="166" fontId="15" fillId="5" borderId="139">
      <alignment horizontal="right" vertical="center"/>
    </xf>
    <xf numFmtId="0" fontId="59" fillId="0" borderId="138" applyNumberFormat="0" applyFill="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42" fillId="58" borderId="134"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52" fillId="44" borderId="134" applyNumberFormat="0" applyAlignment="0" applyProtection="0"/>
    <xf numFmtId="0" fontId="13" fillId="62" borderId="136" applyNumberFormat="0" applyFont="0" applyAlignment="0" applyProtection="0"/>
    <xf numFmtId="0" fontId="57" fillId="58" borderId="137" applyNumberFormat="0" applyAlignment="0" applyProtection="0"/>
    <xf numFmtId="0" fontId="59" fillId="0" borderId="138" applyNumberFormat="0" applyFill="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59" fillId="0" borderId="138" applyNumberFormat="0" applyFill="0" applyAlignment="0" applyProtection="0"/>
    <xf numFmtId="0" fontId="57" fillId="58" borderId="137" applyNumberFormat="0" applyAlignment="0" applyProtection="0"/>
    <xf numFmtId="0" fontId="13" fillId="62" borderId="136"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0" fontId="52" fillId="44" borderId="134" applyNumberFormat="0" applyAlignment="0" applyProtection="0"/>
    <xf numFmtId="0" fontId="42" fillId="58" borderId="134"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5" fillId="5" borderId="139">
      <alignment horizontal="right" vertical="center"/>
    </xf>
    <xf numFmtId="0" fontId="13" fillId="0" borderId="139">
      <alignment vertical="center"/>
    </xf>
    <xf numFmtId="166" fontId="15" fillId="5" borderId="139">
      <alignment horizontal="right" vertical="center"/>
    </xf>
    <xf numFmtId="0" fontId="52" fillId="44" borderId="134"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3" fillId="0" borderId="139">
      <alignment vertical="center"/>
    </xf>
    <xf numFmtId="166" fontId="15" fillId="5" borderId="139">
      <alignment horizontal="right" vertical="center"/>
    </xf>
    <xf numFmtId="0" fontId="59" fillId="0" borderId="138" applyNumberFormat="0" applyFill="0" applyAlignment="0" applyProtection="0"/>
    <xf numFmtId="0" fontId="57" fillId="58" borderId="137" applyNumberFormat="0" applyAlignment="0" applyProtection="0"/>
    <xf numFmtId="0" fontId="13" fillId="62" borderId="136" applyNumberFormat="0" applyFont="0" applyAlignment="0" applyProtection="0"/>
    <xf numFmtId="0" fontId="13" fillId="62" borderId="136" applyNumberFormat="0" applyFont="0" applyAlignment="0" applyProtection="0"/>
    <xf numFmtId="0" fontId="13" fillId="0" borderId="139">
      <alignment vertical="center"/>
    </xf>
    <xf numFmtId="171" fontId="13" fillId="0" borderId="139">
      <alignment vertical="center"/>
    </xf>
    <xf numFmtId="0" fontId="13" fillId="0" borderId="139">
      <alignment vertical="center"/>
    </xf>
    <xf numFmtId="171" fontId="13" fillId="0" borderId="139">
      <alignment vertical="center"/>
    </xf>
    <xf numFmtId="166" fontId="15" fillId="5" borderId="139">
      <alignment horizontal="right" vertical="center"/>
    </xf>
    <xf numFmtId="171" fontId="15" fillId="5" borderId="139">
      <alignment horizontal="right" vertical="center"/>
    </xf>
    <xf numFmtId="171" fontId="15" fillId="5" borderId="139">
      <alignment horizontal="right" vertical="center"/>
    </xf>
    <xf numFmtId="171" fontId="15" fillId="5" borderId="139">
      <alignment horizontal="right" vertical="center"/>
    </xf>
    <xf numFmtId="166" fontId="15" fillId="5" borderId="139">
      <alignment horizontal="right" vertical="center"/>
    </xf>
    <xf numFmtId="0" fontId="52" fillId="44" borderId="134" applyNumberFormat="0" applyAlignment="0" applyProtection="0"/>
    <xf numFmtId="0" fontId="52" fillId="44" borderId="134" applyNumberFormat="0" applyAlignment="0" applyProtection="0"/>
    <xf numFmtId="0" fontId="42" fillId="58" borderId="134" applyNumberFormat="0" applyAlignment="0" applyProtection="0"/>
    <xf numFmtId="171" fontId="13" fillId="0" borderId="139">
      <alignment vertical="center"/>
    </xf>
    <xf numFmtId="0" fontId="13" fillId="0" borderId="139">
      <alignment vertical="center"/>
    </xf>
    <xf numFmtId="0" fontId="42" fillId="58" borderId="134" applyNumberFormat="0" applyAlignment="0" applyProtection="0"/>
    <xf numFmtId="0" fontId="13" fillId="62" borderId="136" applyNumberFormat="0" applyFont="0" applyAlignment="0" applyProtection="0"/>
    <xf numFmtId="0" fontId="59" fillId="0" borderId="138" applyNumberFormat="0" applyFill="0" applyAlignment="0" applyProtection="0"/>
    <xf numFmtId="0" fontId="57" fillId="58" borderId="137" applyNumberFormat="0" applyAlignment="0" applyProtection="0"/>
    <xf numFmtId="0" fontId="13" fillId="0" borderId="139">
      <alignment vertical="center"/>
    </xf>
    <xf numFmtId="166" fontId="15" fillId="5" borderId="139">
      <alignment horizontal="right" vertical="center"/>
    </xf>
    <xf numFmtId="0" fontId="59" fillId="0" borderId="138" applyNumberFormat="0" applyFill="0" applyAlignment="0" applyProtection="0"/>
    <xf numFmtId="0" fontId="42" fillId="58" borderId="134" applyNumberFormat="0" applyAlignment="0" applyProtection="0"/>
    <xf numFmtId="0" fontId="57" fillId="58" borderId="137" applyNumberFormat="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52" fillId="44" borderId="134" applyNumberFormat="0" applyAlignment="0" applyProtection="0"/>
    <xf numFmtId="166" fontId="15" fillId="5" borderId="139">
      <alignment horizontal="right" vertical="center"/>
    </xf>
    <xf numFmtId="0" fontId="13" fillId="0" borderId="139">
      <alignment vertical="center"/>
    </xf>
    <xf numFmtId="166" fontId="15" fillId="5" borderId="139">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166" fontId="15" fillId="5" borderId="139">
      <alignment horizontal="right" vertical="center"/>
    </xf>
    <xf numFmtId="171" fontId="13" fillId="0" borderId="139">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13" fillId="0" borderId="139">
      <alignment vertical="center"/>
    </xf>
    <xf numFmtId="0" fontId="42" fillId="58" borderId="134" applyNumberFormat="0" applyAlignment="0" applyProtection="0"/>
    <xf numFmtId="0" fontId="42" fillId="58" borderId="134"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52" fillId="44" borderId="134" applyNumberFormat="0" applyAlignment="0" applyProtection="0"/>
    <xf numFmtId="0" fontId="52" fillId="44" borderId="134" applyNumberFormat="0" applyAlignment="0" applyProtection="0"/>
    <xf numFmtId="171" fontId="15" fillId="5" borderId="139">
      <alignment horizontal="right" vertical="center"/>
    </xf>
    <xf numFmtId="0" fontId="13" fillId="62" borderId="136" applyNumberFormat="0" applyFont="0" applyAlignment="0" applyProtection="0"/>
    <xf numFmtId="0" fontId="57" fillId="58" borderId="137" applyNumberFormat="0" applyAlignment="0" applyProtection="0"/>
    <xf numFmtId="0" fontId="59" fillId="0" borderId="138" applyNumberFormat="0" applyFill="0" applyAlignment="0" applyProtection="0"/>
    <xf numFmtId="0" fontId="13" fillId="62" borderId="136" applyNumberFormat="0" applyFont="0" applyAlignment="0" applyProtection="0"/>
    <xf numFmtId="0" fontId="57" fillId="58" borderId="137" applyNumberFormat="0" applyAlignment="0" applyProtection="0"/>
    <xf numFmtId="0" fontId="13" fillId="0" borderId="139">
      <alignment vertical="center"/>
    </xf>
    <xf numFmtId="166" fontId="15" fillId="5" borderId="139">
      <alignment horizontal="right" vertical="center"/>
    </xf>
    <xf numFmtId="0" fontId="59" fillId="0" borderId="138" applyNumberFormat="0" applyFill="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42" fillId="58" borderId="134"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52" fillId="44" borderId="134" applyNumberFormat="0" applyAlignment="0" applyProtection="0"/>
    <xf numFmtId="0" fontId="13" fillId="62" borderId="136" applyNumberFormat="0" applyFont="0" applyAlignment="0" applyProtection="0"/>
    <xf numFmtId="0" fontId="57" fillId="58" borderId="137" applyNumberFormat="0" applyAlignment="0" applyProtection="0"/>
    <xf numFmtId="0" fontId="59" fillId="0" borderId="138" applyNumberFormat="0" applyFill="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3" fillId="0" borderId="139">
      <alignment vertical="center"/>
    </xf>
    <xf numFmtId="166" fontId="15" fillId="5" borderId="139">
      <alignment horizontal="right" vertical="center"/>
    </xf>
    <xf numFmtId="0" fontId="59" fillId="0" borderId="138" applyNumberFormat="0" applyFill="0" applyAlignment="0" applyProtection="0"/>
    <xf numFmtId="0" fontId="57" fillId="58" borderId="137" applyNumberFormat="0" applyAlignment="0" applyProtection="0"/>
    <xf numFmtId="0" fontId="13" fillId="62" borderId="136" applyNumberFormat="0" applyFont="0" applyAlignment="0" applyProtection="0"/>
    <xf numFmtId="0" fontId="13" fillId="62" borderId="136" applyNumberFormat="0" applyFont="0" applyAlignment="0" applyProtection="0"/>
    <xf numFmtId="0" fontId="13" fillId="0" borderId="139">
      <alignment vertical="center"/>
    </xf>
    <xf numFmtId="171" fontId="13" fillId="0" borderId="139">
      <alignment vertical="center"/>
    </xf>
    <xf numFmtId="0" fontId="13" fillId="0" borderId="139">
      <alignment vertical="center"/>
    </xf>
    <xf numFmtId="171" fontId="13" fillId="0" borderId="139">
      <alignment vertical="center"/>
    </xf>
    <xf numFmtId="166" fontId="15" fillId="5" borderId="139">
      <alignment horizontal="right" vertical="center"/>
    </xf>
    <xf numFmtId="171" fontId="15" fillId="5" borderId="139">
      <alignment horizontal="right" vertical="center"/>
    </xf>
    <xf numFmtId="171" fontId="15" fillId="5" borderId="139">
      <alignment horizontal="right" vertical="center"/>
    </xf>
    <xf numFmtId="171" fontId="15" fillId="5" borderId="139">
      <alignment horizontal="right" vertical="center"/>
    </xf>
    <xf numFmtId="166" fontId="15" fillId="5" borderId="139">
      <alignment horizontal="right" vertical="center"/>
    </xf>
    <xf numFmtId="0" fontId="52" fillId="44" borderId="134" applyNumberFormat="0" applyAlignment="0" applyProtection="0"/>
    <xf numFmtId="0" fontId="52" fillId="44" borderId="134" applyNumberFormat="0" applyAlignment="0" applyProtection="0"/>
    <xf numFmtId="0" fontId="42" fillId="58" borderId="134" applyNumberFormat="0" applyAlignment="0" applyProtection="0"/>
    <xf numFmtId="171" fontId="13" fillId="0" borderId="139">
      <alignment vertical="center"/>
    </xf>
    <xf numFmtId="0" fontId="13" fillId="0" borderId="139">
      <alignment vertical="center"/>
    </xf>
    <xf numFmtId="0" fontId="42" fillId="58" borderId="134" applyNumberFormat="0" applyAlignment="0" applyProtection="0"/>
    <xf numFmtId="0" fontId="13" fillId="62" borderId="136" applyNumberFormat="0" applyFont="0" applyAlignment="0" applyProtection="0"/>
    <xf numFmtId="0" fontId="59" fillId="0" borderId="138" applyNumberFormat="0" applyFill="0" applyAlignment="0" applyProtection="0"/>
    <xf numFmtId="0" fontId="57" fillId="58" borderId="137" applyNumberFormat="0" applyAlignment="0" applyProtection="0"/>
    <xf numFmtId="0" fontId="13" fillId="0" borderId="139">
      <alignment vertical="center"/>
    </xf>
    <xf numFmtId="166" fontId="15" fillId="5" borderId="139">
      <alignment horizontal="right" vertical="center"/>
    </xf>
    <xf numFmtId="0" fontId="59" fillId="0" borderId="138" applyNumberFormat="0" applyFill="0" applyAlignment="0" applyProtection="0"/>
    <xf numFmtId="0" fontId="42" fillId="58" borderId="134" applyNumberFormat="0" applyAlignment="0" applyProtection="0"/>
    <xf numFmtId="0" fontId="57" fillId="58" borderId="137" applyNumberFormat="0" applyAlignment="0" applyProtection="0"/>
    <xf numFmtId="166" fontId="15" fillId="5" borderId="139">
      <alignment horizontal="right" vertical="center"/>
    </xf>
    <xf numFmtId="171" fontId="13" fillId="0" borderId="139">
      <alignment vertical="center"/>
    </xf>
    <xf numFmtId="0" fontId="13" fillId="0" borderId="139">
      <alignment vertical="center"/>
    </xf>
    <xf numFmtId="166" fontId="15" fillId="5" borderId="139">
      <alignment horizontal="right" vertical="center"/>
    </xf>
    <xf numFmtId="0" fontId="13" fillId="0" borderId="139">
      <alignment vertical="center"/>
    </xf>
    <xf numFmtId="0" fontId="42" fillId="58" borderId="134" applyNumberFormat="0" applyAlignment="0" applyProtection="0"/>
    <xf numFmtId="0" fontId="42" fillId="58" borderId="134" applyNumberFormat="0" applyAlignment="0" applyProtection="0"/>
    <xf numFmtId="0" fontId="52" fillId="44" borderId="134" applyNumberFormat="0" applyAlignment="0" applyProtection="0"/>
    <xf numFmtId="0" fontId="52" fillId="44" borderId="134" applyNumberFormat="0" applyAlignment="0" applyProtection="0"/>
    <xf numFmtId="171" fontId="15" fillId="5" borderId="139">
      <alignment horizontal="right" vertical="center"/>
    </xf>
    <xf numFmtId="171" fontId="15" fillId="5" borderId="139">
      <alignment horizontal="right" vertical="center"/>
    </xf>
    <xf numFmtId="166" fontId="15" fillId="5" borderId="139">
      <alignment horizontal="right" vertical="center"/>
    </xf>
    <xf numFmtId="171" fontId="13" fillId="0" borderId="139">
      <alignment vertical="center"/>
    </xf>
    <xf numFmtId="0" fontId="13" fillId="0" borderId="139">
      <alignment vertical="center"/>
    </xf>
    <xf numFmtId="0" fontId="13" fillId="62" borderId="136" applyNumberFormat="0" applyFont="0" applyAlignment="0" applyProtection="0"/>
    <xf numFmtId="0" fontId="57" fillId="58" borderId="137" applyNumberFormat="0" applyAlignment="0" applyProtection="0"/>
    <xf numFmtId="0" fontId="59" fillId="0" borderId="138" applyNumberFormat="0" applyFill="0" applyAlignment="0" applyProtection="0"/>
    <xf numFmtId="0" fontId="13" fillId="62" borderId="136" applyNumberFormat="0" applyFont="0" applyAlignment="0" applyProtection="0"/>
    <xf numFmtId="0" fontId="57" fillId="58" borderId="137" applyNumberFormat="0" applyAlignment="0" applyProtection="0"/>
    <xf numFmtId="0" fontId="13" fillId="0" borderId="139">
      <alignment vertical="center"/>
    </xf>
    <xf numFmtId="166" fontId="15" fillId="5" borderId="139">
      <alignment horizontal="right" vertical="center"/>
    </xf>
    <xf numFmtId="0" fontId="59" fillId="0" borderId="138" applyNumberFormat="0" applyFill="0" applyAlignment="0" applyProtection="0"/>
    <xf numFmtId="0" fontId="42" fillId="58" borderId="134" applyNumberFormat="0" applyAlignment="0" applyProtection="0"/>
    <xf numFmtId="0" fontId="52" fillId="44" borderId="134" applyNumberFormat="0" applyAlignment="0" applyProtection="0"/>
    <xf numFmtId="0" fontId="13" fillId="62" borderId="136" applyNumberFormat="0" applyFont="0" applyAlignment="0" applyProtection="0"/>
    <xf numFmtId="0" fontId="57" fillId="58" borderId="137" applyNumberFormat="0" applyAlignment="0" applyProtection="0"/>
    <xf numFmtId="0" fontId="59" fillId="0" borderId="138" applyNumberFormat="0" applyFill="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57" fillId="58" borderId="137" applyNumberFormat="0" applyAlignment="0" applyProtection="0"/>
    <xf numFmtId="0" fontId="59" fillId="0" borderId="138" applyNumberFormat="0" applyFill="0" applyAlignment="0" applyProtection="0"/>
    <xf numFmtId="171" fontId="15" fillId="5" borderId="139">
      <alignment horizontal="right" vertical="center"/>
    </xf>
    <xf numFmtId="0" fontId="42" fillId="58" borderId="134" applyNumberFormat="0" applyAlignment="0" applyProtection="0"/>
    <xf numFmtId="0" fontId="59" fillId="0" borderId="138" applyNumberFormat="0" applyFill="0" applyAlignment="0" applyProtection="0"/>
    <xf numFmtId="166" fontId="15" fillId="5" borderId="139">
      <alignment horizontal="right" vertical="center"/>
    </xf>
    <xf numFmtId="0" fontId="52" fillId="44" borderId="134" applyNumberFormat="0" applyAlignment="0" applyProtection="0"/>
    <xf numFmtId="0" fontId="13" fillId="0" borderId="139">
      <alignment vertical="center"/>
    </xf>
    <xf numFmtId="0" fontId="52" fillId="44" borderId="134" applyNumberFormat="0" applyAlignment="0" applyProtection="0"/>
    <xf numFmtId="0" fontId="42" fillId="58" borderId="134" applyNumberFormat="0" applyAlignment="0" applyProtection="0"/>
    <xf numFmtId="0" fontId="13" fillId="62" borderId="136" applyNumberFormat="0" applyFont="0" applyAlignment="0" applyProtection="0"/>
    <xf numFmtId="0" fontId="13" fillId="0" borderId="139">
      <alignment vertical="center"/>
    </xf>
    <xf numFmtId="0" fontId="13" fillId="0" borderId="139">
      <alignment vertical="center"/>
    </xf>
    <xf numFmtId="0" fontId="13" fillId="0" borderId="139">
      <alignment vertical="center"/>
    </xf>
    <xf numFmtId="166" fontId="15" fillId="5" borderId="139">
      <alignment horizontal="right" vertical="center"/>
    </xf>
    <xf numFmtId="166" fontId="15" fillId="5" borderId="139">
      <alignment horizontal="right" vertical="center"/>
    </xf>
    <xf numFmtId="171" fontId="15" fillId="5" borderId="139">
      <alignment horizontal="right" vertical="center"/>
    </xf>
    <xf numFmtId="0" fontId="42" fillId="58" borderId="134" applyNumberFormat="0" applyAlignment="0" applyProtection="0"/>
    <xf numFmtId="0" fontId="52" fillId="44" borderId="134" applyNumberFormat="0" applyAlignment="0" applyProtection="0"/>
    <xf numFmtId="171" fontId="15" fillId="5" borderId="139">
      <alignment horizontal="right" vertical="center"/>
    </xf>
    <xf numFmtId="166" fontId="15" fillId="5" borderId="139">
      <alignment horizontal="right" vertical="center"/>
    </xf>
    <xf numFmtId="0" fontId="57" fillId="58" borderId="137" applyNumberFormat="0" applyAlignment="0" applyProtection="0"/>
    <xf numFmtId="171" fontId="15" fillId="5" borderId="139">
      <alignment horizontal="right" vertical="center"/>
    </xf>
    <xf numFmtId="0" fontId="13" fillId="62" borderId="136" applyNumberFormat="0" applyFont="0" applyAlignment="0" applyProtection="0"/>
    <xf numFmtId="0" fontId="13" fillId="0" borderId="139">
      <alignment vertical="center"/>
    </xf>
    <xf numFmtId="0" fontId="59" fillId="0" borderId="138" applyNumberFormat="0" applyFill="0" applyAlignment="0" applyProtection="0"/>
    <xf numFmtId="0" fontId="13" fillId="0" borderId="139">
      <alignment vertical="center"/>
    </xf>
    <xf numFmtId="0" fontId="52" fillId="44" borderId="134" applyNumberFormat="0" applyAlignment="0" applyProtection="0"/>
    <xf numFmtId="0" fontId="59" fillId="0" borderId="138" applyNumberFormat="0" applyFill="0" applyAlignment="0" applyProtection="0"/>
    <xf numFmtId="171" fontId="13" fillId="0" borderId="139">
      <alignment vertical="center"/>
    </xf>
    <xf numFmtId="171" fontId="15" fillId="5" borderId="139">
      <alignment horizontal="right" vertical="center"/>
    </xf>
    <xf numFmtId="0" fontId="59" fillId="0" borderId="138" applyNumberFormat="0" applyFill="0" applyAlignment="0" applyProtection="0"/>
    <xf numFmtId="166" fontId="15" fillId="5" borderId="139">
      <alignment horizontal="right" vertical="center"/>
    </xf>
    <xf numFmtId="166" fontId="15" fillId="5" borderId="139">
      <alignment horizontal="right" vertical="center"/>
    </xf>
    <xf numFmtId="0" fontId="13" fillId="62" borderId="136" applyNumberFormat="0" applyFont="0" applyAlignment="0" applyProtection="0"/>
    <xf numFmtId="171" fontId="13" fillId="0" borderId="139">
      <alignment vertical="center"/>
    </xf>
    <xf numFmtId="0" fontId="57" fillId="58" borderId="137" applyNumberFormat="0" applyAlignment="0" applyProtection="0"/>
    <xf numFmtId="166" fontId="15" fillId="5" borderId="139">
      <alignment horizontal="right" vertical="center"/>
    </xf>
    <xf numFmtId="166" fontId="15" fillId="5" borderId="139">
      <alignment horizontal="right" vertical="center"/>
    </xf>
    <xf numFmtId="0" fontId="57" fillId="58" borderId="137" applyNumberFormat="0" applyAlignment="0" applyProtection="0"/>
    <xf numFmtId="0" fontId="52" fillId="44" borderId="134" applyNumberFormat="0" applyAlignment="0" applyProtection="0"/>
    <xf numFmtId="0" fontId="52" fillId="44" borderId="134" applyNumberFormat="0" applyAlignment="0" applyProtection="0"/>
    <xf numFmtId="0" fontId="13" fillId="0" borderId="139">
      <alignment vertical="center"/>
    </xf>
    <xf numFmtId="0" fontId="13" fillId="62" borderId="136" applyNumberFormat="0" applyFont="0" applyAlignment="0" applyProtection="0"/>
    <xf numFmtId="0" fontId="52" fillId="44" borderId="134" applyNumberFormat="0" applyAlignment="0" applyProtection="0"/>
    <xf numFmtId="166" fontId="15" fillId="5" borderId="139">
      <alignment horizontal="right" vertical="center"/>
    </xf>
    <xf numFmtId="0" fontId="57" fillId="58" borderId="137" applyNumberFormat="0" applyAlignment="0" applyProtection="0"/>
    <xf numFmtId="0" fontId="57" fillId="58" borderId="137" applyNumberFormat="0" applyAlignment="0" applyProtection="0"/>
    <xf numFmtId="0" fontId="57" fillId="58" borderId="137" applyNumberFormat="0" applyAlignment="0" applyProtection="0"/>
    <xf numFmtId="0" fontId="52" fillId="44" borderId="134" applyNumberFormat="0" applyAlignment="0" applyProtection="0"/>
    <xf numFmtId="0" fontId="13" fillId="0" borderId="139">
      <alignment vertical="center"/>
    </xf>
    <xf numFmtId="0" fontId="57" fillId="58" borderId="137" applyNumberFormat="0" applyAlignment="0" applyProtection="0"/>
    <xf numFmtId="0" fontId="42" fillId="58" borderId="134" applyNumberFormat="0" applyAlignment="0" applyProtection="0"/>
    <xf numFmtId="0" fontId="59" fillId="0" borderId="138" applyNumberFormat="0" applyFill="0" applyAlignment="0" applyProtection="0"/>
    <xf numFmtId="0" fontId="13" fillId="62" borderId="136" applyNumberFormat="0" applyFont="0" applyAlignment="0" applyProtection="0"/>
    <xf numFmtId="171" fontId="15" fillId="5" borderId="139">
      <alignment horizontal="right" vertical="center"/>
    </xf>
    <xf numFmtId="0" fontId="59" fillId="0" borderId="138" applyNumberFormat="0" applyFill="0" applyAlignment="0" applyProtection="0"/>
    <xf numFmtId="0" fontId="59" fillId="0" borderId="138" applyNumberFormat="0" applyFill="0" applyAlignment="0" applyProtection="0"/>
    <xf numFmtId="171" fontId="13" fillId="0" borderId="139">
      <alignment vertical="center"/>
    </xf>
    <xf numFmtId="0" fontId="42" fillId="58" borderId="134" applyNumberFormat="0" applyAlignment="0" applyProtection="0"/>
    <xf numFmtId="0" fontId="42" fillId="58" borderId="134" applyNumberFormat="0" applyAlignment="0" applyProtection="0"/>
    <xf numFmtId="166" fontId="15" fillId="5" borderId="139">
      <alignment horizontal="right" vertical="center"/>
    </xf>
    <xf numFmtId="0" fontId="57" fillId="58" borderId="137" applyNumberFormat="0" applyAlignment="0" applyProtection="0"/>
    <xf numFmtId="171" fontId="13" fillId="0" borderId="139">
      <alignment vertical="center"/>
    </xf>
    <xf numFmtId="0" fontId="13" fillId="0" borderId="139">
      <alignment vertical="center"/>
    </xf>
    <xf numFmtId="0" fontId="13" fillId="0" borderId="139">
      <alignment vertical="center"/>
    </xf>
    <xf numFmtId="166" fontId="15" fillId="5" borderId="139">
      <alignment horizontal="right" vertical="center"/>
    </xf>
    <xf numFmtId="0" fontId="13" fillId="62" borderId="136" applyNumberFormat="0" applyFont="0" applyAlignment="0" applyProtection="0"/>
    <xf numFmtId="0" fontId="52" fillId="44" borderId="134" applyNumberFormat="0" applyAlignment="0" applyProtection="0"/>
    <xf numFmtId="166" fontId="15" fillId="5" borderId="139">
      <alignment horizontal="right" vertical="center"/>
    </xf>
    <xf numFmtId="171" fontId="13" fillId="0" borderId="139">
      <alignment vertical="center"/>
    </xf>
    <xf numFmtId="0" fontId="59" fillId="0" borderId="138" applyNumberFormat="0" applyFill="0" applyAlignment="0" applyProtection="0"/>
    <xf numFmtId="0" fontId="13" fillId="62" borderId="136" applyNumberFormat="0" applyFont="0" applyAlignment="0" applyProtection="0"/>
    <xf numFmtId="0" fontId="52" fillId="44" borderId="134" applyNumberFormat="0" applyAlignment="0" applyProtection="0"/>
    <xf numFmtId="166" fontId="15" fillId="5" borderId="139">
      <alignment horizontal="right" vertical="center"/>
    </xf>
    <xf numFmtId="0" fontId="57" fillId="58" borderId="137" applyNumberFormat="0" applyAlignment="0" applyProtection="0"/>
    <xf numFmtId="0" fontId="52" fillId="44" borderId="134" applyNumberFormat="0" applyAlignment="0" applyProtection="0"/>
    <xf numFmtId="0" fontId="13" fillId="0" borderId="139">
      <alignment vertical="center"/>
    </xf>
    <xf numFmtId="171" fontId="15" fillId="5" borderId="139">
      <alignment horizontal="right" vertical="center"/>
    </xf>
    <xf numFmtId="0" fontId="59" fillId="0" borderId="138" applyNumberFormat="0" applyFill="0" applyAlignment="0" applyProtection="0"/>
    <xf numFmtId="171" fontId="13" fillId="0" borderId="139">
      <alignment vertical="center"/>
    </xf>
    <xf numFmtId="0" fontId="57" fillId="58" borderId="137" applyNumberFormat="0" applyAlignment="0" applyProtection="0"/>
    <xf numFmtId="0" fontId="59" fillId="0" borderId="138" applyNumberFormat="0" applyFill="0" applyAlignment="0" applyProtection="0"/>
    <xf numFmtId="0" fontId="59" fillId="0" borderId="138" applyNumberFormat="0" applyFill="0" applyAlignment="0" applyProtection="0"/>
    <xf numFmtId="166" fontId="15" fillId="5" borderId="139">
      <alignment horizontal="right" vertical="center"/>
    </xf>
    <xf numFmtId="0" fontId="42" fillId="58" borderId="134" applyNumberFormat="0" applyAlignment="0" applyProtection="0"/>
    <xf numFmtId="0" fontId="52" fillId="44" borderId="134" applyNumberFormat="0" applyAlignment="0" applyProtection="0"/>
    <xf numFmtId="0" fontId="42" fillId="58" borderId="134" applyNumberFormat="0" applyAlignment="0" applyProtection="0"/>
    <xf numFmtId="166" fontId="15" fillId="5" borderId="139">
      <alignment horizontal="right" vertical="center"/>
    </xf>
    <xf numFmtId="171" fontId="15" fillId="5" borderId="139">
      <alignment horizontal="right" vertical="center"/>
    </xf>
    <xf numFmtId="0" fontId="13" fillId="0" borderId="139">
      <alignment vertical="center"/>
    </xf>
    <xf numFmtId="0" fontId="52" fillId="44" borderId="134" applyNumberFormat="0" applyAlignment="0" applyProtection="0"/>
    <xf numFmtId="171" fontId="13" fillId="0" borderId="139">
      <alignment vertical="center"/>
    </xf>
    <xf numFmtId="0" fontId="42" fillId="58" borderId="134" applyNumberFormat="0" applyAlignment="0" applyProtection="0"/>
    <xf numFmtId="166" fontId="15" fillId="5" borderId="139">
      <alignment horizontal="right" vertical="center"/>
    </xf>
    <xf numFmtId="166" fontId="15" fillId="5" borderId="139">
      <alignment horizontal="right" vertical="center"/>
    </xf>
    <xf numFmtId="171" fontId="15" fillId="5" borderId="139">
      <alignment horizontal="right" vertical="center"/>
    </xf>
    <xf numFmtId="0" fontId="42" fillId="58" borderId="134" applyNumberFormat="0" applyAlignment="0" applyProtection="0"/>
    <xf numFmtId="0" fontId="52" fillId="44" borderId="134" applyNumberFormat="0" applyAlignment="0" applyProtection="0"/>
    <xf numFmtId="0" fontId="59" fillId="0" borderId="138" applyNumberFormat="0" applyFill="0" applyAlignment="0" applyProtection="0"/>
    <xf numFmtId="171" fontId="15" fillId="5" borderId="139">
      <alignment horizontal="right" vertical="center"/>
    </xf>
    <xf numFmtId="171" fontId="15" fillId="5" borderId="139">
      <alignment horizontal="right" vertical="center"/>
    </xf>
    <xf numFmtId="0" fontId="13" fillId="62" borderId="136" applyNumberFormat="0" applyFont="0" applyAlignment="0" applyProtection="0"/>
    <xf numFmtId="0" fontId="13" fillId="62" borderId="136" applyNumberFormat="0" applyFont="0" applyAlignment="0" applyProtection="0"/>
    <xf numFmtId="0" fontId="13" fillId="62" borderId="136" applyNumberFormat="0" applyFont="0" applyAlignment="0" applyProtection="0"/>
    <xf numFmtId="0" fontId="52" fillId="44" borderId="134" applyNumberFormat="0" applyAlignment="0" applyProtection="0"/>
    <xf numFmtId="171" fontId="15" fillId="5" borderId="139">
      <alignment horizontal="right" vertical="center"/>
    </xf>
    <xf numFmtId="0" fontId="57" fillId="58" borderId="137" applyNumberFormat="0" applyAlignment="0" applyProtection="0"/>
    <xf numFmtId="0" fontId="13" fillId="0" borderId="139">
      <alignment vertical="center"/>
    </xf>
    <xf numFmtId="0" fontId="13" fillId="0" borderId="139">
      <alignment vertical="center"/>
    </xf>
    <xf numFmtId="166" fontId="15" fillId="5" borderId="139">
      <alignment horizontal="right" vertical="center"/>
    </xf>
    <xf numFmtId="0" fontId="52" fillId="44" borderId="134" applyNumberFormat="0" applyAlignment="0" applyProtection="0"/>
    <xf numFmtId="0" fontId="59" fillId="0" borderId="138" applyNumberFormat="0" applyFill="0" applyAlignment="0" applyProtection="0"/>
    <xf numFmtId="171" fontId="15" fillId="5" borderId="139">
      <alignment horizontal="right" vertical="center"/>
    </xf>
    <xf numFmtId="0" fontId="42" fillId="58" borderId="134" applyNumberFormat="0" applyAlignment="0" applyProtection="0"/>
    <xf numFmtId="0" fontId="52" fillId="44" borderId="134" applyNumberFormat="0" applyAlignment="0" applyProtection="0"/>
    <xf numFmtId="0" fontId="59" fillId="0" borderId="138" applyNumberFormat="0" applyFill="0" applyAlignment="0" applyProtection="0"/>
    <xf numFmtId="0" fontId="42" fillId="58" borderId="134" applyNumberFormat="0" applyAlignment="0" applyProtection="0"/>
    <xf numFmtId="166" fontId="15" fillId="5" borderId="139">
      <alignment horizontal="right" vertical="center"/>
    </xf>
    <xf numFmtId="0" fontId="13" fillId="62" borderId="136" applyNumberFormat="0" applyFont="0" applyAlignment="0" applyProtection="0"/>
    <xf numFmtId="0" fontId="13" fillId="62" borderId="136" applyNumberFormat="0" applyFont="0" applyAlignment="0" applyProtection="0"/>
    <xf numFmtId="0" fontId="13" fillId="62" borderId="136" applyNumberFormat="0" applyFont="0" applyAlignment="0" applyProtection="0"/>
    <xf numFmtId="0" fontId="13" fillId="0" borderId="139">
      <alignment vertical="center"/>
    </xf>
    <xf numFmtId="0" fontId="52" fillId="44" borderId="134" applyNumberFormat="0" applyAlignment="0" applyProtection="0"/>
    <xf numFmtId="171" fontId="13" fillId="0" borderId="139">
      <alignment vertical="center"/>
    </xf>
    <xf numFmtId="0" fontId="42" fillId="58" borderId="134" applyNumberFormat="0" applyAlignment="0" applyProtection="0"/>
    <xf numFmtId="0" fontId="13" fillId="0" borderId="139">
      <alignment vertical="center"/>
    </xf>
    <xf numFmtId="166" fontId="15" fillId="5" borderId="139">
      <alignment horizontal="right" vertical="center"/>
    </xf>
    <xf numFmtId="0" fontId="13" fillId="0" borderId="139">
      <alignment vertical="center"/>
    </xf>
    <xf numFmtId="171" fontId="15" fillId="5" borderId="139">
      <alignment horizontal="right" vertical="center"/>
    </xf>
    <xf numFmtId="0" fontId="13" fillId="0" borderId="139">
      <alignment vertical="center"/>
    </xf>
    <xf numFmtId="0" fontId="59" fillId="0" borderId="138" applyNumberFormat="0" applyFill="0" applyAlignment="0" applyProtection="0"/>
    <xf numFmtId="171" fontId="13" fillId="0" borderId="139">
      <alignment vertical="center"/>
    </xf>
    <xf numFmtId="0" fontId="13" fillId="0" borderId="139">
      <alignment vertical="center"/>
    </xf>
    <xf numFmtId="0" fontId="42" fillId="58" borderId="134" applyNumberFormat="0" applyAlignment="0" applyProtection="0"/>
    <xf numFmtId="171" fontId="15" fillId="5" borderId="139">
      <alignment horizontal="right" vertical="center"/>
    </xf>
    <xf numFmtId="171" fontId="15" fillId="5" borderId="139">
      <alignment horizontal="right" vertical="center"/>
    </xf>
    <xf numFmtId="0" fontId="57" fillId="58" borderId="137" applyNumberFormat="0" applyAlignment="0" applyProtection="0"/>
    <xf numFmtId="166" fontId="15" fillId="5" borderId="139">
      <alignment horizontal="right" vertical="center"/>
    </xf>
    <xf numFmtId="0" fontId="52" fillId="44" borderId="134" applyNumberFormat="0" applyAlignment="0" applyProtection="0"/>
    <xf numFmtId="0" fontId="42" fillId="58" borderId="134" applyNumberFormat="0" applyAlignment="0" applyProtection="0"/>
    <xf numFmtId="0" fontId="13" fillId="0" borderId="139">
      <alignment vertical="center"/>
    </xf>
    <xf numFmtId="0" fontId="42" fillId="58" borderId="134" applyNumberFormat="0" applyAlignment="0" applyProtection="0"/>
    <xf numFmtId="0" fontId="13" fillId="62" borderId="136" applyNumberFormat="0" applyFont="0" applyAlignment="0" applyProtection="0"/>
    <xf numFmtId="0" fontId="13" fillId="0" borderId="139">
      <alignment vertical="center"/>
    </xf>
    <xf numFmtId="0" fontId="13" fillId="62" borderId="136" applyNumberFormat="0" applyFont="0" applyAlignment="0" applyProtection="0"/>
    <xf numFmtId="0" fontId="13" fillId="62" borderId="136" applyNumberFormat="0" applyFont="0" applyAlignment="0" applyProtection="0"/>
    <xf numFmtId="166" fontId="15" fillId="5" borderId="139">
      <alignment horizontal="right" vertical="center"/>
    </xf>
    <xf numFmtId="0" fontId="13" fillId="0" borderId="139">
      <alignment vertical="center"/>
    </xf>
    <xf numFmtId="0" fontId="59" fillId="0" borderId="138" applyNumberFormat="0" applyFill="0" applyAlignment="0" applyProtection="0"/>
    <xf numFmtId="0" fontId="13" fillId="0" borderId="139">
      <alignment vertical="center"/>
    </xf>
    <xf numFmtId="0" fontId="13" fillId="62" borderId="136" applyNumberFormat="0" applyFont="0" applyAlignment="0" applyProtection="0"/>
    <xf numFmtId="166" fontId="15" fillId="5" borderId="139">
      <alignment horizontal="right" vertical="center"/>
    </xf>
    <xf numFmtId="166" fontId="15" fillId="5" borderId="139">
      <alignment horizontal="right" vertical="center"/>
    </xf>
    <xf numFmtId="0" fontId="42" fillId="58" borderId="134" applyNumberFormat="0" applyAlignment="0" applyProtection="0"/>
    <xf numFmtId="0" fontId="59" fillId="0" borderId="138" applyNumberFormat="0" applyFill="0" applyAlignment="0" applyProtection="0"/>
    <xf numFmtId="0" fontId="59" fillId="0" borderId="138" applyNumberFormat="0" applyFill="0" applyAlignment="0" applyProtection="0"/>
    <xf numFmtId="0" fontId="13" fillId="62" borderId="136" applyNumberFormat="0" applyFont="0" applyAlignment="0" applyProtection="0"/>
    <xf numFmtId="171" fontId="15" fillId="5" borderId="139">
      <alignment horizontal="right" vertical="center"/>
    </xf>
    <xf numFmtId="166" fontId="15" fillId="5" borderId="139">
      <alignment horizontal="right" vertical="center"/>
    </xf>
    <xf numFmtId="0" fontId="59" fillId="0" borderId="138" applyNumberFormat="0" applyFill="0" applyAlignment="0" applyProtection="0"/>
    <xf numFmtId="0" fontId="59" fillId="0" borderId="138" applyNumberFormat="0" applyFill="0" applyAlignment="0" applyProtection="0"/>
    <xf numFmtId="0" fontId="13" fillId="62" borderId="136" applyNumberFormat="0" applyFont="0" applyAlignment="0" applyProtection="0"/>
    <xf numFmtId="0" fontId="52" fillId="44" borderId="134" applyNumberFormat="0" applyAlignment="0" applyProtection="0"/>
    <xf numFmtId="171" fontId="13" fillId="0" borderId="139">
      <alignment vertical="center"/>
    </xf>
    <xf numFmtId="0" fontId="52" fillId="44" borderId="134" applyNumberFormat="0" applyAlignment="0" applyProtection="0"/>
    <xf numFmtId="166" fontId="15" fillId="5" borderId="139">
      <alignment horizontal="right" vertical="center"/>
    </xf>
    <xf numFmtId="0" fontId="13" fillId="62" borderId="136" applyNumberFormat="0" applyFont="0" applyAlignment="0" applyProtection="0"/>
    <xf numFmtId="0" fontId="42" fillId="58" borderId="134" applyNumberFormat="0" applyAlignment="0" applyProtection="0"/>
    <xf numFmtId="166" fontId="15" fillId="5" borderId="139">
      <alignment horizontal="right" vertical="center"/>
    </xf>
    <xf numFmtId="171" fontId="15" fillId="5" borderId="139">
      <alignment horizontal="right" vertical="center"/>
    </xf>
    <xf numFmtId="0" fontId="13" fillId="0" borderId="139">
      <alignment vertical="center"/>
    </xf>
    <xf numFmtId="0" fontId="13" fillId="62" borderId="136" applyNumberFormat="0" applyFont="0" applyAlignment="0" applyProtection="0"/>
    <xf numFmtId="166" fontId="15" fillId="5" borderId="139">
      <alignment horizontal="right" vertical="center"/>
    </xf>
    <xf numFmtId="171" fontId="13" fillId="0" borderId="139">
      <alignment vertical="center"/>
    </xf>
    <xf numFmtId="0" fontId="13" fillId="0" borderId="139">
      <alignment vertical="center"/>
    </xf>
    <xf numFmtId="0" fontId="57" fillId="58" borderId="137" applyNumberFormat="0" applyAlignment="0" applyProtection="0"/>
    <xf numFmtId="0" fontId="57" fillId="58" borderId="137" applyNumberFormat="0" applyAlignment="0" applyProtection="0"/>
    <xf numFmtId="0" fontId="52" fillId="44" borderId="134" applyNumberFormat="0" applyAlignment="0" applyProtection="0"/>
    <xf numFmtId="171" fontId="13" fillId="0" borderId="139">
      <alignment vertical="center"/>
    </xf>
    <xf numFmtId="0" fontId="57" fillId="58" borderId="137" applyNumberFormat="0" applyAlignment="0" applyProtection="0"/>
    <xf numFmtId="0" fontId="52" fillId="44" borderId="134" applyNumberFormat="0" applyAlignment="0" applyProtection="0"/>
    <xf numFmtId="0" fontId="13" fillId="0" borderId="139">
      <alignment vertical="center"/>
    </xf>
    <xf numFmtId="0" fontId="13" fillId="0" borderId="139">
      <alignment vertical="center"/>
    </xf>
    <xf numFmtId="0" fontId="13" fillId="62" borderId="136" applyNumberFormat="0" applyFont="0" applyAlignment="0" applyProtection="0"/>
    <xf numFmtId="0" fontId="52" fillId="44" borderId="134" applyNumberFormat="0" applyAlignment="0" applyProtection="0"/>
    <xf numFmtId="0" fontId="13" fillId="0" borderId="139">
      <alignment vertical="center"/>
    </xf>
    <xf numFmtId="0" fontId="52" fillId="44" borderId="134" applyNumberFormat="0" applyAlignment="0" applyProtection="0"/>
    <xf numFmtId="0" fontId="42" fillId="58" borderId="134" applyNumberFormat="0" applyAlignment="0" applyProtection="0"/>
    <xf numFmtId="0" fontId="13" fillId="62" borderId="136" applyNumberFormat="0" applyFont="0" applyAlignment="0" applyProtection="0"/>
    <xf numFmtId="166" fontId="15" fillId="5" borderId="139">
      <alignment horizontal="right" vertical="center"/>
    </xf>
    <xf numFmtId="171" fontId="13" fillId="0" borderId="139">
      <alignment vertical="center"/>
    </xf>
    <xf numFmtId="0" fontId="52" fillId="44" borderId="134" applyNumberFormat="0" applyAlignment="0" applyProtection="0"/>
    <xf numFmtId="0" fontId="57" fillId="58" borderId="137" applyNumberFormat="0" applyAlignment="0" applyProtection="0"/>
    <xf numFmtId="0" fontId="52" fillId="44" borderId="134" applyNumberFormat="0" applyAlignment="0" applyProtection="0"/>
    <xf numFmtId="0" fontId="13" fillId="0" borderId="139">
      <alignment vertical="center"/>
    </xf>
    <xf numFmtId="171" fontId="13" fillId="0" borderId="139">
      <alignment vertical="center"/>
    </xf>
    <xf numFmtId="171" fontId="13" fillId="0" borderId="139">
      <alignment vertical="center"/>
    </xf>
    <xf numFmtId="166" fontId="15" fillId="5" borderId="139">
      <alignment horizontal="right" vertical="center"/>
    </xf>
    <xf numFmtId="0" fontId="13" fillId="0" borderId="139">
      <alignment vertical="center"/>
    </xf>
    <xf numFmtId="0" fontId="52" fillId="44" borderId="134" applyNumberFormat="0" applyAlignment="0" applyProtection="0"/>
    <xf numFmtId="0" fontId="42" fillId="58" borderId="134" applyNumberFormat="0" applyAlignment="0" applyProtection="0"/>
    <xf numFmtId="0" fontId="13" fillId="62" borderId="136" applyNumberFormat="0" applyFont="0" applyAlignment="0" applyProtection="0"/>
    <xf numFmtId="0" fontId="42" fillId="58" borderId="134" applyNumberFormat="0" applyAlignment="0" applyProtection="0"/>
    <xf numFmtId="0" fontId="59" fillId="0" borderId="138" applyNumberFormat="0" applyFill="0" applyAlignment="0" applyProtection="0"/>
    <xf numFmtId="0" fontId="57" fillId="58" borderId="137" applyNumberFormat="0" applyAlignment="0" applyProtection="0"/>
    <xf numFmtId="0" fontId="59" fillId="0" borderId="138" applyNumberFormat="0" applyFill="0" applyAlignment="0" applyProtection="0"/>
    <xf numFmtId="0" fontId="52" fillId="44" borderId="134" applyNumberFormat="0" applyAlignment="0" applyProtection="0"/>
    <xf numFmtId="166" fontId="15" fillId="5" borderId="139">
      <alignment horizontal="right" vertical="center"/>
    </xf>
    <xf numFmtId="0" fontId="13" fillId="62" borderId="136" applyNumberFormat="0" applyFont="0" applyAlignment="0" applyProtection="0"/>
    <xf numFmtId="0" fontId="52" fillId="44" borderId="134" applyNumberFormat="0" applyAlignment="0" applyProtection="0"/>
    <xf numFmtId="0" fontId="59" fillId="0" borderId="138" applyNumberFormat="0" applyFill="0" applyAlignment="0" applyProtection="0"/>
    <xf numFmtId="0" fontId="42" fillId="58" borderId="134" applyNumberFormat="0" applyAlignment="0" applyProtection="0"/>
    <xf numFmtId="0" fontId="57" fillId="58" borderId="137" applyNumberFormat="0" applyAlignment="0" applyProtection="0"/>
    <xf numFmtId="0" fontId="13" fillId="62" borderId="136" applyNumberFormat="0" applyFont="0" applyAlignment="0" applyProtection="0"/>
    <xf numFmtId="0" fontId="42" fillId="58" borderId="134" applyNumberFormat="0" applyAlignment="0" applyProtection="0"/>
    <xf numFmtId="166" fontId="15" fillId="5" borderId="139">
      <alignment horizontal="right" vertical="center"/>
    </xf>
    <xf numFmtId="0" fontId="13" fillId="0" borderId="139">
      <alignment vertical="center"/>
    </xf>
    <xf numFmtId="0" fontId="42" fillId="58" borderId="134" applyNumberFormat="0" applyAlignment="0" applyProtection="0"/>
    <xf numFmtId="166" fontId="15" fillId="5" borderId="139">
      <alignment horizontal="right" vertical="center"/>
    </xf>
    <xf numFmtId="0" fontId="59" fillId="0" borderId="138" applyNumberFormat="0" applyFill="0" applyAlignment="0" applyProtection="0"/>
    <xf numFmtId="0" fontId="13" fillId="0" borderId="139">
      <alignment vertical="center"/>
    </xf>
    <xf numFmtId="171" fontId="13" fillId="0" borderId="139">
      <alignment vertical="center"/>
    </xf>
    <xf numFmtId="0" fontId="42" fillId="58" borderId="134" applyNumberFormat="0" applyAlignment="0" applyProtection="0"/>
    <xf numFmtId="166" fontId="15" fillId="5" borderId="139">
      <alignment horizontal="right" vertical="center"/>
    </xf>
    <xf numFmtId="171" fontId="13" fillId="0" borderId="139">
      <alignment vertical="center"/>
    </xf>
    <xf numFmtId="0" fontId="57" fillId="58" borderId="137" applyNumberFormat="0" applyAlignment="0" applyProtection="0"/>
    <xf numFmtId="0" fontId="52" fillId="44" borderId="134" applyNumberFormat="0" applyAlignment="0" applyProtection="0"/>
    <xf numFmtId="0" fontId="13" fillId="0" borderId="139">
      <alignment vertical="center"/>
    </xf>
    <xf numFmtId="0" fontId="13" fillId="0" borderId="139">
      <alignment vertical="center"/>
    </xf>
    <xf numFmtId="0" fontId="42" fillId="58" borderId="134" applyNumberFormat="0" applyAlignment="0" applyProtection="0"/>
    <xf numFmtId="0" fontId="57" fillId="58" borderId="137" applyNumberFormat="0" applyAlignment="0" applyProtection="0"/>
    <xf numFmtId="0" fontId="57" fillId="58" borderId="137" applyNumberFormat="0" applyAlignment="0" applyProtection="0"/>
    <xf numFmtId="0" fontId="59" fillId="0" borderId="138" applyNumberFormat="0" applyFill="0" applyAlignment="0" applyProtection="0"/>
    <xf numFmtId="0" fontId="59" fillId="0" borderId="138" applyNumberFormat="0" applyFill="0" applyAlignment="0" applyProtection="0"/>
    <xf numFmtId="0" fontId="13" fillId="0" borderId="139">
      <alignment vertical="center"/>
    </xf>
    <xf numFmtId="171" fontId="15" fillId="5" borderId="139">
      <alignment horizontal="right" vertical="center"/>
    </xf>
    <xf numFmtId="0" fontId="59" fillId="0" borderId="138" applyNumberFormat="0" applyFill="0" applyAlignment="0" applyProtection="0"/>
    <xf numFmtId="166" fontId="15" fillId="5" borderId="139">
      <alignment horizontal="right" vertical="center"/>
    </xf>
    <xf numFmtId="0" fontId="57" fillId="58" borderId="137" applyNumberFormat="0" applyAlignment="0" applyProtection="0"/>
    <xf numFmtId="171" fontId="13" fillId="0" borderId="139">
      <alignment vertical="center"/>
    </xf>
    <xf numFmtId="166" fontId="15" fillId="5" borderId="139">
      <alignment horizontal="right" vertical="center"/>
    </xf>
    <xf numFmtId="0" fontId="13" fillId="0" borderId="139">
      <alignment vertical="center"/>
    </xf>
    <xf numFmtId="0" fontId="13" fillId="0" borderId="139">
      <alignment vertical="center"/>
    </xf>
    <xf numFmtId="171" fontId="15" fillId="5" borderId="139">
      <alignment horizontal="right" vertical="center"/>
    </xf>
    <xf numFmtId="0" fontId="13" fillId="0" borderId="139">
      <alignment vertical="center"/>
    </xf>
    <xf numFmtId="0" fontId="13" fillId="0" borderId="139">
      <alignment vertical="center"/>
    </xf>
    <xf numFmtId="0" fontId="59" fillId="0" borderId="138" applyNumberFormat="0" applyFill="0" applyAlignment="0" applyProtection="0"/>
    <xf numFmtId="0" fontId="59" fillId="0" borderId="138" applyNumberFormat="0" applyFill="0" applyAlignment="0" applyProtection="0"/>
    <xf numFmtId="0" fontId="13" fillId="62" borderId="136" applyNumberFormat="0" applyFont="0" applyAlignment="0" applyProtection="0"/>
    <xf numFmtId="171" fontId="13" fillId="0" borderId="139">
      <alignment vertical="center"/>
    </xf>
    <xf numFmtId="0" fontId="57" fillId="58" borderId="137" applyNumberFormat="0" applyAlignment="0" applyProtection="0"/>
    <xf numFmtId="166" fontId="15" fillId="5" borderId="139">
      <alignment horizontal="right" vertical="center"/>
    </xf>
    <xf numFmtId="171" fontId="15" fillId="5" borderId="139">
      <alignment horizontal="right" vertical="center"/>
    </xf>
    <xf numFmtId="0" fontId="42" fillId="58" borderId="134" applyNumberFormat="0" applyAlignment="0" applyProtection="0"/>
    <xf numFmtId="0" fontId="13" fillId="62" borderId="136" applyNumberFormat="0" applyFont="0" applyAlignment="0" applyProtection="0"/>
    <xf numFmtId="0" fontId="52" fillId="44" borderId="134" applyNumberFormat="0" applyAlignment="0" applyProtection="0"/>
    <xf numFmtId="166" fontId="15" fillId="5" borderId="139">
      <alignment horizontal="right" vertical="center"/>
    </xf>
    <xf numFmtId="0" fontId="52" fillId="44" borderId="134" applyNumberFormat="0" applyAlignment="0" applyProtection="0"/>
    <xf numFmtId="166" fontId="15" fillId="5" borderId="139">
      <alignment horizontal="right" vertical="center"/>
    </xf>
    <xf numFmtId="171" fontId="15" fillId="5" borderId="139">
      <alignment horizontal="right" vertical="center"/>
    </xf>
    <xf numFmtId="0" fontId="13" fillId="62" borderId="136" applyNumberFormat="0" applyFont="0" applyAlignment="0" applyProtection="0"/>
    <xf numFmtId="0" fontId="52" fillId="44" borderId="134" applyNumberFormat="0" applyAlignment="0" applyProtection="0"/>
    <xf numFmtId="171" fontId="13" fillId="0" borderId="139">
      <alignment vertical="center"/>
    </xf>
    <xf numFmtId="0" fontId="52" fillId="44" borderId="134" applyNumberFormat="0" applyAlignment="0" applyProtection="0"/>
    <xf numFmtId="166" fontId="15" fillId="5" borderId="139">
      <alignment horizontal="right" vertical="center"/>
    </xf>
    <xf numFmtId="0" fontId="52" fillId="44" borderId="134" applyNumberFormat="0" applyAlignment="0" applyProtection="0"/>
    <xf numFmtId="0" fontId="59" fillId="0" borderId="138" applyNumberFormat="0" applyFill="0" applyAlignment="0" applyProtection="0"/>
    <xf numFmtId="0" fontId="42" fillId="58" borderId="134" applyNumberFormat="0" applyAlignment="0" applyProtection="0"/>
    <xf numFmtId="166" fontId="15" fillId="5" borderId="139">
      <alignment horizontal="right" vertical="center"/>
    </xf>
    <xf numFmtId="0" fontId="13" fillId="0" borderId="139">
      <alignment vertical="center"/>
    </xf>
    <xf numFmtId="0" fontId="42" fillId="58" borderId="134" applyNumberFormat="0" applyAlignment="0" applyProtection="0"/>
    <xf numFmtId="0" fontId="13" fillId="62" borderId="136" applyNumberFormat="0" applyFont="0" applyAlignment="0" applyProtection="0"/>
    <xf numFmtId="171" fontId="13" fillId="0" borderId="139">
      <alignment vertical="center"/>
    </xf>
    <xf numFmtId="0" fontId="42" fillId="58" borderId="134" applyNumberFormat="0" applyAlignment="0" applyProtection="0"/>
    <xf numFmtId="171" fontId="15" fillId="5" borderId="139">
      <alignment horizontal="right" vertical="center"/>
    </xf>
    <xf numFmtId="166" fontId="15" fillId="5" borderId="139">
      <alignment horizontal="right" vertical="center"/>
    </xf>
    <xf numFmtId="0" fontId="52" fillId="44" borderId="134" applyNumberFormat="0" applyAlignment="0" applyProtection="0"/>
    <xf numFmtId="0" fontId="57" fillId="58" borderId="137" applyNumberFormat="0" applyAlignment="0" applyProtection="0"/>
    <xf numFmtId="0" fontId="13" fillId="0" borderId="139">
      <alignment vertical="center"/>
    </xf>
    <xf numFmtId="0" fontId="13" fillId="0" borderId="139">
      <alignment vertical="center"/>
    </xf>
    <xf numFmtId="0" fontId="59" fillId="0" borderId="138" applyNumberFormat="0" applyFill="0" applyAlignment="0" applyProtection="0"/>
    <xf numFmtId="0" fontId="13" fillId="0" borderId="139">
      <alignment vertical="center"/>
    </xf>
    <xf numFmtId="0" fontId="52" fillId="44" borderId="134" applyNumberFormat="0" applyAlignment="0" applyProtection="0"/>
    <xf numFmtId="0" fontId="59" fillId="0" borderId="138" applyNumberFormat="0" applyFill="0" applyAlignment="0" applyProtection="0"/>
    <xf numFmtId="0" fontId="13" fillId="0" borderId="139">
      <alignment vertical="center"/>
    </xf>
    <xf numFmtId="0" fontId="13" fillId="62" borderId="136" applyNumberFormat="0" applyFont="0" applyAlignment="0" applyProtection="0"/>
    <xf numFmtId="0" fontId="13" fillId="62" borderId="136" applyNumberFormat="0" applyFont="0" applyAlignment="0" applyProtection="0"/>
    <xf numFmtId="166" fontId="15" fillId="5" borderId="139">
      <alignment horizontal="right" vertical="center"/>
    </xf>
    <xf numFmtId="0" fontId="52" fillId="44" borderId="134" applyNumberFormat="0" applyAlignment="0" applyProtection="0"/>
    <xf numFmtId="0" fontId="13" fillId="0" borderId="139">
      <alignment vertical="center"/>
    </xf>
    <xf numFmtId="0" fontId="13" fillId="62" borderId="136" applyNumberFormat="0" applyFont="0" applyAlignment="0" applyProtection="0"/>
    <xf numFmtId="171" fontId="13" fillId="0" borderId="139">
      <alignment vertical="center"/>
    </xf>
    <xf numFmtId="0" fontId="57" fillId="58" borderId="137" applyNumberFormat="0" applyAlignment="0" applyProtection="0"/>
    <xf numFmtId="0" fontId="13" fillId="62" borderId="136" applyNumberFormat="0" applyFont="0" applyAlignment="0" applyProtection="0"/>
    <xf numFmtId="0" fontId="13" fillId="0" borderId="139">
      <alignment vertical="center"/>
    </xf>
    <xf numFmtId="0" fontId="42" fillId="58" borderId="134" applyNumberFormat="0" applyAlignment="0" applyProtection="0"/>
    <xf numFmtId="0" fontId="42" fillId="58" borderId="134" applyNumberFormat="0" applyAlignment="0" applyProtection="0"/>
    <xf numFmtId="171" fontId="13" fillId="0" borderId="139">
      <alignment vertical="center"/>
    </xf>
    <xf numFmtId="171" fontId="13" fillId="0" borderId="139">
      <alignment vertical="center"/>
    </xf>
    <xf numFmtId="171" fontId="13" fillId="0" borderId="139">
      <alignment vertical="center"/>
    </xf>
    <xf numFmtId="166" fontId="15" fillId="5" borderId="139">
      <alignment horizontal="right" vertical="center"/>
    </xf>
    <xf numFmtId="171" fontId="15" fillId="5" borderId="139">
      <alignment horizontal="right" vertical="center"/>
    </xf>
    <xf numFmtId="171" fontId="13" fillId="0" borderId="139">
      <alignment vertical="center"/>
    </xf>
    <xf numFmtId="171" fontId="13" fillId="0" borderId="139">
      <alignment vertical="center"/>
    </xf>
    <xf numFmtId="166" fontId="15" fillId="5" borderId="139">
      <alignment horizontal="right" vertical="center"/>
    </xf>
    <xf numFmtId="0" fontId="57" fillId="58" borderId="137" applyNumberFormat="0" applyAlignment="0" applyProtection="0"/>
    <xf numFmtId="0" fontId="57" fillId="58" borderId="137" applyNumberFormat="0" applyAlignment="0" applyProtection="0"/>
    <xf numFmtId="0" fontId="57" fillId="58" borderId="137" applyNumberFormat="0" applyAlignment="0" applyProtection="0"/>
    <xf numFmtId="0" fontId="13" fillId="0" borderId="139">
      <alignment vertical="center"/>
    </xf>
    <xf numFmtId="171" fontId="15" fillId="5" borderId="139">
      <alignment horizontal="right" vertical="center"/>
    </xf>
    <xf numFmtId="171" fontId="15" fillId="5" borderId="139">
      <alignment horizontal="right" vertical="center"/>
    </xf>
    <xf numFmtId="0" fontId="57" fillId="58" borderId="137" applyNumberFormat="0" applyAlignment="0" applyProtection="0"/>
    <xf numFmtId="0" fontId="52" fillId="44" borderId="134" applyNumberFormat="0" applyAlignment="0" applyProtection="0"/>
    <xf numFmtId="0" fontId="42" fillId="58" borderId="134" applyNumberFormat="0" applyAlignment="0" applyProtection="0"/>
    <xf numFmtId="0" fontId="52" fillId="44" borderId="134" applyNumberFormat="0" applyAlignment="0" applyProtection="0"/>
    <xf numFmtId="0" fontId="13" fillId="62" borderId="136" applyNumberFormat="0" applyFont="0" applyAlignment="0" applyProtection="0"/>
    <xf numFmtId="166" fontId="15" fillId="5" borderId="139">
      <alignment horizontal="right" vertical="center"/>
    </xf>
    <xf numFmtId="0" fontId="13" fillId="0" borderId="139">
      <alignment vertical="center"/>
    </xf>
    <xf numFmtId="0" fontId="13" fillId="0" borderId="139">
      <alignment vertical="center"/>
    </xf>
    <xf numFmtId="166" fontId="15" fillId="5" borderId="139">
      <alignment horizontal="right" vertical="center"/>
    </xf>
    <xf numFmtId="0" fontId="52" fillId="44" borderId="134" applyNumberFormat="0" applyAlignment="0" applyProtection="0"/>
    <xf numFmtId="171" fontId="13" fillId="0" borderId="139">
      <alignment vertical="center"/>
    </xf>
    <xf numFmtId="0" fontId="57" fillId="58" borderId="137" applyNumberFormat="0" applyAlignment="0" applyProtection="0"/>
    <xf numFmtId="0" fontId="13" fillId="0" borderId="139">
      <alignment vertical="center"/>
    </xf>
    <xf numFmtId="0" fontId="57" fillId="58" borderId="137" applyNumberFormat="0" applyAlignment="0" applyProtection="0"/>
    <xf numFmtId="0" fontId="42" fillId="58" borderId="134" applyNumberFormat="0" applyAlignment="0" applyProtection="0"/>
    <xf numFmtId="0" fontId="13" fillId="62" borderId="136" applyNumberFormat="0" applyFont="0" applyAlignment="0" applyProtection="0"/>
    <xf numFmtId="171" fontId="13" fillId="0" borderId="139">
      <alignment vertical="center"/>
    </xf>
    <xf numFmtId="0" fontId="52" fillId="44" borderId="134" applyNumberFormat="0" applyAlignment="0" applyProtection="0"/>
    <xf numFmtId="0" fontId="13" fillId="0" borderId="139">
      <alignment vertical="center"/>
    </xf>
    <xf numFmtId="0" fontId="13" fillId="0" borderId="139">
      <alignment vertical="center"/>
    </xf>
    <xf numFmtId="0" fontId="52" fillId="44" borderId="134" applyNumberFormat="0" applyAlignment="0" applyProtection="0"/>
    <xf numFmtId="0" fontId="13" fillId="0" borderId="139">
      <alignment vertical="center"/>
    </xf>
    <xf numFmtId="0" fontId="57" fillId="58" borderId="137" applyNumberFormat="0" applyAlignment="0" applyProtection="0"/>
    <xf numFmtId="166" fontId="15" fillId="5" borderId="139">
      <alignment horizontal="right" vertical="center"/>
    </xf>
    <xf numFmtId="166" fontId="15" fillId="5" borderId="139">
      <alignment horizontal="right" vertical="center"/>
    </xf>
    <xf numFmtId="0" fontId="57" fillId="58" borderId="137" applyNumberFormat="0" applyAlignment="0" applyProtection="0"/>
    <xf numFmtId="0" fontId="57" fillId="58" borderId="137" applyNumberFormat="0" applyAlignment="0" applyProtection="0"/>
    <xf numFmtId="0" fontId="52" fillId="44" borderId="134" applyNumberFormat="0" applyAlignment="0" applyProtection="0"/>
    <xf numFmtId="0" fontId="13" fillId="0" borderId="139">
      <alignment vertical="center"/>
    </xf>
    <xf numFmtId="0" fontId="13" fillId="62" borderId="136" applyNumberFormat="0" applyFont="0" applyAlignment="0" applyProtection="0"/>
    <xf numFmtId="0" fontId="59" fillId="0" borderId="138" applyNumberFormat="0" applyFill="0" applyAlignment="0" applyProtection="0"/>
    <xf numFmtId="166" fontId="15" fillId="5" borderId="139">
      <alignment horizontal="right" vertical="center"/>
    </xf>
    <xf numFmtId="0" fontId="57" fillId="58" borderId="137" applyNumberFormat="0" applyAlignment="0" applyProtection="0"/>
    <xf numFmtId="0" fontId="42" fillId="58" borderId="134" applyNumberFormat="0" applyAlignment="0" applyProtection="0"/>
    <xf numFmtId="0" fontId="13" fillId="62" borderId="136" applyNumberFormat="0" applyFont="0" applyAlignment="0" applyProtection="0"/>
    <xf numFmtId="0" fontId="52" fillId="44" borderId="134" applyNumberFormat="0" applyAlignment="0" applyProtection="0"/>
    <xf numFmtId="0" fontId="13" fillId="0" borderId="139">
      <alignment vertical="center"/>
    </xf>
    <xf numFmtId="0" fontId="13" fillId="62" borderId="136" applyNumberFormat="0" applyFont="0" applyAlignment="0" applyProtection="0"/>
    <xf numFmtId="0" fontId="13" fillId="0" borderId="139">
      <alignment vertical="center"/>
    </xf>
    <xf numFmtId="0" fontId="13" fillId="62" borderId="136" applyNumberFormat="0" applyFont="0" applyAlignment="0" applyProtection="0"/>
    <xf numFmtId="166" fontId="15" fillId="5" borderId="139">
      <alignment horizontal="right" vertical="center"/>
    </xf>
    <xf numFmtId="166" fontId="15" fillId="5" borderId="139">
      <alignment horizontal="right" vertical="center"/>
    </xf>
    <xf numFmtId="0" fontId="59" fillId="0" borderId="138" applyNumberFormat="0" applyFill="0" applyAlignment="0" applyProtection="0"/>
    <xf numFmtId="171" fontId="15" fillId="5" borderId="139">
      <alignment horizontal="right" vertical="center"/>
    </xf>
    <xf numFmtId="171" fontId="13" fillId="0" borderId="139">
      <alignment vertical="center"/>
    </xf>
    <xf numFmtId="0" fontId="13" fillId="62" borderId="136" applyNumberFormat="0" applyFont="0" applyAlignment="0" applyProtection="0"/>
    <xf numFmtId="0" fontId="42" fillId="58" borderId="134" applyNumberFormat="0" applyAlignment="0" applyProtection="0"/>
    <xf numFmtId="0" fontId="13" fillId="0" borderId="139">
      <alignment vertical="center"/>
    </xf>
    <xf numFmtId="0" fontId="13" fillId="0" borderId="139">
      <alignment vertical="center"/>
    </xf>
    <xf numFmtId="0" fontId="13" fillId="62" borderId="136" applyNumberFormat="0" applyFont="0" applyAlignment="0" applyProtection="0"/>
    <xf numFmtId="0" fontId="59" fillId="0" borderId="138" applyNumberFormat="0" applyFill="0" applyAlignment="0" applyProtection="0"/>
    <xf numFmtId="0" fontId="13" fillId="0" borderId="139">
      <alignment vertical="center"/>
    </xf>
    <xf numFmtId="0" fontId="59" fillId="0" borderId="138" applyNumberFormat="0" applyFill="0" applyAlignment="0" applyProtection="0"/>
    <xf numFmtId="171" fontId="13" fillId="0" borderId="139">
      <alignment vertical="center"/>
    </xf>
    <xf numFmtId="171" fontId="15" fillId="5" borderId="139">
      <alignment horizontal="right" vertical="center"/>
    </xf>
    <xf numFmtId="0" fontId="57" fillId="58" borderId="137" applyNumberFormat="0" applyAlignment="0" applyProtection="0"/>
    <xf numFmtId="166" fontId="15" fillId="5" borderId="139">
      <alignment horizontal="right" vertical="center"/>
    </xf>
    <xf numFmtId="0" fontId="42" fillId="58" borderId="134" applyNumberFormat="0" applyAlignment="0" applyProtection="0"/>
    <xf numFmtId="0" fontId="57" fillId="58" borderId="137" applyNumberFormat="0" applyAlignment="0" applyProtection="0"/>
    <xf numFmtId="166" fontId="15" fillId="5" borderId="139">
      <alignment horizontal="right" vertical="center"/>
    </xf>
    <xf numFmtId="166" fontId="15" fillId="5" borderId="139">
      <alignment horizontal="right" vertical="center"/>
    </xf>
    <xf numFmtId="171" fontId="15" fillId="5" borderId="139">
      <alignment horizontal="right" vertical="center"/>
    </xf>
    <xf numFmtId="0" fontId="42" fillId="58" borderId="134" applyNumberFormat="0" applyAlignment="0" applyProtection="0"/>
    <xf numFmtId="166" fontId="15" fillId="5" borderId="139">
      <alignment horizontal="right" vertical="center"/>
    </xf>
    <xf numFmtId="171" fontId="15" fillId="5" borderId="139">
      <alignment horizontal="right" vertical="center"/>
    </xf>
    <xf numFmtId="171" fontId="13" fillId="0" borderId="139">
      <alignment vertical="center"/>
    </xf>
    <xf numFmtId="171" fontId="15" fillId="5" borderId="139">
      <alignment horizontal="right" vertical="center"/>
    </xf>
    <xf numFmtId="0" fontId="59" fillId="0" borderId="138" applyNumberFormat="0" applyFill="0" applyAlignment="0" applyProtection="0"/>
    <xf numFmtId="0" fontId="59" fillId="0" borderId="138" applyNumberFormat="0" applyFill="0" applyAlignment="0" applyProtection="0"/>
    <xf numFmtId="166" fontId="15" fillId="5" borderId="139">
      <alignment horizontal="right" vertical="center"/>
    </xf>
    <xf numFmtId="0" fontId="52" fillId="44" borderId="134" applyNumberFormat="0" applyAlignment="0" applyProtection="0"/>
    <xf numFmtId="166" fontId="15" fillId="5" borderId="139">
      <alignment horizontal="right" vertical="center"/>
    </xf>
    <xf numFmtId="0" fontId="13" fillId="0" borderId="139">
      <alignment vertical="center"/>
    </xf>
    <xf numFmtId="0" fontId="42" fillId="58" borderId="134" applyNumberFormat="0" applyAlignment="0" applyProtection="0"/>
    <xf numFmtId="0" fontId="52" fillId="44" borderId="134" applyNumberFormat="0" applyAlignment="0" applyProtection="0"/>
    <xf numFmtId="0" fontId="57" fillId="58" borderId="137" applyNumberFormat="0" applyAlignment="0" applyProtection="0"/>
    <xf numFmtId="171" fontId="15" fillId="5" borderId="139">
      <alignment horizontal="right" vertical="center"/>
    </xf>
    <xf numFmtId="0" fontId="13" fillId="0" borderId="139">
      <alignment vertical="center"/>
    </xf>
    <xf numFmtId="0" fontId="13" fillId="62" borderId="136" applyNumberFormat="0" applyFont="0" applyAlignment="0" applyProtection="0"/>
    <xf numFmtId="171" fontId="15" fillId="5" borderId="139">
      <alignment horizontal="right" vertical="center"/>
    </xf>
    <xf numFmtId="0" fontId="13" fillId="62" borderId="136" applyNumberFormat="0" applyFont="0" applyAlignment="0" applyProtection="0"/>
    <xf numFmtId="166" fontId="15" fillId="5" borderId="139">
      <alignment horizontal="right" vertical="center"/>
    </xf>
    <xf numFmtId="0" fontId="59" fillId="0" borderId="138" applyNumberFormat="0" applyFill="0" applyAlignment="0" applyProtection="0"/>
    <xf numFmtId="166" fontId="15" fillId="5" borderId="139">
      <alignment horizontal="right" vertical="center"/>
    </xf>
    <xf numFmtId="166" fontId="15" fillId="5" borderId="139">
      <alignment horizontal="right" vertical="center"/>
    </xf>
    <xf numFmtId="0" fontId="13" fillId="0" borderId="139">
      <alignment vertical="center"/>
    </xf>
    <xf numFmtId="166" fontId="15" fillId="5" borderId="139">
      <alignment horizontal="right" vertical="center"/>
    </xf>
    <xf numFmtId="0" fontId="59" fillId="0" borderId="138" applyNumberFormat="0" applyFill="0" applyAlignment="0" applyProtection="0"/>
    <xf numFmtId="0" fontId="52" fillId="44" borderId="134" applyNumberFormat="0" applyAlignment="0" applyProtection="0"/>
    <xf numFmtId="0" fontId="42" fillId="58" borderId="134" applyNumberFormat="0" applyAlignment="0" applyProtection="0"/>
    <xf numFmtId="0" fontId="57" fillId="58" borderId="137" applyNumberFormat="0" applyAlignment="0" applyProtection="0"/>
    <xf numFmtId="0" fontId="13" fillId="0" borderId="139">
      <alignment vertical="center"/>
    </xf>
    <xf numFmtId="0" fontId="13" fillId="0" borderId="139">
      <alignment vertical="center"/>
    </xf>
    <xf numFmtId="0" fontId="57" fillId="58" borderId="137" applyNumberFormat="0" applyAlignment="0" applyProtection="0"/>
    <xf numFmtId="0" fontId="59" fillId="0" borderId="138" applyNumberFormat="0" applyFill="0" applyAlignment="0" applyProtection="0"/>
    <xf numFmtId="0" fontId="57" fillId="58" borderId="137" applyNumberFormat="0" applyAlignment="0" applyProtection="0"/>
    <xf numFmtId="0" fontId="59" fillId="0" borderId="138" applyNumberFormat="0" applyFill="0" applyAlignment="0" applyProtection="0"/>
    <xf numFmtId="0" fontId="13" fillId="0" borderId="139">
      <alignment vertical="center"/>
    </xf>
    <xf numFmtId="0" fontId="57" fillId="58" borderId="137" applyNumberFormat="0" applyAlignment="0" applyProtection="0"/>
    <xf numFmtId="0" fontId="13" fillId="0" borderId="139">
      <alignment vertical="center"/>
    </xf>
    <xf numFmtId="0" fontId="57" fillId="58" borderId="137" applyNumberFormat="0" applyAlignment="0" applyProtection="0"/>
    <xf numFmtId="0" fontId="13" fillId="62" borderId="136" applyNumberFormat="0" applyFont="0" applyAlignment="0" applyProtection="0"/>
    <xf numFmtId="0" fontId="13" fillId="62" borderId="136" applyNumberFormat="0" applyFont="0" applyAlignment="0" applyProtection="0"/>
    <xf numFmtId="0" fontId="59" fillId="0" borderId="138" applyNumberFormat="0" applyFill="0" applyAlignment="0" applyProtection="0"/>
    <xf numFmtId="171" fontId="13" fillId="0" borderId="139">
      <alignment vertical="center"/>
    </xf>
    <xf numFmtId="0" fontId="42" fillId="58" borderId="134" applyNumberFormat="0" applyAlignment="0" applyProtection="0"/>
    <xf numFmtId="171" fontId="15" fillId="5" borderId="139">
      <alignment horizontal="right" vertical="center"/>
    </xf>
    <xf numFmtId="0" fontId="42" fillId="58" borderId="134" applyNumberFormat="0" applyAlignment="0" applyProtection="0"/>
    <xf numFmtId="0" fontId="59" fillId="0" borderId="138" applyNumberFormat="0" applyFill="0" applyAlignment="0" applyProtection="0"/>
    <xf numFmtId="166" fontId="15" fillId="5" borderId="139">
      <alignment horizontal="right" vertical="center"/>
    </xf>
    <xf numFmtId="166" fontId="15" fillId="5" borderId="139">
      <alignment horizontal="right" vertical="center"/>
    </xf>
    <xf numFmtId="171" fontId="13" fillId="0" borderId="139">
      <alignment vertical="center"/>
    </xf>
    <xf numFmtId="171" fontId="13" fillId="0" borderId="139">
      <alignment vertical="center"/>
    </xf>
    <xf numFmtId="0" fontId="52" fillId="44" borderId="134" applyNumberFormat="0" applyAlignment="0" applyProtection="0"/>
    <xf numFmtId="0" fontId="52" fillId="44" borderId="134" applyNumberFormat="0" applyAlignment="0" applyProtection="0"/>
    <xf numFmtId="0" fontId="13" fillId="0" borderId="139">
      <alignment vertical="center"/>
    </xf>
    <xf numFmtId="0" fontId="13" fillId="0" borderId="139">
      <alignment vertical="center"/>
    </xf>
    <xf numFmtId="0" fontId="52" fillId="44" borderId="134" applyNumberFormat="0" applyAlignment="0" applyProtection="0"/>
    <xf numFmtId="166" fontId="15" fillId="5" borderId="139">
      <alignment horizontal="right" vertical="center"/>
    </xf>
    <xf numFmtId="0" fontId="13" fillId="62" borderId="136" applyNumberFormat="0" applyFont="0" applyAlignment="0" applyProtection="0"/>
    <xf numFmtId="0" fontId="59" fillId="0" borderId="138" applyNumberFormat="0" applyFill="0" applyAlignment="0" applyProtection="0"/>
    <xf numFmtId="0" fontId="13" fillId="0" borderId="139">
      <alignment vertical="center"/>
    </xf>
    <xf numFmtId="0" fontId="59" fillId="0" borderId="138" applyNumberFormat="0" applyFill="0" applyAlignment="0" applyProtection="0"/>
    <xf numFmtId="166" fontId="15" fillId="5" borderId="139">
      <alignment horizontal="right" vertical="center"/>
    </xf>
    <xf numFmtId="0" fontId="13" fillId="0" borderId="139">
      <alignment vertical="center"/>
    </xf>
    <xf numFmtId="0" fontId="42" fillId="58" borderId="134" applyNumberFormat="0" applyAlignment="0" applyProtection="0"/>
    <xf numFmtId="0" fontId="13" fillId="62" borderId="136" applyNumberFormat="0" applyFont="0" applyAlignment="0" applyProtection="0"/>
    <xf numFmtId="0" fontId="59" fillId="0" borderId="138" applyNumberFormat="0" applyFill="0" applyAlignment="0" applyProtection="0"/>
    <xf numFmtId="171" fontId="15" fillId="5" borderId="139">
      <alignment horizontal="right" vertical="center"/>
    </xf>
    <xf numFmtId="0" fontId="42" fillId="58" borderId="134" applyNumberFormat="0" applyAlignment="0" applyProtection="0"/>
    <xf numFmtId="0" fontId="13" fillId="0" borderId="139">
      <alignment vertical="center"/>
    </xf>
    <xf numFmtId="166" fontId="15" fillId="5" borderId="139">
      <alignment horizontal="right" vertical="center"/>
    </xf>
    <xf numFmtId="171" fontId="15" fillId="5" borderId="139">
      <alignment horizontal="right" vertical="center"/>
    </xf>
    <xf numFmtId="0" fontId="42" fillId="58" borderId="134" applyNumberFormat="0" applyAlignment="0" applyProtection="0"/>
    <xf numFmtId="0" fontId="13" fillId="0" borderId="139">
      <alignment vertical="center"/>
    </xf>
    <xf numFmtId="0" fontId="42" fillId="58" borderId="134" applyNumberFormat="0" applyAlignment="0" applyProtection="0"/>
    <xf numFmtId="166" fontId="15" fillId="5" borderId="139">
      <alignment horizontal="right" vertical="center"/>
    </xf>
    <xf numFmtId="0" fontId="57" fillId="58" borderId="137" applyNumberFormat="0" applyAlignment="0" applyProtection="0"/>
    <xf numFmtId="171" fontId="13" fillId="0" borderId="139">
      <alignment vertical="center"/>
    </xf>
    <xf numFmtId="0" fontId="13" fillId="62" borderId="136" applyNumberFormat="0" applyFont="0" applyAlignment="0" applyProtection="0"/>
    <xf numFmtId="0" fontId="13" fillId="62" borderId="136" applyNumberFormat="0" applyFont="0" applyAlignment="0" applyProtection="0"/>
    <xf numFmtId="0" fontId="59" fillId="0" borderId="138" applyNumberFormat="0" applyFill="0" applyAlignment="0" applyProtection="0"/>
    <xf numFmtId="0" fontId="13" fillId="0" borderId="139">
      <alignment vertical="center"/>
    </xf>
    <xf numFmtId="0" fontId="59" fillId="0" borderId="138" applyNumberFormat="0" applyFill="0" applyAlignment="0" applyProtection="0"/>
    <xf numFmtId="166" fontId="15" fillId="5" borderId="139">
      <alignment horizontal="right" vertical="center"/>
    </xf>
    <xf numFmtId="166" fontId="15" fillId="5" borderId="139">
      <alignment horizontal="right" vertical="center"/>
    </xf>
    <xf numFmtId="166" fontId="15" fillId="5" borderId="139">
      <alignment horizontal="right" vertical="center"/>
    </xf>
    <xf numFmtId="0" fontId="57" fillId="58" borderId="137" applyNumberFormat="0" applyAlignment="0" applyProtection="0"/>
    <xf numFmtId="166" fontId="15" fillId="5" borderId="139">
      <alignment horizontal="right" vertical="center"/>
    </xf>
    <xf numFmtId="171" fontId="13" fillId="0" borderId="139">
      <alignment vertical="center"/>
    </xf>
    <xf numFmtId="0" fontId="13" fillId="0" borderId="139">
      <alignment vertical="center"/>
    </xf>
    <xf numFmtId="0" fontId="42" fillId="58" borderId="134" applyNumberFormat="0" applyAlignment="0" applyProtection="0"/>
    <xf numFmtId="0" fontId="42" fillId="58" borderId="134" applyNumberFormat="0" applyAlignment="0" applyProtection="0"/>
    <xf numFmtId="0" fontId="52" fillId="44" borderId="134" applyNumberFormat="0" applyAlignment="0" applyProtection="0"/>
    <xf numFmtId="0" fontId="52" fillId="44" borderId="134" applyNumberFormat="0" applyAlignment="0" applyProtection="0"/>
    <xf numFmtId="171" fontId="15" fillId="5" borderId="139">
      <alignment horizontal="right" vertical="center"/>
    </xf>
    <xf numFmtId="0" fontId="13" fillId="62" borderId="136" applyNumberFormat="0" applyFont="0" applyAlignment="0" applyProtection="0"/>
    <xf numFmtId="0" fontId="57" fillId="58" borderId="137" applyNumberFormat="0" applyAlignment="0" applyProtection="0"/>
    <xf numFmtId="0" fontId="59" fillId="0" borderId="138" applyNumberFormat="0" applyFill="0" applyAlignment="0" applyProtection="0"/>
    <xf numFmtId="0" fontId="13" fillId="62" borderId="136" applyNumberFormat="0" applyFont="0" applyAlignment="0" applyProtection="0"/>
    <xf numFmtId="0" fontId="57" fillId="58" borderId="137" applyNumberFormat="0" applyAlignment="0" applyProtection="0"/>
    <xf numFmtId="0" fontId="13" fillId="0" borderId="139">
      <alignment vertical="center"/>
    </xf>
    <xf numFmtId="166" fontId="15" fillId="5" borderId="139">
      <alignment horizontal="right" vertical="center"/>
    </xf>
    <xf numFmtId="0" fontId="59" fillId="0" borderId="138" applyNumberFormat="0" applyFill="0" applyAlignment="0" applyProtection="0"/>
    <xf numFmtId="0" fontId="42" fillId="58" borderId="134" applyNumberFormat="0" applyAlignment="0" applyProtection="0"/>
    <xf numFmtId="0" fontId="52" fillId="44" borderId="134" applyNumberFormat="0" applyAlignment="0" applyProtection="0"/>
    <xf numFmtId="0" fontId="13" fillId="62" borderId="136" applyNumberFormat="0" applyFont="0" applyAlignment="0" applyProtection="0"/>
    <xf numFmtId="0" fontId="57" fillId="58" borderId="137" applyNumberFormat="0" applyAlignment="0" applyProtection="0"/>
    <xf numFmtId="0" fontId="59" fillId="0" borderId="138" applyNumberFormat="0" applyFill="0" applyAlignment="0" applyProtection="0"/>
    <xf numFmtId="0" fontId="13" fillId="0" borderId="139">
      <alignment vertical="center"/>
    </xf>
    <xf numFmtId="166" fontId="15" fillId="5" borderId="139">
      <alignment horizontal="right" vertical="center"/>
    </xf>
    <xf numFmtId="0" fontId="59" fillId="0" borderId="138" applyNumberFormat="0" applyFill="0" applyAlignment="0" applyProtection="0"/>
    <xf numFmtId="0" fontId="57" fillId="58" borderId="137" applyNumberFormat="0" applyAlignment="0" applyProtection="0"/>
    <xf numFmtId="0" fontId="13" fillId="62" borderId="136" applyNumberFormat="0" applyFont="0" applyAlignment="0" applyProtection="0"/>
    <xf numFmtId="0" fontId="13" fillId="62" borderId="136" applyNumberFormat="0" applyFont="0" applyAlignment="0" applyProtection="0"/>
    <xf numFmtId="0" fontId="13" fillId="0" borderId="139">
      <alignment vertical="center"/>
    </xf>
    <xf numFmtId="171" fontId="13" fillId="0" borderId="139">
      <alignment vertical="center"/>
    </xf>
    <xf numFmtId="0" fontId="13" fillId="0" borderId="139">
      <alignment vertical="center"/>
    </xf>
    <xf numFmtId="171" fontId="13" fillId="0" borderId="139">
      <alignment vertical="center"/>
    </xf>
    <xf numFmtId="166" fontId="15" fillId="5" borderId="139">
      <alignment horizontal="right" vertical="center"/>
    </xf>
    <xf numFmtId="171" fontId="15" fillId="5" borderId="139">
      <alignment horizontal="right" vertical="center"/>
    </xf>
    <xf numFmtId="171" fontId="15" fillId="5" borderId="139">
      <alignment horizontal="right" vertical="center"/>
    </xf>
    <xf numFmtId="171" fontId="15" fillId="5" borderId="139">
      <alignment horizontal="right" vertical="center"/>
    </xf>
    <xf numFmtId="166" fontId="15" fillId="5" borderId="139">
      <alignment horizontal="right" vertical="center"/>
    </xf>
    <xf numFmtId="0" fontId="52" fillId="44" borderId="134" applyNumberFormat="0" applyAlignment="0" applyProtection="0"/>
    <xf numFmtId="0" fontId="52" fillId="44" borderId="134" applyNumberFormat="0" applyAlignment="0" applyProtection="0"/>
    <xf numFmtId="0" fontId="42" fillId="58" borderId="134" applyNumberFormat="0" applyAlignment="0" applyProtection="0"/>
    <xf numFmtId="171" fontId="13" fillId="0" borderId="139">
      <alignment vertical="center"/>
    </xf>
    <xf numFmtId="0" fontId="13" fillId="0" borderId="139">
      <alignment vertical="center"/>
    </xf>
    <xf numFmtId="0" fontId="42" fillId="58" borderId="134" applyNumberFormat="0" applyAlignment="0" applyProtection="0"/>
    <xf numFmtId="0" fontId="13" fillId="62" borderId="136" applyNumberFormat="0" applyFont="0" applyAlignment="0" applyProtection="0"/>
    <xf numFmtId="0" fontId="59" fillId="0" borderId="138" applyNumberFormat="0" applyFill="0" applyAlignment="0" applyProtection="0"/>
    <xf numFmtId="0" fontId="57" fillId="58" borderId="137" applyNumberFormat="0" applyAlignment="0" applyProtection="0"/>
    <xf numFmtId="0" fontId="13" fillId="0" borderId="139">
      <alignment vertical="center"/>
    </xf>
    <xf numFmtId="166" fontId="15" fillId="5" borderId="139">
      <alignment horizontal="right" vertical="center"/>
    </xf>
    <xf numFmtId="0" fontId="59" fillId="0" borderId="138" applyNumberFormat="0" applyFill="0" applyAlignment="0" applyProtection="0"/>
    <xf numFmtId="0" fontId="42" fillId="58" borderId="134" applyNumberFormat="0" applyAlignment="0" applyProtection="0"/>
    <xf numFmtId="0" fontId="57" fillId="58" borderId="137" applyNumberFormat="0" applyAlignment="0" applyProtection="0"/>
    <xf numFmtId="166" fontId="15" fillId="5" borderId="139">
      <alignment horizontal="right" vertical="center"/>
    </xf>
    <xf numFmtId="171" fontId="13" fillId="0" borderId="139">
      <alignment vertical="center"/>
    </xf>
    <xf numFmtId="0" fontId="13" fillId="0" borderId="139">
      <alignment vertical="center"/>
    </xf>
    <xf numFmtId="166" fontId="15" fillId="5" borderId="139">
      <alignment horizontal="right" vertical="center"/>
    </xf>
    <xf numFmtId="0" fontId="13" fillId="0" borderId="139">
      <alignment vertical="center"/>
    </xf>
    <xf numFmtId="0" fontId="42" fillId="58" borderId="134" applyNumberFormat="0" applyAlignment="0" applyProtection="0"/>
    <xf numFmtId="0" fontId="42" fillId="58" borderId="134" applyNumberFormat="0" applyAlignment="0" applyProtection="0"/>
    <xf numFmtId="0" fontId="52" fillId="44" borderId="134" applyNumberFormat="0" applyAlignment="0" applyProtection="0"/>
    <xf numFmtId="0" fontId="52" fillId="44" borderId="134" applyNumberFormat="0" applyAlignment="0" applyProtection="0"/>
    <xf numFmtId="171" fontId="15" fillId="5" borderId="139">
      <alignment horizontal="right" vertical="center"/>
    </xf>
    <xf numFmtId="171" fontId="15" fillId="5" borderId="139">
      <alignment horizontal="right" vertical="center"/>
    </xf>
    <xf numFmtId="166" fontId="15" fillId="5" borderId="139">
      <alignment horizontal="right" vertical="center"/>
    </xf>
    <xf numFmtId="171" fontId="13" fillId="0" borderId="139">
      <alignment vertical="center"/>
    </xf>
    <xf numFmtId="0" fontId="13" fillId="0" borderId="139">
      <alignment vertical="center"/>
    </xf>
    <xf numFmtId="0" fontId="13" fillId="62" borderId="136" applyNumberFormat="0" applyFont="0" applyAlignment="0" applyProtection="0"/>
    <xf numFmtId="0" fontId="57" fillId="58" borderId="137" applyNumberFormat="0" applyAlignment="0" applyProtection="0"/>
    <xf numFmtId="0" fontId="59" fillId="0" borderId="138" applyNumberFormat="0" applyFill="0" applyAlignment="0" applyProtection="0"/>
    <xf numFmtId="0" fontId="13" fillId="62" borderId="136" applyNumberFormat="0" applyFont="0" applyAlignment="0" applyProtection="0"/>
    <xf numFmtId="0" fontId="57" fillId="58" borderId="137" applyNumberFormat="0" applyAlignment="0" applyProtection="0"/>
    <xf numFmtId="0" fontId="13" fillId="0" borderId="139">
      <alignment vertical="center"/>
    </xf>
    <xf numFmtId="166" fontId="15" fillId="5" borderId="139">
      <alignment horizontal="right" vertical="center"/>
    </xf>
    <xf numFmtId="0" fontId="59" fillId="0" borderId="138" applyNumberFormat="0" applyFill="0" applyAlignment="0" applyProtection="0"/>
    <xf numFmtId="0" fontId="42" fillId="58" borderId="134" applyNumberFormat="0" applyAlignment="0" applyProtection="0"/>
    <xf numFmtId="0" fontId="52" fillId="44" borderId="134" applyNumberFormat="0" applyAlignment="0" applyProtection="0"/>
    <xf numFmtId="0" fontId="13" fillId="62" borderId="136" applyNumberFormat="0" applyFont="0" applyAlignment="0" applyProtection="0"/>
    <xf numFmtId="0" fontId="57" fillId="58" borderId="137" applyNumberFormat="0" applyAlignment="0" applyProtection="0"/>
    <xf numFmtId="0" fontId="59" fillId="0" borderId="138" applyNumberFormat="0" applyFill="0" applyAlignment="0" applyProtection="0"/>
    <xf numFmtId="0" fontId="1" fillId="0" borderId="0"/>
    <xf numFmtId="166" fontId="15" fillId="5" borderId="144">
      <alignment horizontal="righ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42" fillId="58" borderId="140"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0"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52" fillId="44" borderId="140" applyNumberFormat="0" applyAlignment="0" applyProtection="0"/>
    <xf numFmtId="0" fontId="42" fillId="58" borderId="140" applyNumberFormat="0" applyAlignment="0" applyProtection="0"/>
    <xf numFmtId="0" fontId="52" fillId="44" borderId="140" applyNumberFormat="0" applyAlignment="0" applyProtection="0"/>
    <xf numFmtId="166" fontId="15" fillId="5" borderId="144">
      <alignment horizontal="right" vertical="center"/>
    </xf>
    <xf numFmtId="0" fontId="13" fillId="0" borderId="144">
      <alignment vertical="center"/>
    </xf>
    <xf numFmtId="166" fontId="15" fillId="5" borderId="144">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13" fillId="0" borderId="144">
      <alignment vertical="center"/>
    </xf>
    <xf numFmtId="0" fontId="42" fillId="58" borderId="140" applyNumberFormat="0" applyAlignment="0" applyProtection="0"/>
    <xf numFmtId="0" fontId="42" fillId="58" borderId="140"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42" fillId="58" borderId="140"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0"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0" fontId="59" fillId="0" borderId="143" applyNumberFormat="0" applyFill="0" applyAlignment="0" applyProtection="0"/>
    <xf numFmtId="171" fontId="15" fillId="5" borderId="144">
      <alignment horizontal="right" vertical="center"/>
    </xf>
    <xf numFmtId="171" fontId="15" fillId="5" borderId="144">
      <alignment horizontal="right" vertical="center"/>
    </xf>
    <xf numFmtId="171" fontId="15" fillId="5" borderId="144">
      <alignment horizontal="right" vertical="center"/>
    </xf>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0" fontId="42" fillId="58" borderId="140" applyNumberFormat="0" applyAlignment="0" applyProtection="0"/>
    <xf numFmtId="0" fontId="42" fillId="58" borderId="140" applyNumberFormat="0" applyAlignment="0" applyProtection="0"/>
    <xf numFmtId="171" fontId="13" fillId="0" borderId="144">
      <alignment vertical="center"/>
    </xf>
    <xf numFmtId="0" fontId="1" fillId="0" borderId="0"/>
    <xf numFmtId="171" fontId="15" fillId="5" borderId="144">
      <alignment horizontal="right" vertical="center"/>
    </xf>
    <xf numFmtId="0" fontId="59" fillId="0" borderId="143" applyNumberFormat="0" applyFill="0" applyAlignment="0" applyProtection="0"/>
    <xf numFmtId="171" fontId="13" fillId="0" borderId="144">
      <alignment vertical="center"/>
    </xf>
    <xf numFmtId="0" fontId="57" fillId="58" borderId="142" applyNumberFormat="0" applyAlignment="0" applyProtection="0"/>
    <xf numFmtId="0" fontId="13" fillId="0" borderId="144">
      <alignment vertical="center"/>
    </xf>
    <xf numFmtId="0" fontId="1" fillId="0" borderId="0"/>
    <xf numFmtId="166" fontId="15" fillId="5" borderId="144">
      <alignment horizontal="right" vertical="center"/>
    </xf>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52" fillId="44" borderId="140" applyNumberFormat="0" applyAlignment="0" applyProtection="0"/>
    <xf numFmtId="0" fontId="1" fillId="32" borderId="0" applyNumberFormat="0" applyBorder="0" applyAlignment="0" applyProtection="0"/>
    <xf numFmtId="0" fontId="57" fillId="58" borderId="142" applyNumberFormat="0" applyAlignment="0" applyProtection="0"/>
    <xf numFmtId="0" fontId="1" fillId="36" borderId="0" applyNumberFormat="0" applyBorder="0" applyAlignment="0" applyProtection="0"/>
    <xf numFmtId="0" fontId="1" fillId="17" borderId="0" applyNumberFormat="0" applyBorder="0" applyAlignment="0" applyProtection="0"/>
    <xf numFmtId="0" fontId="13" fillId="62" borderId="141"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52" fillId="44" borderId="140" applyNumberFormat="0" applyAlignment="0" applyProtection="0"/>
    <xf numFmtId="0" fontId="1" fillId="29" borderId="0" applyNumberFormat="0" applyBorder="0" applyAlignment="0" applyProtection="0"/>
    <xf numFmtId="171" fontId="13" fillId="0" borderId="144">
      <alignment vertical="center"/>
    </xf>
    <xf numFmtId="0" fontId="1" fillId="33" borderId="0" applyNumberFormat="0" applyBorder="0" applyAlignment="0" applyProtection="0"/>
    <xf numFmtId="0" fontId="13" fillId="0" borderId="144">
      <alignment vertical="center"/>
    </xf>
    <xf numFmtId="0" fontId="1" fillId="37" borderId="0" applyNumberFormat="0" applyBorder="0" applyAlignment="0" applyProtection="0"/>
    <xf numFmtId="0" fontId="52" fillId="44" borderId="140" applyNumberFormat="0" applyAlignment="0" applyProtection="0"/>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171" fontId="13" fillId="0" borderId="144">
      <alignment vertical="center"/>
    </xf>
    <xf numFmtId="0" fontId="13" fillId="0" borderId="144">
      <alignment vertical="center"/>
    </xf>
    <xf numFmtId="171" fontId="15" fillId="5" borderId="144">
      <alignment horizontal="right" vertical="center"/>
    </xf>
    <xf numFmtId="0" fontId="13" fillId="62" borderId="141" applyNumberFormat="0" applyFont="0" applyAlignment="0" applyProtection="0"/>
    <xf numFmtId="166" fontId="15" fillId="5" borderId="144">
      <alignment horizontal="right" vertical="center"/>
    </xf>
    <xf numFmtId="0" fontId="13" fillId="0" borderId="144">
      <alignment vertical="center"/>
    </xf>
    <xf numFmtId="0" fontId="13" fillId="0" borderId="144">
      <alignment vertical="center"/>
    </xf>
    <xf numFmtId="166" fontId="15" fillId="5" borderId="144">
      <alignment horizontal="right" vertical="center"/>
    </xf>
    <xf numFmtId="171" fontId="15" fillId="5" borderId="144">
      <alignment horizontal="right" vertical="center"/>
    </xf>
    <xf numFmtId="0" fontId="59" fillId="0" borderId="143" applyNumberFormat="0" applyFill="0" applyAlignment="0" applyProtection="0"/>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1" fillId="57" borderId="0"/>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171" fontId="13" fillId="0" borderId="144">
      <alignment vertical="center"/>
    </xf>
    <xf numFmtId="0" fontId="59" fillId="0" borderId="143" applyNumberFormat="0" applyFill="0" applyAlignment="0" applyProtection="0"/>
    <xf numFmtId="0" fontId="59" fillId="0" borderId="143" applyNumberFormat="0" applyFill="0" applyAlignment="0" applyProtection="0"/>
    <xf numFmtId="171" fontId="13" fillId="0" borderId="144">
      <alignment vertical="center"/>
    </xf>
    <xf numFmtId="0" fontId="13" fillId="0" borderId="144">
      <alignment vertical="center"/>
    </xf>
    <xf numFmtId="0" fontId="57" fillId="58" borderId="142" applyNumberFormat="0" applyAlignment="0" applyProtection="0"/>
    <xf numFmtId="166" fontId="15" fillId="5" borderId="144">
      <alignment horizontal="righ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170" fontId="1" fillId="0" borderId="0" applyFont="0" applyFill="0" applyBorder="0" applyAlignment="0" applyProtection="0"/>
    <xf numFmtId="170" fontId="1" fillId="0" borderId="0" applyFont="0" applyFill="0" applyBorder="0" applyAlignment="0" applyProtection="0"/>
    <xf numFmtId="0" fontId="42" fillId="58" borderId="140"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0" fontId="42" fillId="58" borderId="140" applyNumberFormat="0" applyAlignment="0" applyProtection="0"/>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166" fontId="15" fillId="5" borderId="144">
      <alignment horizontal="right" vertical="center"/>
    </xf>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0" fontId="59" fillId="0" borderId="143" applyNumberFormat="0" applyFill="0" applyAlignment="0" applyProtection="0"/>
    <xf numFmtId="0" fontId="13" fillId="0" borderId="144">
      <alignment vertical="center"/>
    </xf>
    <xf numFmtId="171" fontId="13" fillId="0" borderId="144">
      <alignment vertical="center"/>
    </xf>
    <xf numFmtId="0" fontId="59" fillId="0" borderId="143" applyNumberFormat="0" applyFill="0" applyAlignment="0" applyProtection="0"/>
    <xf numFmtId="166" fontId="15" fillId="5" borderId="144">
      <alignment horizontal="right" vertical="center"/>
    </xf>
    <xf numFmtId="0" fontId="52" fillId="44" borderId="140" applyNumberFormat="0" applyAlignment="0" applyProtection="0"/>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171" fontId="13" fillId="0" borderId="144">
      <alignment vertical="center"/>
    </xf>
    <xf numFmtId="0" fontId="52" fillId="44" borderId="140" applyNumberFormat="0" applyAlignment="0" applyProtection="0"/>
    <xf numFmtId="0" fontId="42" fillId="58" borderId="140" applyNumberFormat="0" applyAlignment="0" applyProtection="0"/>
    <xf numFmtId="0" fontId="42" fillId="58" borderId="140" applyNumberFormat="0" applyAlignment="0" applyProtection="0"/>
    <xf numFmtId="0" fontId="13" fillId="0" borderId="144">
      <alignment vertical="center"/>
    </xf>
    <xf numFmtId="0" fontId="42" fillId="58" borderId="140" applyNumberFormat="0" applyAlignment="0" applyProtection="0"/>
    <xf numFmtId="0" fontId="42" fillId="58" borderId="140" applyNumberFormat="0" applyAlignment="0" applyProtection="0"/>
    <xf numFmtId="171" fontId="13" fillId="0" borderId="144">
      <alignment vertical="center"/>
    </xf>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13" fillId="62" borderId="141" applyNumberFormat="0" applyFont="0" applyAlignment="0" applyProtection="0"/>
    <xf numFmtId="171" fontId="15" fillId="5" borderId="144">
      <alignment horizontal="right" vertical="center"/>
    </xf>
    <xf numFmtId="0" fontId="42" fillId="58" borderId="140" applyNumberFormat="0" applyAlignment="0" applyProtection="0"/>
    <xf numFmtId="0" fontId="57" fillId="58" borderId="142"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57" fillId="58" borderId="142" applyNumberFormat="0" applyAlignment="0" applyProtection="0"/>
    <xf numFmtId="0" fontId="52" fillId="44" borderId="140" applyNumberFormat="0" applyAlignment="0" applyProtection="0"/>
    <xf numFmtId="0" fontId="57" fillId="58" borderId="142" applyNumberFormat="0" applyAlignment="0" applyProtection="0"/>
    <xf numFmtId="171" fontId="13" fillId="0" borderId="144">
      <alignment vertical="center"/>
    </xf>
    <xf numFmtId="0" fontId="13" fillId="62" borderId="141" applyNumberFormat="0" applyFont="0" applyAlignment="0" applyProtection="0"/>
    <xf numFmtId="0" fontId="42" fillId="58"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13" fillId="62" borderId="141" applyNumberFormat="0" applyFont="0" applyAlignment="0" applyProtection="0"/>
    <xf numFmtId="0" fontId="52" fillId="44" borderId="140" applyNumberFormat="0" applyAlignment="0" applyProtection="0"/>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171" fontId="15" fillId="5" borderId="144">
      <alignment horizontal="right" vertical="center"/>
    </xf>
    <xf numFmtId="0" fontId="13" fillId="0" borderId="144">
      <alignment vertical="center"/>
    </xf>
    <xf numFmtId="0" fontId="13" fillId="0" borderId="144">
      <alignment vertical="center"/>
    </xf>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171" fontId="13" fillId="0" borderId="144">
      <alignment vertical="center"/>
    </xf>
    <xf numFmtId="166" fontId="15" fillId="5" borderId="144">
      <alignment horizontal="right" vertical="center"/>
    </xf>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171" fontId="13" fillId="0" borderId="144">
      <alignment vertical="center"/>
    </xf>
    <xf numFmtId="171" fontId="13" fillId="0" borderId="144">
      <alignment vertical="center"/>
    </xf>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0" fontId="42" fillId="58" borderId="140" applyNumberFormat="0" applyAlignment="0" applyProtection="0"/>
    <xf numFmtId="0" fontId="13" fillId="0" borderId="144">
      <alignment vertical="center"/>
    </xf>
    <xf numFmtId="0" fontId="13" fillId="0" borderId="144">
      <alignment vertical="center"/>
    </xf>
    <xf numFmtId="171" fontId="15" fillId="5" borderId="144">
      <alignment horizontal="right" vertical="center"/>
    </xf>
    <xf numFmtId="0" fontId="42" fillId="58" borderId="140" applyNumberFormat="0" applyAlignment="0" applyProtection="0"/>
    <xf numFmtId="166" fontId="15" fillId="5" borderId="144">
      <alignment horizontal="right" vertical="center"/>
    </xf>
    <xf numFmtId="0" fontId="59" fillId="0" borderId="143" applyNumberFormat="0" applyFill="0" applyAlignment="0" applyProtection="0"/>
    <xf numFmtId="171" fontId="15" fillId="5" borderId="144">
      <alignment horizontal="right" vertical="center"/>
    </xf>
    <xf numFmtId="0" fontId="57" fillId="58" borderId="142" applyNumberFormat="0" applyAlignment="0" applyProtection="0"/>
    <xf numFmtId="0" fontId="13" fillId="0" borderId="144">
      <alignmen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166" fontId="15" fillId="5" borderId="144">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57" fillId="58" borderId="142" applyNumberFormat="0" applyAlignment="0" applyProtection="0"/>
    <xf numFmtId="166" fontId="15" fillId="5" borderId="144">
      <alignment horizontal="right" vertical="center"/>
    </xf>
    <xf numFmtId="0" fontId="57" fillId="58" borderId="142" applyNumberFormat="0" applyAlignment="0" applyProtection="0"/>
    <xf numFmtId="0" fontId="42" fillId="58" borderId="140" applyNumberFormat="0" applyAlignment="0" applyProtection="0"/>
    <xf numFmtId="171" fontId="13" fillId="0" borderId="144">
      <alignment vertical="center"/>
    </xf>
    <xf numFmtId="171" fontId="13" fillId="0" borderId="144">
      <alignment vertical="center"/>
    </xf>
    <xf numFmtId="0" fontId="42" fillId="58" borderId="140" applyNumberFormat="0" applyAlignment="0" applyProtection="0"/>
    <xf numFmtId="0" fontId="59" fillId="0" borderId="143" applyNumberFormat="0" applyFill="0" applyAlignment="0" applyProtection="0"/>
    <xf numFmtId="171" fontId="15" fillId="5" borderId="144">
      <alignment horizontal="right" vertical="center"/>
    </xf>
    <xf numFmtId="171" fontId="13" fillId="0" borderId="144">
      <alignment vertical="center"/>
    </xf>
    <xf numFmtId="0" fontId="13" fillId="0" borderId="144">
      <alignment vertical="center"/>
    </xf>
    <xf numFmtId="0" fontId="52" fillId="44" borderId="140" applyNumberFormat="0" applyAlignment="0" applyProtection="0"/>
    <xf numFmtId="0" fontId="1" fillId="0" borderId="0"/>
    <xf numFmtId="166" fontId="15" fillId="5" borderId="144">
      <alignment horizontal="right" vertical="center"/>
    </xf>
    <xf numFmtId="0" fontId="52" fillId="44" borderId="140" applyNumberFormat="0" applyAlignment="0" applyProtection="0"/>
    <xf numFmtId="166" fontId="15" fillId="5" borderId="144">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57" fillId="58" borderId="142"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13" fillId="62" borderId="141" applyNumberFormat="0" applyFont="0" applyAlignment="0" applyProtection="0"/>
    <xf numFmtId="0" fontId="57" fillId="58" borderId="142"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171" fontId="15" fillId="5" borderId="144">
      <alignment horizontal="right" vertical="center"/>
    </xf>
    <xf numFmtId="0" fontId="13" fillId="62" borderId="141" applyNumberFormat="0" applyFont="0" applyAlignment="0" applyProtection="0"/>
    <xf numFmtId="0" fontId="42" fillId="58" borderId="140" applyNumberFormat="0" applyAlignment="0" applyProtection="0"/>
    <xf numFmtId="0" fontId="59" fillId="0" borderId="143" applyNumberFormat="0" applyFill="0" applyAlignment="0" applyProtection="0"/>
    <xf numFmtId="171" fontId="13" fillId="0" borderId="144">
      <alignment vertical="center"/>
    </xf>
    <xf numFmtId="0"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171" fontId="15" fillId="5" borderId="144">
      <alignment horizontal="right" vertical="center"/>
    </xf>
    <xf numFmtId="0" fontId="13" fillId="0" borderId="144">
      <alignment vertical="center"/>
    </xf>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0" fontId="42" fillId="58" borderId="140" applyNumberFormat="0" applyAlignment="0" applyProtection="0"/>
    <xf numFmtId="171" fontId="13" fillId="0" borderId="144">
      <alignment vertical="center"/>
    </xf>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171" fontId="15" fillId="5" borderId="144">
      <alignment horizontal="right" vertical="center"/>
    </xf>
    <xf numFmtId="0" fontId="59" fillId="0" borderId="143" applyNumberFormat="0" applyFill="0" applyAlignment="0" applyProtection="0"/>
    <xf numFmtId="0" fontId="13" fillId="0" borderId="144">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66" fontId="15" fillId="5" borderId="144">
      <alignment horizontal="right" vertical="center"/>
    </xf>
    <xf numFmtId="170" fontId="1" fillId="0" borderId="0" applyFont="0" applyFill="0" applyBorder="0" applyAlignment="0" applyProtection="0"/>
    <xf numFmtId="170" fontId="1" fillId="0" borderId="0" applyFont="0" applyFill="0" applyBorder="0" applyAlignment="0" applyProtection="0"/>
    <xf numFmtId="0" fontId="13" fillId="0" borderId="144">
      <alignment vertical="center"/>
    </xf>
    <xf numFmtId="0" fontId="13" fillId="0" borderId="144">
      <alignment vertical="center"/>
    </xf>
    <xf numFmtId="0" fontId="59" fillId="0" borderId="143" applyNumberFormat="0" applyFill="0" applyAlignment="0" applyProtection="0"/>
    <xf numFmtId="0" fontId="52" fillId="44"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57" fillId="58" borderId="142"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59" fillId="0" borderId="143" applyNumberFormat="0" applyFill="0" applyAlignment="0" applyProtection="0"/>
    <xf numFmtId="0" fontId="52" fillId="44" borderId="140"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166" fontId="15" fillId="5" borderId="144">
      <alignment horizontal="right" vertical="center"/>
    </xf>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0" fontId="13" fillId="0" borderId="144">
      <alignment vertical="center"/>
    </xf>
    <xf numFmtId="0" fontId="1" fillId="0" borderId="0"/>
    <xf numFmtId="166" fontId="15" fillId="5" borderId="144">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42" fillId="58" borderId="140" applyNumberFormat="0" applyAlignment="0" applyProtection="0"/>
    <xf numFmtId="0" fontId="1" fillId="20" borderId="0" applyNumberFormat="0" applyBorder="0" applyAlignment="0" applyProtection="0"/>
    <xf numFmtId="0" fontId="13" fillId="62" borderId="141" applyNumberFormat="0" applyFont="0" applyAlignment="0" applyProtection="0"/>
    <xf numFmtId="0" fontId="1" fillId="24" borderId="0" applyNumberFormat="0" applyBorder="0" applyAlignment="0" applyProtection="0"/>
    <xf numFmtId="0" fontId="1" fillId="28" borderId="0" applyNumberFormat="0" applyBorder="0" applyAlignment="0" applyProtection="0"/>
    <xf numFmtId="0" fontId="13" fillId="0" borderId="144">
      <alignment vertical="center"/>
    </xf>
    <xf numFmtId="0" fontId="1" fillId="32" borderId="0" applyNumberFormat="0" applyBorder="0" applyAlignment="0" applyProtection="0"/>
    <xf numFmtId="166" fontId="15" fillId="5" borderId="144">
      <alignment horizontal="right" vertical="center"/>
    </xf>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57" fillId="58" borderId="142" applyNumberFormat="0" applyAlignment="0" applyProtection="0"/>
    <xf numFmtId="0" fontId="1" fillId="37" borderId="0" applyNumberFormat="0" applyBorder="0" applyAlignment="0" applyProtection="0"/>
    <xf numFmtId="0" fontId="59" fillId="0" borderId="143" applyNumberFormat="0" applyFill="0" applyAlignment="0" applyProtection="0"/>
    <xf numFmtId="171" fontId="13" fillId="0" borderId="144">
      <alignment vertical="center"/>
    </xf>
    <xf numFmtId="0" fontId="52" fillId="44" borderId="140" applyNumberFormat="0" applyAlignment="0" applyProtection="0"/>
    <xf numFmtId="0"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3" fillId="0" borderId="144">
      <alignment vertical="center"/>
    </xf>
    <xf numFmtId="166" fontId="15" fillId="5" borderId="144">
      <alignment horizontal="right" vertical="center"/>
    </xf>
    <xf numFmtId="0" fontId="1" fillId="57" borderId="0"/>
    <xf numFmtId="166" fontId="15" fillId="5" borderId="144">
      <alignment horizontal="right" vertical="center"/>
    </xf>
    <xf numFmtId="170" fontId="1" fillId="0" borderId="0" applyFont="0" applyFill="0" applyBorder="0" applyAlignment="0" applyProtection="0"/>
    <xf numFmtId="170" fontId="1" fillId="0" borderId="0" applyFont="0" applyFill="0" applyBorder="0" applyAlignment="0" applyProtection="0"/>
    <xf numFmtId="0" fontId="42" fillId="58"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13" fillId="62" borderId="141" applyNumberFormat="0" applyFon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2" fillId="44" borderId="140" applyNumberFormat="0" applyAlignment="0" applyProtection="0"/>
    <xf numFmtId="0" fontId="42" fillId="58" borderId="140" applyNumberFormat="0" applyAlignment="0" applyProtection="0"/>
    <xf numFmtId="0" fontId="52" fillId="44" borderId="140" applyNumberFormat="0" applyAlignment="0" applyProtection="0"/>
    <xf numFmtId="166" fontId="15" fillId="5" borderId="144">
      <alignment horizontal="right" vertical="center"/>
    </xf>
    <xf numFmtId="0" fontId="57" fillId="58" borderId="142" applyNumberFormat="0" applyAlignment="0" applyProtection="0"/>
    <xf numFmtId="0" fontId="42" fillId="58" borderId="140"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13" fillId="0" borderId="144">
      <alignment vertical="center"/>
    </xf>
    <xf numFmtId="0" fontId="42" fillId="58" borderId="140" applyNumberFormat="0" applyAlignment="0" applyProtection="0"/>
    <xf numFmtId="0" fontId="57" fillId="58" borderId="142" applyNumberFormat="0" applyAlignment="0" applyProtection="0"/>
    <xf numFmtId="0" fontId="57" fillId="58" borderId="142" applyNumberFormat="0" applyAlignment="0" applyProtection="0"/>
    <xf numFmtId="171" fontId="13" fillId="0" borderId="144">
      <alignment vertical="center"/>
    </xf>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171" fontId="13" fillId="0" borderId="144">
      <alignment vertical="center"/>
    </xf>
    <xf numFmtId="166" fontId="15" fillId="5" borderId="144">
      <alignment horizontal="right" vertical="center"/>
    </xf>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171" fontId="15" fillId="5" borderId="144">
      <alignment horizontal="right" vertical="center"/>
    </xf>
    <xf numFmtId="0" fontId="13" fillId="0" borderId="144">
      <alignment vertical="center"/>
    </xf>
    <xf numFmtId="0" fontId="42" fillId="58" borderId="140" applyNumberFormat="0" applyAlignment="0" applyProtection="0"/>
    <xf numFmtId="0" fontId="13" fillId="0" borderId="144">
      <alignment vertical="center"/>
    </xf>
    <xf numFmtId="0" fontId="52" fillId="44" borderId="140"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57" fillId="58" borderId="142"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9" fillId="0" borderId="143" applyNumberFormat="0" applyFill="0" applyAlignment="0" applyProtection="0"/>
    <xf numFmtId="0" fontId="59" fillId="0" borderId="143" applyNumberFormat="0" applyFill="0" applyAlignment="0" applyProtection="0"/>
    <xf numFmtId="0" fontId="52" fillId="44" borderId="140" applyNumberFormat="0" applyAlignment="0" applyProtection="0"/>
    <xf numFmtId="0" fontId="57" fillId="58" borderId="142" applyNumberFormat="0" applyAlignment="0" applyProtection="0"/>
    <xf numFmtId="0" fontId="13" fillId="0" borderId="144">
      <alignment vertical="center"/>
    </xf>
    <xf numFmtId="171" fontId="15" fillId="5" borderId="144">
      <alignment horizontal="right" vertical="center"/>
    </xf>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171" fontId="13" fillId="0" borderId="144">
      <alignment vertical="center"/>
    </xf>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3" fillId="0" borderId="144">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13" fillId="62" borderId="141"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0" fontId="57" fillId="58" borderId="142" applyNumberFormat="0" applyAlignment="0" applyProtection="0"/>
    <xf numFmtId="166" fontId="15" fillId="5" borderId="144">
      <alignment horizontal="right" vertical="center"/>
    </xf>
    <xf numFmtId="0" fontId="13" fillId="0" borderId="144">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57" fillId="58" borderId="142"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52" fillId="44" borderId="140"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57" fillId="58" borderId="142" applyNumberFormat="0" applyAlignment="0" applyProtection="0"/>
    <xf numFmtId="0" fontId="59" fillId="0" borderId="143" applyNumberFormat="0" applyFill="0" applyAlignment="0" applyProtection="0"/>
    <xf numFmtId="171" fontId="15" fillId="5" borderId="144">
      <alignment horizontal="right" vertical="center"/>
    </xf>
    <xf numFmtId="0" fontId="13" fillId="0" borderId="144">
      <alignment vertical="center"/>
    </xf>
    <xf numFmtId="166" fontId="15" fillId="5" borderId="144">
      <alignment horizontal="right" vertical="center"/>
    </xf>
    <xf numFmtId="0" fontId="13" fillId="0" borderId="144">
      <alignment vertical="center"/>
    </xf>
    <xf numFmtId="0" fontId="52" fillId="44" borderId="140" applyNumberFormat="0" applyAlignment="0" applyProtection="0"/>
    <xf numFmtId="0" fontId="57" fillId="58" borderId="142" applyNumberFormat="0" applyAlignment="0" applyProtection="0"/>
    <xf numFmtId="0" fontId="52" fillId="44" borderId="140" applyNumberFormat="0" applyAlignment="0" applyProtection="0"/>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0" fontId="52" fillId="44" borderId="140" applyNumberFormat="0" applyAlignment="0" applyProtection="0"/>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166" fontId="15" fillId="5" borderId="144">
      <alignment horizontal="right" vertical="center"/>
    </xf>
    <xf numFmtId="0" fontId="52" fillId="44" borderId="140" applyNumberFormat="0" applyAlignment="0" applyProtection="0"/>
    <xf numFmtId="171"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171" fontId="13" fillId="0" borderId="144">
      <alignment vertical="center"/>
    </xf>
    <xf numFmtId="0" fontId="1" fillId="0" borderId="0"/>
    <xf numFmtId="166" fontId="15" fillId="5" borderId="144">
      <alignment horizontal="righ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42" fillId="58" borderId="140"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0"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13" fillId="0" borderId="144">
      <alignment vertical="center"/>
    </xf>
    <xf numFmtId="0" fontId="42" fillId="58" borderId="140" applyNumberFormat="0" applyAlignment="0" applyProtection="0"/>
    <xf numFmtId="0" fontId="42" fillId="58" borderId="140"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42" fillId="58" borderId="140"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0" fontId="52" fillId="44" borderId="140" applyNumberFormat="0" applyAlignment="0" applyProtection="0"/>
    <xf numFmtId="0" fontId="42" fillId="58" borderId="140"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5" fillId="5" borderId="144">
      <alignment horizontal="righ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0"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52" fillId="44" borderId="140" applyNumberFormat="0" applyAlignment="0" applyProtection="0"/>
    <xf numFmtId="166" fontId="15" fillId="5" borderId="144">
      <alignment horizontal="right" vertical="center"/>
    </xf>
    <xf numFmtId="0" fontId="13" fillId="0" borderId="144">
      <alignment vertical="center"/>
    </xf>
    <xf numFmtId="166" fontId="15" fillId="5" borderId="144">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166" fontId="15" fillId="5" borderId="144">
      <alignment horizontal="right" vertical="center"/>
    </xf>
    <xf numFmtId="171" fontId="13" fillId="0" borderId="144">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13" fillId="0" borderId="144">
      <alignment vertical="center"/>
    </xf>
    <xf numFmtId="0" fontId="42" fillId="58" borderId="140" applyNumberFormat="0" applyAlignment="0" applyProtection="0"/>
    <xf numFmtId="0" fontId="42" fillId="58" borderId="140"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42" fillId="58" borderId="140"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0"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57" fillId="58" borderId="142" applyNumberFormat="0" applyAlignment="0" applyProtection="0"/>
    <xf numFmtId="0" fontId="59" fillId="0" borderId="143" applyNumberFormat="0" applyFill="0" applyAlignment="0" applyProtection="0"/>
    <xf numFmtId="171"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166" fontId="15" fillId="5" borderId="144">
      <alignment horizontal="right" vertical="center"/>
    </xf>
    <xf numFmtId="0" fontId="52" fillId="44" borderId="140" applyNumberFormat="0" applyAlignment="0" applyProtection="0"/>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0" fontId="13" fillId="0" borderId="144">
      <alignment vertical="center"/>
    </xf>
    <xf numFmtId="0" fontId="13" fillId="0" borderId="144">
      <alignment vertical="center"/>
    </xf>
    <xf numFmtId="0" fontId="13" fillId="0" borderId="144">
      <alignment vertical="center"/>
    </xf>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171" fontId="15" fillId="5" borderId="144">
      <alignment horizontal="right" vertical="center"/>
    </xf>
    <xf numFmtId="166" fontId="15" fillId="5" borderId="144">
      <alignment horizontal="right" vertical="center"/>
    </xf>
    <xf numFmtId="0" fontId="57" fillId="58" borderId="142" applyNumberFormat="0" applyAlignment="0" applyProtection="0"/>
    <xf numFmtId="171" fontId="15" fillId="5" borderId="144">
      <alignment horizontal="right" vertical="center"/>
    </xf>
    <xf numFmtId="0" fontId="13" fillId="62" borderId="141" applyNumberFormat="0" applyFont="0" applyAlignment="0" applyProtection="0"/>
    <xf numFmtId="0" fontId="13" fillId="0" borderId="144">
      <alignment vertical="center"/>
    </xf>
    <xf numFmtId="0" fontId="59" fillId="0" borderId="143" applyNumberFormat="0" applyFill="0" applyAlignment="0" applyProtection="0"/>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171" fontId="13" fillId="0" borderId="144">
      <alignment vertical="center"/>
    </xf>
    <xf numFmtId="171" fontId="15" fillId="5" borderId="144">
      <alignment horizontal="right" vertical="center"/>
    </xf>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57" fillId="58" borderId="142" applyNumberFormat="0" applyAlignment="0" applyProtection="0"/>
    <xf numFmtId="0" fontId="42" fillId="58" borderId="140" applyNumberFormat="0" applyAlignment="0" applyProtection="0"/>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171" fontId="13" fillId="0" borderId="144">
      <alignment vertical="center"/>
    </xf>
    <xf numFmtId="0" fontId="42" fillId="58" borderId="140" applyNumberFormat="0" applyAlignment="0" applyProtection="0"/>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0" fontId="13" fillId="0" borderId="144">
      <alignment vertical="center"/>
    </xf>
    <xf numFmtId="0" fontId="13" fillId="0" borderId="144">
      <alignment vertical="center"/>
    </xf>
    <xf numFmtId="166"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171" fontId="13" fillId="0" borderId="144">
      <alignment vertical="center"/>
    </xf>
    <xf numFmtId="0" fontId="59" fillId="0" borderId="143" applyNumberFormat="0" applyFill="0" applyAlignment="0" applyProtection="0"/>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171" fontId="15" fillId="5" borderId="144">
      <alignment horizontal="right" vertical="center"/>
    </xf>
    <xf numFmtId="0" fontId="59" fillId="0" borderId="143" applyNumberFormat="0" applyFill="0" applyAlignment="0" applyProtection="0"/>
    <xf numFmtId="171" fontId="13" fillId="0" borderId="144">
      <alignment vertical="center"/>
    </xf>
    <xf numFmtId="0" fontId="57" fillId="58" borderId="142" applyNumberFormat="0" applyAlignment="0" applyProtection="0"/>
    <xf numFmtId="0" fontId="59" fillId="0" borderId="143" applyNumberFormat="0" applyFill="0" applyAlignment="0" applyProtection="0"/>
    <xf numFmtId="0" fontId="59" fillId="0" borderId="143" applyNumberFormat="0" applyFill="0" applyAlignment="0" applyProtection="0"/>
    <xf numFmtId="166"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0" fontId="13" fillId="0" borderId="144">
      <alignment vertical="center"/>
    </xf>
    <xf numFmtId="0" fontId="52" fillId="44" borderId="140" applyNumberFormat="0" applyAlignment="0" applyProtection="0"/>
    <xf numFmtId="171" fontId="13" fillId="0" borderId="144">
      <alignment vertical="center"/>
    </xf>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59" fillId="0" borderId="143" applyNumberFormat="0" applyFill="0" applyAlignment="0" applyProtection="0"/>
    <xf numFmtId="171" fontId="15" fillId="5" borderId="144">
      <alignment horizontal="right" vertical="center"/>
    </xf>
    <xf numFmtId="171" fontId="15" fillId="5" borderId="144">
      <alignment horizontal="right" vertical="center"/>
    </xf>
    <xf numFmtId="0" fontId="13" fillId="62" borderId="141" applyNumberFormat="0" applyFont="0" applyAlignment="0" applyProtection="0"/>
    <xf numFmtId="0" fontId="13" fillId="62" borderId="141" applyNumberFormat="0" applyFont="0" applyAlignment="0" applyProtection="0"/>
    <xf numFmtId="0" fontId="13" fillId="62" borderId="141" applyNumberFormat="0" applyFont="0" applyAlignment="0" applyProtection="0"/>
    <xf numFmtId="0" fontId="52" fillId="44" borderId="140" applyNumberFormat="0" applyAlignment="0" applyProtection="0"/>
    <xf numFmtId="171" fontId="15" fillId="5" borderId="144">
      <alignment horizontal="right" vertical="center"/>
    </xf>
    <xf numFmtId="0" fontId="57" fillId="58" borderId="142" applyNumberFormat="0" applyAlignment="0" applyProtection="0"/>
    <xf numFmtId="0" fontId="13" fillId="0" borderId="144">
      <alignmen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166" fontId="15" fillId="5" borderId="144">
      <alignment horizontal="right" vertical="center"/>
    </xf>
    <xf numFmtId="0" fontId="13" fillId="62" borderId="141" applyNumberFormat="0" applyFon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0" fontId="52" fillId="44" borderId="140" applyNumberFormat="0" applyAlignment="0" applyProtection="0"/>
    <xf numFmtId="171" fontId="13" fillId="0" borderId="144">
      <alignment vertical="center"/>
    </xf>
    <xf numFmtId="0" fontId="42" fillId="58" borderId="140" applyNumberFormat="0" applyAlignment="0" applyProtection="0"/>
    <xf numFmtId="0" fontId="13" fillId="0" borderId="144">
      <alignment vertical="center"/>
    </xf>
    <xf numFmtId="166" fontId="15" fillId="5" borderId="144">
      <alignment horizontal="right" vertical="center"/>
    </xf>
    <xf numFmtId="0" fontId="13" fillId="0" borderId="144">
      <alignment vertical="center"/>
    </xf>
    <xf numFmtId="171" fontId="15" fillId="5" borderId="144">
      <alignment horizontal="right" vertical="center"/>
    </xf>
    <xf numFmtId="0" fontId="13" fillId="0" borderId="144">
      <alignment vertical="center"/>
    </xf>
    <xf numFmtId="0" fontId="59" fillId="0" borderId="143" applyNumberFormat="0" applyFill="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171" fontId="15" fillId="5" borderId="144">
      <alignment horizontal="right" vertical="center"/>
    </xf>
    <xf numFmtId="171" fontId="15" fillId="5" borderId="144">
      <alignment horizontal="right" vertical="center"/>
    </xf>
    <xf numFmtId="0" fontId="57" fillId="58" borderId="142" applyNumberFormat="0" applyAlignment="0" applyProtection="0"/>
    <xf numFmtId="166" fontId="15" fillId="5" borderId="144">
      <alignment horizontal="right" vertical="center"/>
    </xf>
    <xf numFmtId="0" fontId="52" fillId="44" borderId="140" applyNumberFormat="0" applyAlignment="0" applyProtection="0"/>
    <xf numFmtId="0" fontId="42" fillId="58" borderId="140" applyNumberFormat="0" applyAlignment="0" applyProtection="0"/>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166" fontId="15" fillId="5" borderId="144">
      <alignment horizontal="right" vertical="center"/>
    </xf>
    <xf numFmtId="0" fontId="13" fillId="0" borderId="144">
      <alignment vertical="center"/>
    </xf>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166"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0" fontId="52" fillId="44" borderId="140" applyNumberFormat="0" applyAlignment="0" applyProtection="0"/>
    <xf numFmtId="171" fontId="13" fillId="0" borderId="144">
      <alignment vertical="center"/>
    </xf>
    <xf numFmtId="0" fontId="52" fillId="44" borderId="140" applyNumberFormat="0" applyAlignment="0" applyProtection="0"/>
    <xf numFmtId="166" fontId="15" fillId="5" borderId="144">
      <alignment horizontal="right" vertical="center"/>
    </xf>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0" fontId="13" fillId="0" borderId="144">
      <alignment vertical="center"/>
    </xf>
    <xf numFmtId="0" fontId="13" fillId="62" borderId="141" applyNumberFormat="0" applyFont="0" applyAlignment="0" applyProtection="0"/>
    <xf numFmtId="166" fontId="15" fillId="5" borderId="144">
      <alignment horizontal="right" vertical="center"/>
    </xf>
    <xf numFmtId="171" fontId="13" fillId="0" borderId="144">
      <alignment vertical="center"/>
    </xf>
    <xf numFmtId="0" fontId="13" fillId="0" borderId="144">
      <alignment vertical="center"/>
    </xf>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171" fontId="13" fillId="0" borderId="144">
      <alignmen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166" fontId="15" fillId="5" borderId="144">
      <alignment horizontal="right" vertical="center"/>
    </xf>
    <xf numFmtId="171" fontId="13" fillId="0" borderId="144">
      <alignment vertical="center"/>
    </xf>
    <xf numFmtId="0" fontId="52" fillId="44" borderId="140" applyNumberFormat="0" applyAlignment="0" applyProtection="0"/>
    <xf numFmtId="0" fontId="57" fillId="58" borderId="142" applyNumberFormat="0" applyAlignment="0" applyProtection="0"/>
    <xf numFmtId="0" fontId="52" fillId="44" borderId="140" applyNumberFormat="0" applyAlignment="0" applyProtection="0"/>
    <xf numFmtId="0" fontId="13" fillId="0" borderId="144">
      <alignment vertical="center"/>
    </xf>
    <xf numFmtId="171" fontId="13" fillId="0" borderId="144">
      <alignment vertical="center"/>
    </xf>
    <xf numFmtId="171" fontId="13" fillId="0" borderId="144">
      <alignment vertical="center"/>
    </xf>
    <xf numFmtId="166" fontId="15" fillId="5" borderId="144">
      <alignment horizontal="right" vertical="center"/>
    </xf>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0" fontId="42" fillId="58" borderId="140" applyNumberFormat="0" applyAlignment="0" applyProtection="0"/>
    <xf numFmtId="0" fontId="59" fillId="0" borderId="143" applyNumberFormat="0" applyFill="0" applyAlignment="0" applyProtection="0"/>
    <xf numFmtId="0" fontId="57" fillId="58" borderId="142" applyNumberFormat="0" applyAlignment="0" applyProtection="0"/>
    <xf numFmtId="0" fontId="59" fillId="0" borderId="143" applyNumberFormat="0" applyFill="0" applyAlignment="0" applyProtection="0"/>
    <xf numFmtId="0" fontId="52" fillId="44" borderId="140" applyNumberFormat="0" applyAlignment="0" applyProtection="0"/>
    <xf numFmtId="166"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166" fontId="15" fillId="5" borderId="144">
      <alignment horizontal="right" vertical="center"/>
    </xf>
    <xf numFmtId="0" fontId="59" fillId="0" borderId="143" applyNumberFormat="0" applyFill="0" applyAlignment="0" applyProtection="0"/>
    <xf numFmtId="0" fontId="13" fillId="0" borderId="144">
      <alignment vertical="center"/>
    </xf>
    <xf numFmtId="171" fontId="13" fillId="0" borderId="144">
      <alignment vertical="center"/>
    </xf>
    <xf numFmtId="0" fontId="42" fillId="58" borderId="140" applyNumberFormat="0" applyAlignment="0" applyProtection="0"/>
    <xf numFmtId="166" fontId="15" fillId="5" borderId="144">
      <alignment horizontal="right" vertical="center"/>
    </xf>
    <xf numFmtId="171" fontId="13" fillId="0" borderId="144">
      <alignmen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42" fillId="58" borderId="140" applyNumberFormat="0" applyAlignment="0" applyProtection="0"/>
    <xf numFmtId="0" fontId="57" fillId="58" borderId="142" applyNumberFormat="0" applyAlignment="0" applyProtection="0"/>
    <xf numFmtId="0" fontId="57" fillId="58" borderId="142"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13" fillId="0" borderId="144">
      <alignment vertical="center"/>
    </xf>
    <xf numFmtId="171" fontId="15" fillId="5" borderId="144">
      <alignment horizontal="right" vertical="center"/>
    </xf>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166" fontId="15" fillId="5" borderId="144">
      <alignment horizontal="right" vertical="center"/>
    </xf>
    <xf numFmtId="0" fontId="13" fillId="0" borderId="144">
      <alignment vertical="center"/>
    </xf>
    <xf numFmtId="0" fontId="13" fillId="0" borderId="144">
      <alignment vertical="center"/>
    </xf>
    <xf numFmtId="171" fontId="15" fillId="5" borderId="144">
      <alignment horizontal="right" vertical="center"/>
    </xf>
    <xf numFmtId="0" fontId="13" fillId="0" borderId="144">
      <alignment vertical="center"/>
    </xf>
    <xf numFmtId="0" fontId="13" fillId="0" borderId="144">
      <alignment vertical="center"/>
    </xf>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0" fontId="52" fillId="44" borderId="140" applyNumberFormat="0" applyAlignment="0" applyProtection="0"/>
    <xf numFmtId="166" fontId="15" fillId="5" borderId="144">
      <alignment horizontal="right" vertical="center"/>
    </xf>
    <xf numFmtId="171"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171" fontId="13" fillId="0" borderId="144">
      <alignment vertical="center"/>
    </xf>
    <xf numFmtId="0" fontId="52" fillId="44" borderId="140" applyNumberFormat="0" applyAlignment="0" applyProtection="0"/>
    <xf numFmtId="166"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171" fontId="13" fillId="0" borderId="144">
      <alignment vertical="center"/>
    </xf>
    <xf numFmtId="0" fontId="42" fillId="58" borderId="140" applyNumberFormat="0" applyAlignment="0" applyProtection="0"/>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7" fillId="58" borderId="142" applyNumberFormat="0" applyAlignment="0" applyProtection="0"/>
    <xf numFmtId="0" fontId="13" fillId="0" borderId="144">
      <alignment vertical="center"/>
    </xf>
    <xf numFmtId="0" fontId="13" fillId="0" borderId="144">
      <alignment vertical="center"/>
    </xf>
    <xf numFmtId="0" fontId="59" fillId="0" borderId="143" applyNumberFormat="0" applyFill="0" applyAlignment="0" applyProtection="0"/>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166" fontId="15" fillId="5" borderId="144">
      <alignment horizontal="right" vertical="center"/>
    </xf>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0" fontId="13" fillId="62" borderId="141" applyNumberFormat="0" applyFont="0" applyAlignment="0" applyProtection="0"/>
    <xf numFmtId="0" fontId="13" fillId="0" borderId="144">
      <alignment vertical="center"/>
    </xf>
    <xf numFmtId="0" fontId="42" fillId="58" borderId="140" applyNumberFormat="0" applyAlignment="0" applyProtection="0"/>
    <xf numFmtId="0" fontId="42" fillId="58" borderId="140" applyNumberFormat="0" applyAlignment="0" applyProtection="0"/>
    <xf numFmtId="171" fontId="13" fillId="0" borderId="144">
      <alignment vertical="center"/>
    </xf>
    <xf numFmtId="171"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3" fillId="0" borderId="144">
      <alignment vertical="center"/>
    </xf>
    <xf numFmtId="171" fontId="13" fillId="0" borderId="144">
      <alignment vertical="center"/>
    </xf>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57" fillId="58" borderId="142" applyNumberFormat="0" applyAlignment="0" applyProtection="0"/>
    <xf numFmtId="0" fontId="13" fillId="0" borderId="144">
      <alignment vertical="center"/>
    </xf>
    <xf numFmtId="171" fontId="15" fillId="5" borderId="144">
      <alignment horizontal="right" vertical="center"/>
    </xf>
    <xf numFmtId="171"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166" fontId="15" fillId="5" borderId="144">
      <alignment horizontal="right" vertical="center"/>
    </xf>
    <xf numFmtId="0" fontId="13" fillId="0" borderId="144">
      <alignmen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171" fontId="13" fillId="0" borderId="144">
      <alignment vertical="center"/>
    </xf>
    <xf numFmtId="0" fontId="57" fillId="58" borderId="142" applyNumberFormat="0" applyAlignment="0" applyProtection="0"/>
    <xf numFmtId="0" fontId="13" fillId="0" borderId="144">
      <alignment vertical="center"/>
    </xf>
    <xf numFmtId="0" fontId="57" fillId="58" borderId="142" applyNumberFormat="0" applyAlignment="0" applyProtection="0"/>
    <xf numFmtId="0" fontId="42" fillId="58" borderId="140" applyNumberFormat="0" applyAlignment="0" applyProtection="0"/>
    <xf numFmtId="0" fontId="13" fillId="62" borderId="141" applyNumberFormat="0" applyFont="0" applyAlignment="0" applyProtection="0"/>
    <xf numFmtId="171" fontId="13" fillId="0" borderId="144">
      <alignment vertical="center"/>
    </xf>
    <xf numFmtId="0" fontId="52" fillId="44" borderId="140" applyNumberFormat="0" applyAlignment="0" applyProtection="0"/>
    <xf numFmtId="0" fontId="13" fillId="0" borderId="144">
      <alignment vertical="center"/>
    </xf>
    <xf numFmtId="0" fontId="13" fillId="0" borderId="144">
      <alignment vertical="center"/>
    </xf>
    <xf numFmtId="0" fontId="52" fillId="44" borderId="140" applyNumberFormat="0" applyAlignment="0" applyProtection="0"/>
    <xf numFmtId="0" fontId="13" fillId="0" borderId="144">
      <alignment vertical="center"/>
    </xf>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0" fontId="42" fillId="58" borderId="140" applyNumberFormat="0" applyAlignment="0" applyProtection="0"/>
    <xf numFmtId="0" fontId="13" fillId="62" borderId="141" applyNumberFormat="0" applyFont="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13" fillId="0" borderId="144">
      <alignment vertical="center"/>
    </xf>
    <xf numFmtId="0" fontId="13" fillId="62" borderId="141" applyNumberFormat="0" applyFont="0" applyAlignment="0" applyProtection="0"/>
    <xf numFmtId="166" fontId="15" fillId="5" borderId="144">
      <alignment horizontal="right" vertical="center"/>
    </xf>
    <xf numFmtId="166" fontId="15" fillId="5" borderId="144">
      <alignment horizontal="right" vertical="center"/>
    </xf>
    <xf numFmtId="0" fontId="59" fillId="0" borderId="143" applyNumberFormat="0" applyFill="0" applyAlignment="0" applyProtection="0"/>
    <xf numFmtId="171" fontId="15" fillId="5" borderId="144">
      <alignment horizontal="right" vertical="center"/>
    </xf>
    <xf numFmtId="171" fontId="13" fillId="0" borderId="144">
      <alignment vertical="center"/>
    </xf>
    <xf numFmtId="0" fontId="13" fillId="62" borderId="141" applyNumberFormat="0" applyFont="0" applyAlignment="0" applyProtection="0"/>
    <xf numFmtId="0" fontId="42" fillId="58" borderId="140" applyNumberFormat="0" applyAlignment="0" applyProtection="0"/>
    <xf numFmtId="0" fontId="13" fillId="0" borderId="144">
      <alignment vertical="center"/>
    </xf>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71" fontId="13" fillId="0" borderId="144">
      <alignment vertical="center"/>
    </xf>
    <xf numFmtId="171" fontId="15" fillId="5" borderId="144">
      <alignment horizontal="right" vertical="center"/>
    </xf>
    <xf numFmtId="0" fontId="57" fillId="58" borderId="142" applyNumberFormat="0" applyAlignment="0" applyProtection="0"/>
    <xf numFmtId="166" fontId="15" fillId="5" borderId="144">
      <alignment horizontal="right" vertical="center"/>
    </xf>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171" fontId="13" fillId="0" borderId="144">
      <alignment vertical="center"/>
    </xf>
    <xf numFmtId="171"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166" fontId="15" fillId="5" borderId="144">
      <alignment horizontal="right" vertical="center"/>
    </xf>
    <xf numFmtId="0" fontId="52" fillId="44"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52" fillId="44" borderId="140" applyNumberFormat="0" applyAlignment="0" applyProtection="0"/>
    <xf numFmtId="0" fontId="57" fillId="58" borderId="142" applyNumberFormat="0" applyAlignment="0" applyProtection="0"/>
    <xf numFmtId="171" fontId="15" fillId="5" borderId="144">
      <alignment horizontal="right" vertical="center"/>
    </xf>
    <xf numFmtId="0" fontId="13" fillId="0" borderId="144">
      <alignment vertical="center"/>
    </xf>
    <xf numFmtId="0" fontId="13" fillId="62" borderId="141" applyNumberFormat="0" applyFont="0" applyAlignment="0" applyProtection="0"/>
    <xf numFmtId="171" fontId="15" fillId="5" borderId="144">
      <alignment horizontal="right" vertical="center"/>
    </xf>
    <xf numFmtId="0" fontId="13" fillId="62" borderId="141" applyNumberFormat="0" applyFont="0" applyAlignment="0" applyProtection="0"/>
    <xf numFmtId="166" fontId="15" fillId="5" borderId="144">
      <alignment horizontal="right" vertical="center"/>
    </xf>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2" fillId="44" borderId="140" applyNumberFormat="0" applyAlignment="0" applyProtection="0"/>
    <xf numFmtId="0" fontId="42" fillId="58" borderId="140" applyNumberFormat="0" applyAlignment="0" applyProtection="0"/>
    <xf numFmtId="0" fontId="57" fillId="58" borderId="142" applyNumberFormat="0" applyAlignment="0" applyProtection="0"/>
    <xf numFmtId="0" fontId="13" fillId="0" borderId="144">
      <alignment vertical="center"/>
    </xf>
    <xf numFmtId="0" fontId="13" fillId="0" borderId="144">
      <alignment vertical="center"/>
    </xf>
    <xf numFmtId="0" fontId="57" fillId="58" borderId="142" applyNumberFormat="0" applyAlignment="0" applyProtection="0"/>
    <xf numFmtId="0" fontId="59" fillId="0" borderId="143" applyNumberFormat="0" applyFill="0" applyAlignment="0" applyProtection="0"/>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0" fontId="57" fillId="58" borderId="142" applyNumberFormat="0" applyAlignment="0" applyProtection="0"/>
    <xf numFmtId="0" fontId="13" fillId="0" borderId="144">
      <alignment vertical="center"/>
    </xf>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59" fillId="0" borderId="143" applyNumberFormat="0" applyFill="0" applyAlignment="0" applyProtection="0"/>
    <xf numFmtId="171" fontId="13" fillId="0" borderId="144">
      <alignment vertical="center"/>
    </xf>
    <xf numFmtId="0" fontId="42" fillId="58" borderId="140" applyNumberFormat="0" applyAlignment="0" applyProtection="0"/>
    <xf numFmtId="171"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171" fontId="13" fillId="0" borderId="144">
      <alignment vertical="center"/>
    </xf>
    <xf numFmtId="171" fontId="13" fillId="0" borderId="144">
      <alignment vertical="center"/>
    </xf>
    <xf numFmtId="0" fontId="52" fillId="44" borderId="140"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52" fillId="44" borderId="140" applyNumberFormat="0" applyAlignment="0" applyProtection="0"/>
    <xf numFmtId="166" fontId="15" fillId="5" borderId="144">
      <alignment horizontal="right" vertical="center"/>
    </xf>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171" fontId="15" fillId="5" borderId="144">
      <alignment horizontal="right" vertical="center"/>
    </xf>
    <xf numFmtId="0" fontId="42" fillId="58" borderId="140" applyNumberFormat="0" applyAlignment="0" applyProtection="0"/>
    <xf numFmtId="0" fontId="13" fillId="0" borderId="144">
      <alignmen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13" fillId="0" borderId="144">
      <alignment vertical="center"/>
    </xf>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0"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0" fontId="52" fillId="44" borderId="140" applyNumberFormat="0" applyAlignment="0" applyProtection="0"/>
    <xf numFmtId="0" fontId="13" fillId="0" borderId="144">
      <alignment vertical="center"/>
    </xf>
    <xf numFmtId="0" fontId="57" fillId="58" borderId="142" applyNumberFormat="0" applyAlignment="0" applyProtection="0"/>
    <xf numFmtId="166" fontId="15" fillId="5" borderId="144">
      <alignment horizontal="right" vertical="center"/>
    </xf>
    <xf numFmtId="171" fontId="13" fillId="0" borderId="144">
      <alignment vertical="center"/>
    </xf>
    <xf numFmtId="171" fontId="15" fillId="5" borderId="144">
      <alignment horizontal="right" vertical="center"/>
    </xf>
    <xf numFmtId="0" fontId="59" fillId="0" borderId="143" applyNumberFormat="0" applyFill="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171"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71" fontId="15" fillId="5" borderId="144">
      <alignment horizontal="right" vertical="center"/>
    </xf>
    <xf numFmtId="0" fontId="52" fillId="44" borderId="140" applyNumberFormat="0" applyAlignment="0" applyProtection="0"/>
    <xf numFmtId="0" fontId="13" fillId="62" borderId="141" applyNumberFormat="0" applyFont="0" applyAlignment="0" applyProtection="0"/>
    <xf numFmtId="171" fontId="13" fillId="0" borderId="144">
      <alignment vertical="center"/>
    </xf>
    <xf numFmtId="166" fontId="15" fillId="5" borderId="144">
      <alignment horizontal="right" vertical="center"/>
    </xf>
    <xf numFmtId="0" fontId="13" fillId="0" borderId="144">
      <alignment vertical="center"/>
    </xf>
    <xf numFmtId="166" fontId="15" fillId="5" borderId="144">
      <alignment horizontal="right" vertical="center"/>
    </xf>
    <xf numFmtId="0" fontId="42" fillId="58" borderId="140" applyNumberFormat="0" applyAlignment="0" applyProtection="0"/>
    <xf numFmtId="171" fontId="13" fillId="0" borderId="144">
      <alignment vertical="center"/>
    </xf>
    <xf numFmtId="0" fontId="57" fillId="58" borderId="142" applyNumberFormat="0" applyAlignment="0" applyProtection="0"/>
    <xf numFmtId="0" fontId="13" fillId="0" borderId="144">
      <alignment vertical="center"/>
    </xf>
    <xf numFmtId="0" fontId="42" fillId="58" borderId="140" applyNumberFormat="0" applyAlignment="0" applyProtection="0"/>
    <xf numFmtId="0" fontId="13" fillId="0" borderId="144">
      <alignment vertical="center"/>
    </xf>
    <xf numFmtId="166" fontId="15" fillId="5" borderId="144">
      <alignment horizontal="right" vertical="center"/>
    </xf>
    <xf numFmtId="0" fontId="57" fillId="58" borderId="142" applyNumberFormat="0" applyAlignment="0" applyProtection="0"/>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57" fillId="58" borderId="142" applyNumberFormat="0" applyAlignment="0" applyProtection="0"/>
    <xf numFmtId="171" fontId="15" fillId="5" borderId="144">
      <alignment horizontal="right" vertical="center"/>
    </xf>
    <xf numFmtId="0" fontId="57" fillId="58" borderId="142" applyNumberFormat="0" applyAlignment="0" applyProtection="0"/>
    <xf numFmtId="0" fontId="13" fillId="0" borderId="144">
      <alignment vertical="center"/>
    </xf>
    <xf numFmtId="0" fontId="59" fillId="0" borderId="143" applyNumberFormat="0" applyFill="0" applyAlignment="0" applyProtection="0"/>
    <xf numFmtId="171" fontId="13" fillId="0" borderId="144">
      <alignment vertical="center"/>
    </xf>
    <xf numFmtId="166" fontId="15" fillId="5" borderId="144">
      <alignment horizontal="right" vertical="center"/>
    </xf>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62" borderId="141" applyNumberFormat="0" applyFont="0" applyAlignment="0" applyProtection="0"/>
    <xf numFmtId="0" fontId="13" fillId="0" borderId="144">
      <alignment vertical="center"/>
    </xf>
    <xf numFmtId="0" fontId="42" fillId="58" borderId="140" applyNumberFormat="0" applyAlignment="0" applyProtection="0"/>
    <xf numFmtId="0" fontId="59" fillId="0" borderId="143" applyNumberFormat="0" applyFill="0" applyAlignment="0" applyProtection="0"/>
    <xf numFmtId="0" fontId="13" fillId="0" borderId="144">
      <alignment vertical="center"/>
    </xf>
    <xf numFmtId="0" fontId="13" fillId="0" borderId="144">
      <alignment vertical="center"/>
    </xf>
    <xf numFmtId="0" fontId="13" fillId="62" borderId="141" applyNumberFormat="0" applyFont="0" applyAlignment="0" applyProtection="0"/>
    <xf numFmtId="166" fontId="15" fillId="5" borderId="144">
      <alignment horizontal="right" vertical="center"/>
    </xf>
    <xf numFmtId="0" fontId="57" fillId="58" borderId="142" applyNumberFormat="0" applyAlignment="0" applyProtection="0"/>
    <xf numFmtId="0" fontId="13" fillId="0" borderId="144">
      <alignment vertical="center"/>
    </xf>
    <xf numFmtId="0" fontId="13" fillId="0" borderId="144">
      <alignment vertical="center"/>
    </xf>
    <xf numFmtId="0" fontId="52" fillId="44" borderId="140" applyNumberFormat="0" applyAlignment="0" applyProtection="0"/>
    <xf numFmtId="0" fontId="13" fillId="62" borderId="141" applyNumberFormat="0" applyFont="0" applyAlignment="0" applyProtection="0"/>
    <xf numFmtId="166" fontId="15" fillId="5" borderId="144">
      <alignment horizontal="right" vertical="center"/>
    </xf>
    <xf numFmtId="0" fontId="13" fillId="62" borderId="141" applyNumberFormat="0" applyFont="0" applyAlignment="0" applyProtection="0"/>
    <xf numFmtId="0" fontId="13" fillId="0" borderId="144">
      <alignment vertical="center"/>
    </xf>
    <xf numFmtId="0" fontId="13" fillId="0" borderId="144">
      <alignment vertical="center"/>
    </xf>
    <xf numFmtId="171" fontId="13" fillId="0" borderId="144">
      <alignment vertical="center"/>
    </xf>
    <xf numFmtId="171" fontId="15" fillId="5" borderId="144">
      <alignment horizontal="right" vertical="center"/>
    </xf>
    <xf numFmtId="0" fontId="13" fillId="0" borderId="144">
      <alignment vertical="center"/>
    </xf>
    <xf numFmtId="0" fontId="13" fillId="0" borderId="144">
      <alignment vertical="center"/>
    </xf>
    <xf numFmtId="171" fontId="13" fillId="0" borderId="144">
      <alignment vertical="center"/>
    </xf>
    <xf numFmtId="0" fontId="59" fillId="0" borderId="143" applyNumberFormat="0" applyFill="0" applyAlignment="0" applyProtection="0"/>
    <xf numFmtId="0" fontId="42" fillId="58" borderId="140" applyNumberFormat="0" applyAlignment="0" applyProtection="0"/>
    <xf numFmtId="0" fontId="13" fillId="62" borderId="141" applyNumberFormat="0" applyFont="0" applyAlignment="0" applyProtection="0"/>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42" fillId="58" borderId="140"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9" fillId="0" borderId="143" applyNumberFormat="0" applyFill="0" applyAlignment="0" applyProtection="0"/>
    <xf numFmtId="0" fontId="59" fillId="0" borderId="143" applyNumberFormat="0" applyFill="0" applyAlignment="0" applyProtection="0"/>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13" fillId="62" borderId="141" applyNumberFormat="0" applyFont="0" applyAlignment="0" applyProtection="0"/>
    <xf numFmtId="171" fontId="13" fillId="0" borderId="144">
      <alignment vertical="center"/>
    </xf>
    <xf numFmtId="0" fontId="59" fillId="0" borderId="143" applyNumberFormat="0" applyFill="0" applyAlignment="0" applyProtection="0"/>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57" fillId="58" borderId="142" applyNumberFormat="0" applyAlignment="0" applyProtection="0"/>
    <xf numFmtId="0" fontId="13" fillId="62" borderId="141" applyNumberFormat="0" applyFont="0" applyAlignment="0" applyProtection="0"/>
    <xf numFmtId="0" fontId="42" fillId="58" borderId="140" applyNumberFormat="0" applyAlignment="0" applyProtection="0"/>
    <xf numFmtId="0" fontId="52" fillId="44" borderId="140" applyNumberFormat="0" applyAlignment="0" applyProtection="0"/>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13" fillId="0" borderId="144">
      <alignment vertical="center"/>
    </xf>
    <xf numFmtId="166" fontId="15" fillId="5" borderId="144">
      <alignment horizontal="right" vertical="center"/>
    </xf>
    <xf numFmtId="0" fontId="13" fillId="62" borderId="141" applyNumberFormat="0" applyFont="0" applyAlignment="0" applyProtection="0"/>
    <xf numFmtId="171" fontId="13" fillId="0" borderId="144">
      <alignment vertical="center"/>
    </xf>
    <xf numFmtId="0" fontId="52" fillId="44" borderId="140" applyNumberFormat="0" applyAlignment="0" applyProtection="0"/>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57" fillId="58" borderId="142" applyNumberFormat="0" applyAlignment="0" applyProtection="0"/>
    <xf numFmtId="0" fontId="52" fillId="44" borderId="140" applyNumberFormat="0" applyAlignment="0" applyProtection="0"/>
    <xf numFmtId="0" fontId="13" fillId="62" borderId="141" applyNumberFormat="0" applyFont="0" applyAlignment="0" applyProtection="0"/>
    <xf numFmtId="166" fontId="15" fillId="5" borderId="144">
      <alignment horizontal="right" vertical="center"/>
    </xf>
    <xf numFmtId="0" fontId="13" fillId="0" borderId="144">
      <alignment vertical="center"/>
    </xf>
    <xf numFmtId="0" fontId="59" fillId="0" borderId="143" applyNumberFormat="0" applyFill="0" applyAlignment="0" applyProtection="0"/>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0" fontId="57" fillId="58" borderId="142" applyNumberFormat="0" applyAlignment="0" applyProtection="0"/>
    <xf numFmtId="0" fontId="13" fillId="0" borderId="144">
      <alignment vertical="center"/>
    </xf>
    <xf numFmtId="0" fontId="59" fillId="0" borderId="143" applyNumberFormat="0" applyFill="0" applyAlignment="0" applyProtection="0"/>
    <xf numFmtId="0" fontId="52" fillId="44" borderId="140" applyNumberFormat="0" applyAlignment="0" applyProtection="0"/>
    <xf numFmtId="171" fontId="15" fillId="5" borderId="144">
      <alignment horizontal="right" vertical="center"/>
    </xf>
    <xf numFmtId="0" fontId="57" fillId="58" borderId="142" applyNumberFormat="0" applyAlignment="0" applyProtection="0"/>
    <xf numFmtId="166" fontId="15" fillId="5" borderId="144">
      <alignment horizontal="right" vertical="center"/>
    </xf>
    <xf numFmtId="0" fontId="13" fillId="62" borderId="141" applyNumberFormat="0" applyFont="0" applyAlignment="0" applyProtection="0"/>
    <xf numFmtId="0" fontId="59" fillId="0" borderId="143" applyNumberFormat="0" applyFill="0" applyAlignment="0" applyProtection="0"/>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171" fontId="15" fillId="5" borderId="144">
      <alignment horizontal="right" vertical="center"/>
    </xf>
    <xf numFmtId="0" fontId="13" fillId="0" borderId="144">
      <alignment vertical="center"/>
    </xf>
    <xf numFmtId="0" fontId="42" fillId="58" borderId="140" applyNumberFormat="0" applyAlignment="0" applyProtection="0"/>
    <xf numFmtId="0" fontId="57" fillId="58" borderId="142" applyNumberFormat="0" applyAlignment="0" applyProtection="0"/>
    <xf numFmtId="0" fontId="13" fillId="0" borderId="144">
      <alignment vertical="center"/>
    </xf>
    <xf numFmtId="0" fontId="52" fillId="44" borderId="140" applyNumberFormat="0" applyAlignment="0" applyProtection="0"/>
    <xf numFmtId="0" fontId="13" fillId="0" borderId="144">
      <alignment vertical="center"/>
    </xf>
    <xf numFmtId="0" fontId="52" fillId="44" borderId="140" applyNumberFormat="0" applyAlignment="0" applyProtection="0"/>
    <xf numFmtId="166" fontId="15" fillId="5" borderId="144">
      <alignment horizontal="right" vertical="center"/>
    </xf>
    <xf numFmtId="0" fontId="57" fillId="58" borderId="142" applyNumberFormat="0" applyAlignment="0" applyProtection="0"/>
    <xf numFmtId="166" fontId="15" fillId="5" borderId="144">
      <alignment horizontal="right" vertical="center"/>
    </xf>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0" fontId="59" fillId="0" borderId="143" applyNumberFormat="0" applyFill="0" applyAlignment="0" applyProtection="0"/>
    <xf numFmtId="0" fontId="13" fillId="62" borderId="141" applyNumberFormat="0" applyFont="0" applyAlignment="0" applyProtection="0"/>
    <xf numFmtId="171" fontId="13" fillId="0" borderId="144">
      <alignment vertical="center"/>
    </xf>
    <xf numFmtId="0" fontId="13" fillId="0" borderId="144">
      <alignment vertical="center"/>
    </xf>
    <xf numFmtId="0" fontId="52" fillId="44" borderId="140" applyNumberForma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42" fillId="58" borderId="140" applyNumberFormat="0" applyAlignment="0" applyProtection="0"/>
    <xf numFmtId="171" fontId="15" fillId="5" borderId="144">
      <alignment horizontal="right" vertical="center"/>
    </xf>
    <xf numFmtId="171" fontId="15" fillId="5" borderId="144">
      <alignment horizontal="right" vertical="center"/>
    </xf>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171" fontId="13" fillId="0" borderId="144">
      <alignment vertical="center"/>
    </xf>
    <xf numFmtId="0" fontId="13" fillId="62" borderId="141" applyNumberFormat="0" applyFont="0" applyAlignment="0" applyProtection="0"/>
    <xf numFmtId="171" fontId="15" fillId="5" borderId="144">
      <alignment horizontal="righ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13" fillId="62" borderId="141" applyNumberFormat="0" applyFont="0" applyAlignment="0" applyProtection="0"/>
    <xf numFmtId="166" fontId="15" fillId="5" borderId="144">
      <alignment horizontal="right" vertical="center"/>
    </xf>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171" fontId="15" fillId="5" borderId="144">
      <alignment horizontal="right" vertical="center"/>
    </xf>
    <xf numFmtId="166"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0" fontId="52" fillId="44" borderId="140" applyNumberFormat="0" applyAlignment="0" applyProtection="0"/>
    <xf numFmtId="0" fontId="13" fillId="0" borderId="144">
      <alignment vertical="center"/>
    </xf>
    <xf numFmtId="0" fontId="57" fillId="58" borderId="142" applyNumberFormat="0" applyAlignment="0" applyProtection="0"/>
    <xf numFmtId="171" fontId="15" fillId="5" borderId="144">
      <alignment horizontal="right" vertical="center"/>
    </xf>
    <xf numFmtId="0" fontId="13" fillId="62" borderId="141" applyNumberFormat="0" applyFont="0" applyAlignment="0" applyProtection="0"/>
    <xf numFmtId="166" fontId="15" fillId="5" borderId="144">
      <alignment horizontal="right" vertical="center"/>
    </xf>
    <xf numFmtId="0" fontId="42" fillId="58"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0" fontId="59" fillId="0" borderId="143" applyNumberFormat="0" applyFill="0" applyAlignment="0" applyProtection="0"/>
    <xf numFmtId="0" fontId="42" fillId="58" borderId="140" applyNumberFormat="0" applyAlignment="0" applyProtection="0"/>
    <xf numFmtId="0" fontId="13" fillId="62" borderId="141" applyNumberFormat="0" applyFont="0" applyAlignment="0" applyProtection="0"/>
    <xf numFmtId="0" fontId="57" fillId="58" borderId="142" applyNumberFormat="0" applyAlignment="0" applyProtection="0"/>
    <xf numFmtId="166" fontId="15" fillId="5" borderId="144">
      <alignment horizontal="right" vertical="center"/>
    </xf>
    <xf numFmtId="0" fontId="13" fillId="0" borderId="144">
      <alignment vertical="center"/>
    </xf>
    <xf numFmtId="171"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171" fontId="13" fillId="0" borderId="144">
      <alignment vertical="center"/>
    </xf>
    <xf numFmtId="0" fontId="59" fillId="0" borderId="143" applyNumberFormat="0" applyFill="0" applyAlignment="0" applyProtection="0"/>
    <xf numFmtId="166" fontId="15" fillId="5" borderId="144">
      <alignment horizontal="right" vertical="center"/>
    </xf>
    <xf numFmtId="0" fontId="13" fillId="62" borderId="141" applyNumberFormat="0" applyFont="0" applyAlignment="0" applyProtection="0"/>
    <xf numFmtId="0" fontId="57" fillId="58" borderId="142" applyNumberFormat="0" applyAlignment="0" applyProtection="0"/>
    <xf numFmtId="171"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0" fontId="42" fillId="58" borderId="140" applyNumberFormat="0" applyAlignment="0" applyProtection="0"/>
    <xf numFmtId="0" fontId="42" fillId="58" borderId="140" applyNumberFormat="0" applyAlignment="0" applyProtection="0"/>
    <xf numFmtId="0" fontId="59" fillId="0" borderId="143" applyNumberFormat="0" applyFill="0" applyAlignment="0" applyProtection="0"/>
    <xf numFmtId="0" fontId="52" fillId="44" borderId="140" applyNumberFormat="0" applyAlignment="0" applyProtection="0"/>
    <xf numFmtId="171" fontId="13" fillId="0" borderId="144">
      <alignment vertical="center"/>
    </xf>
    <xf numFmtId="0" fontId="52" fillId="44" borderId="140" applyNumberFormat="0" applyAlignment="0" applyProtection="0"/>
    <xf numFmtId="0" fontId="13" fillId="62" borderId="141" applyNumberFormat="0" applyFont="0" applyAlignment="0" applyProtection="0"/>
    <xf numFmtId="171" fontId="15" fillId="5" borderId="144">
      <alignment horizontal="right" vertical="center"/>
    </xf>
    <xf numFmtId="0" fontId="42" fillId="58" borderId="140" applyNumberFormat="0" applyAlignment="0" applyProtection="0"/>
    <xf numFmtId="0" fontId="13" fillId="0" borderId="144">
      <alignment vertical="center"/>
    </xf>
    <xf numFmtId="0" fontId="57" fillId="58" borderId="142" applyNumberFormat="0" applyAlignment="0" applyProtection="0"/>
    <xf numFmtId="0" fontId="52" fillId="44" borderId="140" applyNumberFormat="0" applyAlignment="0" applyProtection="0"/>
    <xf numFmtId="0" fontId="13" fillId="62" borderId="141" applyNumberFormat="0" applyFont="0" applyAlignment="0" applyProtection="0"/>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166"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0" fontId="57" fillId="58" borderId="142" applyNumberFormat="0" applyAlignment="0" applyProtection="0"/>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0" fontId="59" fillId="0" borderId="143" applyNumberFormat="0" applyFill="0" applyAlignment="0" applyProtection="0"/>
    <xf numFmtId="171"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166" fontId="15" fillId="5" borderId="144">
      <alignment horizontal="right" vertical="center"/>
    </xf>
    <xf numFmtId="0" fontId="13" fillId="0" borderId="144">
      <alignment vertical="center"/>
    </xf>
    <xf numFmtId="0" fontId="13" fillId="0" borderId="144">
      <alignment vertical="center"/>
    </xf>
    <xf numFmtId="166" fontId="15" fillId="5" borderId="144">
      <alignment horizontal="right" vertical="center"/>
    </xf>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0" fontId="42" fillId="58" borderId="140" applyNumberFormat="0" applyAlignment="0" applyProtection="0"/>
    <xf numFmtId="0" fontId="57" fillId="58" borderId="142" applyNumberFormat="0" applyAlignment="0" applyProtection="0"/>
    <xf numFmtId="0" fontId="57" fillId="58" borderId="142" applyNumberFormat="0" applyAlignment="0" applyProtection="0"/>
    <xf numFmtId="166" fontId="15" fillId="5" borderId="144">
      <alignment horizontal="right" vertical="center"/>
    </xf>
    <xf numFmtId="0" fontId="13" fillId="0" borderId="144">
      <alignment vertical="center"/>
    </xf>
    <xf numFmtId="166" fontId="15" fillId="5" borderId="144">
      <alignment horizontal="right" vertical="center"/>
    </xf>
    <xf numFmtId="0" fontId="13" fillId="62" borderId="141" applyNumberFormat="0" applyFont="0" applyAlignment="0" applyProtection="0"/>
    <xf numFmtId="0" fontId="13" fillId="62" borderId="141" applyNumberFormat="0" applyFont="0" applyAlignment="0" applyProtection="0"/>
    <xf numFmtId="0" fontId="52" fillId="44" borderId="140" applyNumberFormat="0" applyAlignment="0" applyProtection="0"/>
    <xf numFmtId="171" fontId="13" fillId="0" borderId="144">
      <alignment vertical="center"/>
    </xf>
    <xf numFmtId="171" fontId="13" fillId="0" borderId="144">
      <alignment vertical="center"/>
    </xf>
    <xf numFmtId="0" fontId="13" fillId="62" borderId="141" applyNumberFormat="0" applyFont="0" applyAlignment="0" applyProtection="0"/>
    <xf numFmtId="171"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0" fontId="57" fillId="58" borderId="142" applyNumberFormat="0" applyAlignment="0" applyProtection="0"/>
    <xf numFmtId="171" fontId="15" fillId="5" borderId="144">
      <alignment horizontal="right" vertical="center"/>
    </xf>
    <xf numFmtId="0" fontId="13" fillId="0" borderId="144">
      <alignment vertical="center"/>
    </xf>
    <xf numFmtId="0" fontId="57" fillId="58" borderId="142" applyNumberFormat="0" applyAlignment="0" applyProtection="0"/>
    <xf numFmtId="0" fontId="57" fillId="58" borderId="142" applyNumberFormat="0" applyAlignment="0" applyProtection="0"/>
    <xf numFmtId="166" fontId="15" fillId="5" borderId="144">
      <alignment horizontal="right" vertical="center"/>
    </xf>
    <xf numFmtId="171" fontId="13" fillId="0" borderId="144">
      <alignment vertical="center"/>
    </xf>
    <xf numFmtId="171" fontId="13" fillId="0" borderId="144">
      <alignment vertical="center"/>
    </xf>
    <xf numFmtId="0" fontId="42" fillId="58" borderId="140" applyNumberFormat="0" applyAlignment="0" applyProtection="0"/>
    <xf numFmtId="0" fontId="57" fillId="58" borderId="142" applyNumberFormat="0" applyAlignment="0" applyProtection="0"/>
    <xf numFmtId="0" fontId="13" fillId="0" borderId="144">
      <alignment vertical="center"/>
    </xf>
    <xf numFmtId="0" fontId="52" fillId="44" borderId="140" applyNumberFormat="0" applyAlignment="0" applyProtection="0"/>
    <xf numFmtId="0" fontId="52" fillId="44" borderId="140" applyNumberFormat="0" applyAlignment="0" applyProtection="0"/>
    <xf numFmtId="166" fontId="15" fillId="5" borderId="144">
      <alignment horizontal="right" vertical="center"/>
    </xf>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0" fontId="52" fillId="44" borderId="140" applyNumberFormat="0" applyAlignment="0" applyProtection="0"/>
    <xf numFmtId="0" fontId="52" fillId="44" borderId="140" applyNumberFormat="0" applyAlignment="0" applyProtection="0"/>
    <xf numFmtId="171" fontId="13" fillId="0" borderId="144">
      <alignment vertical="center"/>
    </xf>
    <xf numFmtId="0" fontId="13" fillId="0" borderId="144">
      <alignment vertical="center"/>
    </xf>
    <xf numFmtId="166" fontId="15" fillId="5" borderId="144">
      <alignment horizontal="right" vertical="center"/>
    </xf>
    <xf numFmtId="0" fontId="13" fillId="62" borderId="141" applyNumberFormat="0" applyFont="0" applyAlignment="0" applyProtection="0"/>
    <xf numFmtId="0" fontId="59" fillId="0" borderId="143" applyNumberFormat="0" applyFill="0" applyAlignment="0" applyProtection="0"/>
    <xf numFmtId="171" fontId="15" fillId="5" borderId="144">
      <alignment horizontal="right" vertical="center"/>
    </xf>
    <xf numFmtId="166" fontId="15" fillId="5" borderId="144">
      <alignment horizontal="right" vertical="center"/>
    </xf>
    <xf numFmtId="0" fontId="57" fillId="58" borderId="142" applyNumberFormat="0" applyAlignment="0" applyProtection="0"/>
    <xf numFmtId="0" fontId="42" fillId="58" borderId="140" applyNumberFormat="0" applyAlignment="0" applyProtection="0"/>
    <xf numFmtId="0" fontId="59" fillId="0" borderId="143" applyNumberFormat="0" applyFill="0" applyAlignment="0" applyProtection="0"/>
    <xf numFmtId="0" fontId="13" fillId="62" borderId="141" applyNumberFormat="0" applyFont="0" applyAlignment="0" applyProtection="0"/>
    <xf numFmtId="166" fontId="15" fillId="5" borderId="144">
      <alignment horizontal="right" vertical="center"/>
    </xf>
    <xf numFmtId="0" fontId="42" fillId="58" borderId="140" applyNumberFormat="0" applyAlignment="0" applyProtection="0"/>
    <xf numFmtId="166" fontId="15" fillId="5" borderId="144">
      <alignment horizontal="right" vertical="center"/>
    </xf>
    <xf numFmtId="0" fontId="13" fillId="62" borderId="141" applyNumberFormat="0" applyFont="0" applyAlignment="0" applyProtection="0"/>
    <xf numFmtId="171" fontId="13" fillId="0" borderId="144">
      <alignment vertical="center"/>
    </xf>
    <xf numFmtId="0" fontId="13" fillId="62" borderId="141" applyNumberFormat="0" applyFont="0" applyAlignment="0" applyProtection="0"/>
    <xf numFmtId="171" fontId="13" fillId="0" borderId="144">
      <alignment vertical="center"/>
    </xf>
    <xf numFmtId="0" fontId="52" fillId="44"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42" fillId="58" borderId="140" applyNumberFormat="0" applyAlignment="0" applyProtection="0"/>
    <xf numFmtId="0" fontId="42" fillId="58" borderId="140" applyNumberFormat="0" applyAlignment="0" applyProtection="0"/>
    <xf numFmtId="0" fontId="13" fillId="0" borderId="144">
      <alignment vertical="center"/>
    </xf>
    <xf numFmtId="0" fontId="13" fillId="62" borderId="141" applyNumberFormat="0" applyFont="0" applyAlignment="0" applyProtection="0"/>
    <xf numFmtId="166" fontId="15" fillId="5" borderId="144">
      <alignment horizontal="right" vertical="center"/>
    </xf>
    <xf numFmtId="0" fontId="13" fillId="0" borderId="144">
      <alignment vertical="center"/>
    </xf>
    <xf numFmtId="166" fontId="15" fillId="5" borderId="144">
      <alignment horizontal="right" vertical="center"/>
    </xf>
    <xf numFmtId="0" fontId="13" fillId="62" borderId="141" applyNumberFormat="0" applyFont="0" applyAlignment="0" applyProtection="0"/>
    <xf numFmtId="166" fontId="15" fillId="5" borderId="144">
      <alignment horizontal="right" vertical="center"/>
    </xf>
    <xf numFmtId="0" fontId="42" fillId="58" borderId="140" applyNumberFormat="0" applyAlignment="0" applyProtection="0"/>
    <xf numFmtId="0" fontId="57" fillId="58" borderId="142" applyNumberFormat="0" applyAlignment="0" applyProtection="0"/>
    <xf numFmtId="171" fontId="13" fillId="0" borderId="144">
      <alignment vertical="center"/>
    </xf>
    <xf numFmtId="166" fontId="15" fillId="5" borderId="144">
      <alignment horizontal="right" vertical="center"/>
    </xf>
    <xf numFmtId="0" fontId="57" fillId="58" borderId="142" applyNumberFormat="0" applyAlignment="0" applyProtection="0"/>
    <xf numFmtId="0" fontId="42" fillId="58" borderId="140"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0" fontId="13" fillId="0" borderId="144">
      <alignment vertical="center"/>
    </xf>
    <xf numFmtId="171"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62" borderId="141" applyNumberFormat="0" applyFont="0" applyAlignment="0" applyProtection="0"/>
    <xf numFmtId="0" fontId="13" fillId="62" borderId="141" applyNumberFormat="0" applyFont="0" applyAlignment="0" applyProtection="0"/>
    <xf numFmtId="0" fontId="13" fillId="62" borderId="141" applyNumberFormat="0" applyFont="0" applyAlignment="0" applyProtection="0"/>
    <xf numFmtId="171" fontId="13" fillId="0" borderId="144">
      <alignment vertical="center"/>
    </xf>
    <xf numFmtId="166" fontId="15" fillId="5" borderId="144">
      <alignment horizontal="right" vertical="center"/>
    </xf>
    <xf numFmtId="0" fontId="13" fillId="0" borderId="144">
      <alignment vertical="center"/>
    </xf>
    <xf numFmtId="0" fontId="13" fillId="62" borderId="141" applyNumberFormat="0" applyFont="0" applyAlignment="0" applyProtection="0"/>
    <xf numFmtId="166" fontId="15" fillId="5" borderId="144">
      <alignment horizontal="right" vertical="center"/>
    </xf>
    <xf numFmtId="171" fontId="13" fillId="0" borderId="144">
      <alignment vertical="center"/>
    </xf>
    <xf numFmtId="166" fontId="15" fillId="5" borderId="144">
      <alignment horizontal="right" vertical="center"/>
    </xf>
    <xf numFmtId="0" fontId="13" fillId="0" borderId="144">
      <alignment vertical="center"/>
    </xf>
    <xf numFmtId="0" fontId="52" fillId="44"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42" fillId="58" borderId="140" applyNumberFormat="0" applyAlignment="0" applyProtection="0"/>
    <xf numFmtId="0" fontId="13" fillId="0" borderId="144">
      <alignment vertical="center"/>
    </xf>
    <xf numFmtId="0" fontId="42" fillId="58" borderId="140" applyNumberFormat="0" applyAlignment="0" applyProtection="0"/>
    <xf numFmtId="0" fontId="13" fillId="0" borderId="144">
      <alignment vertical="center"/>
    </xf>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52" fillId="44" borderId="140" applyNumberFormat="0" applyAlignment="0" applyProtection="0"/>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0" fontId="13" fillId="0" borderId="144">
      <alignment vertical="center"/>
    </xf>
    <xf numFmtId="0" fontId="52" fillId="44" borderId="140" applyNumberFormat="0" applyAlignment="0" applyProtection="0"/>
    <xf numFmtId="0" fontId="57" fillId="58" borderId="142" applyNumberFormat="0" applyAlignment="0" applyProtection="0"/>
    <xf numFmtId="166" fontId="15" fillId="5" borderId="144">
      <alignment horizontal="right" vertical="center"/>
    </xf>
    <xf numFmtId="171" fontId="13" fillId="0" borderId="144">
      <alignment vertical="center"/>
    </xf>
    <xf numFmtId="171" fontId="13" fillId="0" borderId="144">
      <alignment vertical="center"/>
    </xf>
    <xf numFmtId="0" fontId="59" fillId="0" borderId="143" applyNumberFormat="0" applyFill="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13" fillId="62" borderId="141" applyNumberFormat="0" applyFont="0" applyAlignment="0" applyProtection="0"/>
    <xf numFmtId="0" fontId="52" fillId="44" borderId="140" applyNumberFormat="0" applyAlignment="0" applyProtection="0"/>
    <xf numFmtId="0" fontId="42" fillId="58" borderId="140" applyNumberFormat="0" applyAlignment="0" applyProtection="0"/>
    <xf numFmtId="0" fontId="13" fillId="0" borderId="144">
      <alignment vertical="center"/>
    </xf>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13" fillId="0" borderId="144">
      <alignment vertical="center"/>
    </xf>
    <xf numFmtId="166" fontId="15" fillId="5" borderId="144">
      <alignment horizontal="right" vertical="center"/>
    </xf>
    <xf numFmtId="171" fontId="13" fillId="0" borderId="144">
      <alignment vertical="center"/>
    </xf>
    <xf numFmtId="166" fontId="15" fillId="5" borderId="144">
      <alignment horizontal="right" vertical="center"/>
    </xf>
    <xf numFmtId="166" fontId="15" fillId="5" borderId="144">
      <alignment horizontal="right" vertical="center"/>
    </xf>
    <xf numFmtId="0" fontId="13" fillId="0" borderId="144">
      <alignment vertical="center"/>
    </xf>
    <xf numFmtId="0" fontId="13" fillId="62" borderId="141" applyNumberFormat="0" applyFon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0" fontId="13" fillId="0" borderId="144">
      <alignment vertical="center"/>
    </xf>
    <xf numFmtId="171" fontId="15" fillId="5" borderId="144">
      <alignment horizontal="right" vertical="center"/>
    </xf>
    <xf numFmtId="0" fontId="57" fillId="58" borderId="142" applyNumberFormat="0" applyAlignment="0" applyProtection="0"/>
    <xf numFmtId="0" fontId="42" fillId="58" borderId="140" applyNumberFormat="0" applyAlignment="0" applyProtection="0"/>
    <xf numFmtId="0" fontId="42" fillId="58" borderId="140" applyNumberFormat="0" applyAlignment="0" applyProtection="0"/>
    <xf numFmtId="171" fontId="13" fillId="0" borderId="144">
      <alignment vertical="center"/>
    </xf>
    <xf numFmtId="171" fontId="13" fillId="0" borderId="144">
      <alignment vertical="center"/>
    </xf>
    <xf numFmtId="166" fontId="15" fillId="5" borderId="144">
      <alignment horizontal="right" vertical="center"/>
    </xf>
    <xf numFmtId="0" fontId="13" fillId="0" borderId="144">
      <alignment vertical="center"/>
    </xf>
    <xf numFmtId="0" fontId="52" fillId="44" borderId="140" applyNumberFormat="0" applyAlignment="0" applyProtection="0"/>
    <xf numFmtId="0" fontId="42" fillId="58" borderId="140" applyNumberFormat="0" applyAlignment="0" applyProtection="0"/>
    <xf numFmtId="171" fontId="15" fillId="5" borderId="144">
      <alignment horizontal="right" vertical="center"/>
    </xf>
    <xf numFmtId="0" fontId="59" fillId="0" borderId="143" applyNumberFormat="0" applyFill="0" applyAlignment="0" applyProtection="0"/>
    <xf numFmtId="0" fontId="52" fillId="44" borderId="140" applyNumberFormat="0" applyAlignment="0" applyProtection="0"/>
    <xf numFmtId="166" fontId="15" fillId="5" borderId="144">
      <alignment horizontal="right" vertical="center"/>
    </xf>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0" fontId="13" fillId="0" borderId="144">
      <alignment vertical="center"/>
    </xf>
    <xf numFmtId="166" fontId="15" fillId="5" borderId="144">
      <alignment horizontal="right" vertical="center"/>
    </xf>
    <xf numFmtId="0" fontId="52" fillId="44" borderId="140" applyNumberFormat="0" applyAlignment="0" applyProtection="0"/>
    <xf numFmtId="171" fontId="13" fillId="0" borderId="144">
      <alignment vertical="center"/>
    </xf>
    <xf numFmtId="0" fontId="57" fillId="58" borderId="142" applyNumberFormat="0" applyAlignment="0" applyProtection="0"/>
    <xf numFmtId="0" fontId="57" fillId="58" borderId="142" applyNumberFormat="0" applyAlignment="0" applyProtection="0"/>
    <xf numFmtId="0" fontId="42" fillId="58" borderId="140" applyNumberFormat="0" applyAlignment="0" applyProtection="0"/>
    <xf numFmtId="0" fontId="13" fillId="0" borderId="144">
      <alignment vertical="center"/>
    </xf>
    <xf numFmtId="171" fontId="15" fillId="5" borderId="144">
      <alignment horizontal="right" vertical="center"/>
    </xf>
    <xf numFmtId="0" fontId="57" fillId="58" borderId="142" applyNumberFormat="0" applyAlignment="0" applyProtection="0"/>
    <xf numFmtId="166" fontId="15" fillId="5" borderId="144">
      <alignment horizontal="right" vertical="center"/>
    </xf>
    <xf numFmtId="0" fontId="52" fillId="44" borderId="140" applyNumberFormat="0" applyAlignment="0" applyProtection="0"/>
    <xf numFmtId="171" fontId="15" fillId="5" borderId="144">
      <alignment horizontal="right" vertical="center"/>
    </xf>
    <xf numFmtId="166" fontId="15" fillId="5" borderId="144">
      <alignment horizontal="right" vertical="center"/>
    </xf>
    <xf numFmtId="171" fontId="15" fillId="5" borderId="144">
      <alignment horizontal="right" vertical="center"/>
    </xf>
    <xf numFmtId="0" fontId="13" fillId="0" borderId="144">
      <alignmen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166" fontId="15" fillId="5" borderId="144">
      <alignment horizontal="right" vertical="center"/>
    </xf>
    <xf numFmtId="171" fontId="15" fillId="5" borderId="144">
      <alignment horizontal="right" vertical="center"/>
    </xf>
    <xf numFmtId="171" fontId="13" fillId="0" borderId="144">
      <alignment vertical="center"/>
    </xf>
    <xf numFmtId="0" fontId="52" fillId="44" borderId="140" applyNumberFormat="0" applyAlignment="0" applyProtection="0"/>
    <xf numFmtId="0" fontId="42" fillId="58" borderId="140" applyNumberFormat="0" applyAlignment="0" applyProtection="0"/>
    <xf numFmtId="0" fontId="13" fillId="0" borderId="144">
      <alignment vertical="center"/>
    </xf>
    <xf numFmtId="171" fontId="15" fillId="5" borderId="144">
      <alignment horizontal="right" vertical="center"/>
    </xf>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171" fontId="15" fillId="5" borderId="144">
      <alignment horizontal="right" vertical="center"/>
    </xf>
    <xf numFmtId="0" fontId="13" fillId="0" borderId="144">
      <alignment vertical="center"/>
    </xf>
    <xf numFmtId="0" fontId="13" fillId="0" borderId="144">
      <alignment vertical="center"/>
    </xf>
    <xf numFmtId="0" fontId="13" fillId="0" borderId="144">
      <alignment vertical="center"/>
    </xf>
    <xf numFmtId="0" fontId="57" fillId="58" borderId="142" applyNumberFormat="0" applyAlignment="0" applyProtection="0"/>
    <xf numFmtId="171"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171" fontId="13" fillId="0" borderId="144">
      <alignment vertical="center"/>
    </xf>
    <xf numFmtId="0" fontId="52" fillId="44" borderId="140"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59" fillId="0" borderId="143" applyNumberFormat="0" applyFill="0" applyAlignment="0" applyProtection="0"/>
    <xf numFmtId="0" fontId="52" fillId="44" borderId="140" applyNumberFormat="0" applyAlignment="0" applyProtection="0"/>
    <xf numFmtId="0" fontId="13" fillId="62" borderId="141" applyNumberFormat="0" applyFont="0" applyAlignment="0" applyProtection="0"/>
    <xf numFmtId="166" fontId="15" fillId="5" borderId="144">
      <alignment horizontal="right" vertical="center"/>
    </xf>
    <xf numFmtId="171"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171" fontId="15" fillId="5" borderId="144">
      <alignment horizontal="right" vertical="center"/>
    </xf>
    <xf numFmtId="0" fontId="59" fillId="0" borderId="143" applyNumberFormat="0" applyFill="0" applyAlignment="0" applyProtection="0"/>
    <xf numFmtId="0" fontId="52" fillId="44" borderId="140" applyNumberFormat="0" applyAlignment="0" applyProtection="0"/>
    <xf numFmtId="0" fontId="13" fillId="0" borderId="144">
      <alignment vertical="center"/>
    </xf>
    <xf numFmtId="171" fontId="13" fillId="0" borderId="144">
      <alignment vertical="center"/>
    </xf>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0"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171" fontId="13" fillId="0" borderId="144">
      <alignment vertical="center"/>
    </xf>
    <xf numFmtId="0" fontId="42" fillId="58" borderId="140" applyNumberFormat="0" applyAlignment="0" applyProtection="0"/>
    <xf numFmtId="0" fontId="57" fillId="58" borderId="142" applyNumberFormat="0" applyAlignment="0" applyProtection="0"/>
    <xf numFmtId="0" fontId="52" fillId="44" borderId="140" applyNumberFormat="0" applyAlignment="0" applyProtection="0"/>
    <xf numFmtId="171" fontId="15" fillId="5" borderId="144">
      <alignment horizontal="right" vertical="center"/>
    </xf>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42" fillId="58" borderId="140" applyNumberFormat="0" applyAlignment="0" applyProtection="0"/>
    <xf numFmtId="171"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0" fontId="13" fillId="0" borderId="144">
      <alignment vertical="center"/>
    </xf>
    <xf numFmtId="0" fontId="13" fillId="0" borderId="144">
      <alignment vertical="center"/>
    </xf>
    <xf numFmtId="0" fontId="59" fillId="0" borderId="143" applyNumberFormat="0" applyFill="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0" fontId="42" fillId="58" borderId="140" applyNumberFormat="0" applyAlignment="0" applyProtection="0"/>
    <xf numFmtId="0" fontId="13" fillId="0" borderId="144">
      <alignment vertical="center"/>
    </xf>
    <xf numFmtId="0" fontId="13" fillId="0" borderId="144">
      <alignment vertical="center"/>
    </xf>
    <xf numFmtId="0" fontId="13" fillId="62" borderId="141" applyNumberFormat="0" applyFont="0" applyAlignment="0" applyProtection="0"/>
    <xf numFmtId="0" fontId="13" fillId="0" borderId="144">
      <alignment vertical="center"/>
    </xf>
    <xf numFmtId="171" fontId="13" fillId="0" borderId="144">
      <alignment vertical="center"/>
    </xf>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0" fontId="42" fillId="58" borderId="140" applyNumberFormat="0" applyAlignment="0" applyProtection="0"/>
    <xf numFmtId="0" fontId="42" fillId="58" borderId="140" applyNumberFormat="0" applyAlignment="0" applyProtection="0"/>
    <xf numFmtId="171" fontId="13" fillId="0" borderId="144">
      <alignment vertical="center"/>
    </xf>
    <xf numFmtId="0" fontId="13" fillId="62" borderId="141" applyNumberFormat="0" applyFont="0" applyAlignment="0" applyProtection="0"/>
    <xf numFmtId="171" fontId="13" fillId="0" borderId="144">
      <alignment vertical="center"/>
    </xf>
    <xf numFmtId="171" fontId="13" fillId="0" borderId="144">
      <alignment vertical="center"/>
    </xf>
    <xf numFmtId="171" fontId="13" fillId="0" borderId="144">
      <alignment vertical="center"/>
    </xf>
    <xf numFmtId="0" fontId="42" fillId="58" borderId="140" applyNumberFormat="0" applyAlignment="0" applyProtection="0"/>
    <xf numFmtId="0" fontId="13" fillId="0" borderId="144">
      <alignment vertical="center"/>
    </xf>
    <xf numFmtId="171" fontId="15" fillId="5" borderId="144">
      <alignment horizontal="right" vertical="center"/>
    </xf>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13" fillId="0" borderId="144">
      <alignment vertical="center"/>
    </xf>
    <xf numFmtId="0" fontId="59" fillId="0" borderId="143" applyNumberFormat="0" applyFill="0" applyAlignment="0" applyProtection="0"/>
    <xf numFmtId="0" fontId="52" fillId="44" borderId="140" applyNumberFormat="0" applyAlignment="0" applyProtection="0"/>
    <xf numFmtId="0" fontId="13" fillId="62" borderId="141" applyNumberFormat="0" applyFont="0" applyAlignment="0" applyProtection="0"/>
    <xf numFmtId="166" fontId="15" fillId="5" borderId="144">
      <alignment horizontal="righ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0" fontId="52" fillId="44" borderId="140" applyNumberFormat="0" applyAlignment="0" applyProtection="0"/>
    <xf numFmtId="0" fontId="52" fillId="44" borderId="140" applyNumberFormat="0" applyAlignment="0" applyProtection="0"/>
    <xf numFmtId="166" fontId="15" fillId="5" borderId="144">
      <alignment horizontal="right" vertical="center"/>
    </xf>
    <xf numFmtId="0" fontId="13" fillId="0" borderId="144">
      <alignment vertical="center"/>
    </xf>
    <xf numFmtId="0" fontId="57" fillId="58" borderId="142" applyNumberFormat="0" applyAlignment="0" applyProtection="0"/>
    <xf numFmtId="0" fontId="42" fillId="58" borderId="140" applyNumberFormat="0" applyAlignment="0" applyProtection="0"/>
    <xf numFmtId="0" fontId="57" fillId="58" borderId="142" applyNumberFormat="0" applyAlignment="0" applyProtection="0"/>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0" fontId="13" fillId="62" borderId="141" applyNumberFormat="0" applyFont="0" applyAlignment="0" applyProtection="0"/>
    <xf numFmtId="166" fontId="15" fillId="5" borderId="144">
      <alignment horizontal="right" vertical="center"/>
    </xf>
    <xf numFmtId="166" fontId="15" fillId="5" borderId="144">
      <alignment horizontal="right" vertical="center"/>
    </xf>
    <xf numFmtId="0" fontId="13" fillId="62" borderId="141" applyNumberFormat="0" applyFont="0" applyAlignment="0" applyProtection="0"/>
    <xf numFmtId="171"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0" fontId="13" fillId="62" borderId="141" applyNumberFormat="0" applyFont="0" applyAlignment="0" applyProtection="0"/>
    <xf numFmtId="171" fontId="15" fillId="5" borderId="144">
      <alignment horizontal="right" vertical="center"/>
    </xf>
    <xf numFmtId="166" fontId="15" fillId="5" borderId="144">
      <alignment horizontal="right" vertical="center"/>
    </xf>
    <xf numFmtId="171" fontId="15" fillId="5" borderId="144">
      <alignment horizontal="right" vertical="center"/>
    </xf>
    <xf numFmtId="0" fontId="13" fillId="0" borderId="144">
      <alignment vertical="center"/>
    </xf>
    <xf numFmtId="171" fontId="15" fillId="5" borderId="144">
      <alignment horizontal="right" vertical="center"/>
    </xf>
    <xf numFmtId="0" fontId="52" fillId="44" borderId="140" applyNumberFormat="0" applyAlignment="0" applyProtection="0"/>
    <xf numFmtId="0" fontId="13" fillId="0" borderId="144">
      <alignment vertical="center"/>
    </xf>
    <xf numFmtId="0" fontId="42" fillId="58" borderId="140" applyNumberFormat="0" applyAlignment="0" applyProtection="0"/>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0" fontId="57" fillId="58" borderId="142" applyNumberFormat="0" applyAlignment="0" applyProtection="0"/>
    <xf numFmtId="0" fontId="59" fillId="0" borderId="143" applyNumberFormat="0" applyFill="0" applyAlignment="0" applyProtection="0"/>
    <xf numFmtId="0" fontId="52" fillId="44" borderId="140" applyNumberFormat="0" applyAlignment="0" applyProtection="0"/>
    <xf numFmtId="0" fontId="52" fillId="44" borderId="140" applyNumberFormat="0" applyAlignment="0" applyProtection="0"/>
    <xf numFmtId="0" fontId="13" fillId="0" borderId="144">
      <alignment vertical="center"/>
    </xf>
    <xf numFmtId="0" fontId="42" fillId="58" borderId="140" applyNumberFormat="0" applyAlignment="0" applyProtection="0"/>
    <xf numFmtId="166" fontId="15" fillId="5" borderId="144">
      <alignment horizontal="right" vertical="center"/>
    </xf>
    <xf numFmtId="0" fontId="59" fillId="0" borderId="143" applyNumberFormat="0" applyFill="0" applyAlignment="0" applyProtection="0"/>
    <xf numFmtId="0" fontId="52" fillId="44" borderId="140" applyNumberFormat="0" applyAlignment="0" applyProtection="0"/>
    <xf numFmtId="0" fontId="57" fillId="58" borderId="142" applyNumberFormat="0" applyAlignment="0" applyProtection="0"/>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0" fontId="59" fillId="0" borderId="143" applyNumberFormat="0" applyFill="0" applyAlignment="0" applyProtection="0"/>
    <xf numFmtId="171" fontId="15" fillId="5" borderId="144">
      <alignment horizontal="right" vertical="center"/>
    </xf>
    <xf numFmtId="171" fontId="13" fillId="0" borderId="144">
      <alignment vertical="center"/>
    </xf>
    <xf numFmtId="0" fontId="52" fillId="44" borderId="140" applyNumberFormat="0" applyAlignment="0" applyProtection="0"/>
    <xf numFmtId="0" fontId="13" fillId="0" borderId="144">
      <alignment vertical="center"/>
    </xf>
    <xf numFmtId="0" fontId="13" fillId="0" borderId="144">
      <alignment vertical="center"/>
    </xf>
    <xf numFmtId="0" fontId="42" fillId="58" borderId="140" applyNumberFormat="0" applyAlignment="0" applyProtection="0"/>
    <xf numFmtId="0" fontId="52" fillId="44" borderId="140" applyNumberFormat="0" applyAlignment="0" applyProtection="0"/>
    <xf numFmtId="171" fontId="15" fillId="5" borderId="144">
      <alignment horizontal="right" vertical="center"/>
    </xf>
    <xf numFmtId="171" fontId="13" fillId="0" borderId="144">
      <alignment vertical="center"/>
    </xf>
    <xf numFmtId="0" fontId="52" fillId="44" borderId="140" applyNumberFormat="0" applyAlignment="0" applyProtection="0"/>
    <xf numFmtId="0" fontId="59" fillId="0" borderId="143" applyNumberFormat="0" applyFill="0" applyAlignment="0" applyProtection="0"/>
    <xf numFmtId="0" fontId="52" fillId="44" borderId="140" applyNumberFormat="0" applyAlignment="0" applyProtection="0"/>
    <xf numFmtId="171"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0" fontId="59" fillId="0" borderId="143" applyNumberFormat="0" applyFill="0" applyAlignment="0" applyProtection="0"/>
    <xf numFmtId="171"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57" fillId="58" borderId="142" applyNumberFormat="0" applyAlignment="0" applyProtection="0"/>
    <xf numFmtId="0" fontId="13" fillId="0" borderId="144">
      <alignment vertical="center"/>
    </xf>
    <xf numFmtId="171" fontId="13" fillId="0" borderId="144">
      <alignment vertical="center"/>
    </xf>
    <xf numFmtId="171"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171" fontId="13" fillId="0" borderId="144">
      <alignment vertical="center"/>
    </xf>
    <xf numFmtId="0" fontId="13" fillId="0" borderId="144">
      <alignment vertical="center"/>
    </xf>
    <xf numFmtId="171" fontId="13" fillId="0" borderId="144">
      <alignment vertical="center"/>
    </xf>
    <xf numFmtId="0" fontId="57" fillId="58" borderId="142" applyNumberFormat="0" applyAlignment="0" applyProtection="0"/>
    <xf numFmtId="0" fontId="42" fillId="58" borderId="140" applyNumberFormat="0" applyAlignment="0" applyProtection="0"/>
    <xf numFmtId="0" fontId="59" fillId="0" borderId="143" applyNumberFormat="0" applyFill="0" applyAlignment="0" applyProtection="0"/>
    <xf numFmtId="0" fontId="52" fillId="44" borderId="140" applyNumberFormat="0" applyAlignment="0" applyProtection="0"/>
    <xf numFmtId="166" fontId="15" fillId="5" borderId="144">
      <alignment horizontal="right" vertical="center"/>
    </xf>
    <xf numFmtId="166" fontId="15" fillId="5" borderId="144">
      <alignment horizontal="right" vertical="center"/>
    </xf>
    <xf numFmtId="166" fontId="15" fillId="5" borderId="144">
      <alignment horizontal="right" vertical="center"/>
    </xf>
    <xf numFmtId="171" fontId="13" fillId="0" borderId="144">
      <alignment vertical="center"/>
    </xf>
    <xf numFmtId="171" fontId="13" fillId="0" borderId="144">
      <alignment vertical="center"/>
    </xf>
    <xf numFmtId="0" fontId="57" fillId="58" borderId="142" applyNumberFormat="0" applyAlignment="0" applyProtection="0"/>
    <xf numFmtId="166" fontId="15" fillId="5" borderId="144">
      <alignment horizontal="right" vertical="center"/>
    </xf>
    <xf numFmtId="0" fontId="42" fillId="58" borderId="140" applyNumberFormat="0" applyAlignment="0" applyProtection="0"/>
    <xf numFmtId="0" fontId="52" fillId="44" borderId="140" applyNumberFormat="0" applyAlignment="0" applyProtection="0"/>
    <xf numFmtId="166" fontId="15" fillId="5" borderId="144">
      <alignment horizontal="right" vertical="center"/>
    </xf>
    <xf numFmtId="166" fontId="15" fillId="5" borderId="144">
      <alignment horizontal="right" vertical="center"/>
    </xf>
    <xf numFmtId="0" fontId="52" fillId="44" borderId="140" applyNumberFormat="0" applyAlignment="0" applyProtection="0"/>
    <xf numFmtId="0" fontId="13" fillId="0" borderId="144">
      <alignment vertical="center"/>
    </xf>
    <xf numFmtId="0" fontId="59" fillId="0" borderId="143" applyNumberFormat="0" applyFill="0" applyAlignment="0" applyProtection="0"/>
    <xf numFmtId="0" fontId="13" fillId="0" borderId="144">
      <alignment vertical="center"/>
    </xf>
    <xf numFmtId="171" fontId="15" fillId="5" borderId="144">
      <alignment horizontal="right" vertical="center"/>
    </xf>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0" fontId="52" fillId="44" borderId="140" applyNumberFormat="0" applyAlignment="0" applyProtection="0"/>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0" fontId="13" fillId="62" borderId="141" applyNumberFormat="0" applyFont="0" applyAlignment="0" applyProtection="0"/>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166" fontId="15" fillId="5" borderId="144">
      <alignment horizontal="right" vertical="center"/>
    </xf>
    <xf numFmtId="0" fontId="13" fillId="62" borderId="141" applyNumberFormat="0" applyFont="0" applyAlignment="0" applyProtection="0"/>
    <xf numFmtId="171" fontId="15" fillId="5" borderId="144">
      <alignment horizontal="right" vertical="center"/>
    </xf>
    <xf numFmtId="0" fontId="57" fillId="58" borderId="142" applyNumberFormat="0" applyAlignment="0" applyProtection="0"/>
    <xf numFmtId="0" fontId="42" fillId="58" borderId="140" applyNumberFormat="0" applyAlignment="0" applyProtection="0"/>
    <xf numFmtId="171" fontId="15" fillId="5" borderId="144">
      <alignment horizontal="right" vertical="center"/>
    </xf>
    <xf numFmtId="171" fontId="15" fillId="5" borderId="144">
      <alignment horizontal="right" vertical="center"/>
    </xf>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166" fontId="15" fillId="5" borderId="144">
      <alignment horizontal="right" vertical="center"/>
    </xf>
    <xf numFmtId="0" fontId="13" fillId="0" borderId="144">
      <alignment vertical="center"/>
    </xf>
    <xf numFmtId="0" fontId="13" fillId="0" borderId="144">
      <alignment vertical="center"/>
    </xf>
    <xf numFmtId="171" fontId="15" fillId="5" borderId="144">
      <alignment horizontal="right" vertical="center"/>
    </xf>
    <xf numFmtId="0" fontId="13" fillId="0" borderId="144">
      <alignment vertical="center"/>
    </xf>
    <xf numFmtId="0" fontId="57" fillId="58" borderId="142" applyNumberFormat="0" applyAlignment="0" applyProtection="0"/>
    <xf numFmtId="0" fontId="57" fillId="58" borderId="142" applyNumberFormat="0" applyAlignment="0" applyProtection="0"/>
    <xf numFmtId="0" fontId="59" fillId="0" borderId="143" applyNumberFormat="0" applyFill="0" applyAlignment="0" applyProtection="0"/>
    <xf numFmtId="0" fontId="52" fillId="44" borderId="140" applyNumberFormat="0" applyAlignment="0" applyProtection="0"/>
    <xf numFmtId="0" fontId="42" fillId="58" borderId="140" applyNumberFormat="0" applyAlignment="0" applyProtection="0"/>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42" fillId="58" borderId="140" applyNumberFormat="0" applyAlignment="0" applyProtection="0"/>
    <xf numFmtId="0" fontId="13" fillId="0" borderId="144">
      <alignment vertical="center"/>
    </xf>
    <xf numFmtId="0" fontId="59" fillId="0" borderId="143" applyNumberFormat="0" applyFill="0" applyAlignment="0" applyProtection="0"/>
    <xf numFmtId="0" fontId="13" fillId="0" borderId="144">
      <alignment vertical="center"/>
    </xf>
    <xf numFmtId="171" fontId="13" fillId="0" borderId="144">
      <alignment vertical="center"/>
    </xf>
    <xf numFmtId="0" fontId="13" fillId="0" borderId="144">
      <alignmen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166" fontId="15" fillId="5" borderId="144">
      <alignment horizontal="right" vertical="center"/>
    </xf>
    <xf numFmtId="0" fontId="13" fillId="0" borderId="144">
      <alignment vertical="center"/>
    </xf>
    <xf numFmtId="171" fontId="15" fillId="5" borderId="144">
      <alignment horizontal="right" vertical="center"/>
    </xf>
    <xf numFmtId="166"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0" fontId="52" fillId="44" borderId="140" applyNumberFormat="0" applyAlignment="0" applyProtection="0"/>
    <xf numFmtId="166"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171" fontId="13" fillId="0" borderId="144">
      <alignment vertical="center"/>
    </xf>
    <xf numFmtId="0" fontId="42" fillId="58" borderId="140" applyNumberFormat="0" applyAlignment="0" applyProtection="0"/>
    <xf numFmtId="0" fontId="59" fillId="0" borderId="143" applyNumberFormat="0" applyFill="0" applyAlignment="0" applyProtection="0"/>
    <xf numFmtId="0" fontId="57" fillId="58" borderId="142" applyNumberFormat="0" applyAlignment="0" applyProtection="0"/>
    <xf numFmtId="166" fontId="15" fillId="5" borderId="144">
      <alignment horizontal="right" vertical="center"/>
    </xf>
    <xf numFmtId="0" fontId="59" fillId="0" borderId="143" applyNumberFormat="0" applyFill="0" applyAlignment="0" applyProtection="0"/>
    <xf numFmtId="0" fontId="52" fillId="44" borderId="140" applyNumberFormat="0" applyAlignment="0" applyProtection="0"/>
    <xf numFmtId="166"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0" fontId="52" fillId="44" borderId="140" applyNumberFormat="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171" fontId="15" fillId="5" borderId="144">
      <alignment horizontal="right" vertical="center"/>
    </xf>
    <xf numFmtId="171" fontId="13" fillId="0" borderId="144">
      <alignment vertical="center"/>
    </xf>
    <xf numFmtId="166" fontId="15" fillId="5" borderId="144">
      <alignment horizontal="right" vertical="center"/>
    </xf>
    <xf numFmtId="166" fontId="15" fillId="5" borderId="144">
      <alignment horizontal="right" vertical="center"/>
    </xf>
    <xf numFmtId="171" fontId="13" fillId="0" borderId="144">
      <alignment vertical="center"/>
    </xf>
    <xf numFmtId="171" fontId="13" fillId="0" borderId="144">
      <alignment vertical="center"/>
    </xf>
    <xf numFmtId="0" fontId="13" fillId="0" borderId="144">
      <alignment vertical="center"/>
    </xf>
    <xf numFmtId="171"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59" fillId="0" borderId="143" applyNumberFormat="0" applyFill="0" applyAlignment="0" applyProtection="0"/>
    <xf numFmtId="171" fontId="13" fillId="0" borderId="144">
      <alignment vertical="center"/>
    </xf>
    <xf numFmtId="0" fontId="52" fillId="44" borderId="140" applyNumberFormat="0" applyAlignment="0" applyProtection="0"/>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13" fillId="0" borderId="144">
      <alignment vertical="center"/>
    </xf>
    <xf numFmtId="166" fontId="15" fillId="5" borderId="144">
      <alignment horizontal="right" vertical="center"/>
    </xf>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166" fontId="15" fillId="5" borderId="144">
      <alignment horizontal="right" vertical="center"/>
    </xf>
    <xf numFmtId="0" fontId="42" fillId="58" borderId="140" applyNumberFormat="0" applyAlignment="0" applyProtection="0"/>
    <xf numFmtId="0" fontId="13" fillId="62" borderId="141" applyNumberFormat="0" applyFont="0" applyAlignment="0" applyProtection="0"/>
    <xf numFmtId="166" fontId="15" fillId="5" borderId="144">
      <alignment horizontal="right" vertical="center"/>
    </xf>
    <xf numFmtId="0" fontId="13" fillId="62" borderId="141" applyNumberFormat="0" applyFont="0" applyAlignment="0" applyProtection="0"/>
    <xf numFmtId="171"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0" fontId="42" fillId="58" borderId="140" applyNumberFormat="0" applyAlignment="0" applyProtection="0"/>
    <xf numFmtId="0" fontId="52" fillId="44" borderId="140" applyNumberFormat="0" applyAlignment="0" applyProtection="0"/>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166" fontId="15" fillId="5" borderId="144">
      <alignment horizontal="right" vertical="center"/>
    </xf>
    <xf numFmtId="0" fontId="42" fillId="58" borderId="140" applyNumberFormat="0" applyAlignment="0" applyProtection="0"/>
    <xf numFmtId="171" fontId="15" fillId="5" borderId="144">
      <alignment horizontal="right" vertical="center"/>
    </xf>
    <xf numFmtId="0" fontId="52" fillId="44" borderId="140" applyNumberFormat="0" applyAlignment="0" applyProtection="0"/>
    <xf numFmtId="0" fontId="42" fillId="58" borderId="140" applyNumberFormat="0" applyAlignment="0" applyProtection="0"/>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0" borderId="144">
      <alignment vertical="center"/>
    </xf>
    <xf numFmtId="0" fontId="13" fillId="62" borderId="141" applyNumberFormat="0" applyFont="0" applyAlignment="0" applyProtection="0"/>
    <xf numFmtId="0" fontId="13" fillId="0" borderId="144">
      <alignment vertical="center"/>
    </xf>
    <xf numFmtId="0" fontId="57" fillId="58" borderId="142" applyNumberFormat="0" applyAlignment="0" applyProtection="0"/>
    <xf numFmtId="171" fontId="13" fillId="0" borderId="144">
      <alignment vertical="center"/>
    </xf>
    <xf numFmtId="166" fontId="15" fillId="5" borderId="144">
      <alignment horizontal="right" vertical="center"/>
    </xf>
    <xf numFmtId="0" fontId="13" fillId="62" borderId="141" applyNumberFormat="0" applyFont="0" applyAlignment="0" applyProtection="0"/>
    <xf numFmtId="171" fontId="15" fillId="5" borderId="144">
      <alignment horizontal="right" vertical="center"/>
    </xf>
    <xf numFmtId="0" fontId="13" fillId="0" borderId="144">
      <alignment vertical="center"/>
    </xf>
    <xf numFmtId="0" fontId="57" fillId="58" borderId="142" applyNumberFormat="0" applyAlignment="0" applyProtection="0"/>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0" fontId="59" fillId="0" borderId="143" applyNumberFormat="0" applyFill="0" applyAlignment="0" applyProtection="0"/>
    <xf numFmtId="0" fontId="52" fillId="44" borderId="140" applyNumberFormat="0" applyAlignment="0" applyProtection="0"/>
    <xf numFmtId="171" fontId="13" fillId="0" borderId="144">
      <alignment vertical="center"/>
    </xf>
    <xf numFmtId="0" fontId="59" fillId="0" borderId="143" applyNumberFormat="0" applyFill="0" applyAlignment="0" applyProtection="0"/>
    <xf numFmtId="0" fontId="42" fillId="58" borderId="140" applyNumberFormat="0" applyAlignment="0" applyProtection="0"/>
    <xf numFmtId="171" fontId="13" fillId="0" borderId="144">
      <alignment vertical="center"/>
    </xf>
    <xf numFmtId="0" fontId="57" fillId="58" borderId="142" applyNumberFormat="0" applyAlignment="0" applyProtection="0"/>
    <xf numFmtId="171" fontId="13" fillId="0" borderId="144">
      <alignment vertical="center"/>
    </xf>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62" borderId="141" applyNumberFormat="0" applyFont="0" applyAlignment="0" applyProtection="0"/>
    <xf numFmtId="171" fontId="15" fillId="5" borderId="144">
      <alignment horizontal="right" vertical="center"/>
    </xf>
    <xf numFmtId="166" fontId="15" fillId="5" borderId="144">
      <alignment horizontal="right" vertical="center"/>
    </xf>
    <xf numFmtId="166" fontId="15" fillId="5" borderId="144">
      <alignment horizontal="right" vertical="center"/>
    </xf>
    <xf numFmtId="171" fontId="13" fillId="0" borderId="144">
      <alignment vertical="center"/>
    </xf>
    <xf numFmtId="171" fontId="13" fillId="0" borderId="144">
      <alignment vertical="center"/>
    </xf>
    <xf numFmtId="166" fontId="15" fillId="5" borderId="144">
      <alignment horizontal="right" vertical="center"/>
    </xf>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13" fillId="62" borderId="141" applyNumberFormat="0" applyFont="0" applyAlignment="0" applyProtection="0"/>
    <xf numFmtId="0" fontId="59" fillId="0" borderId="143" applyNumberFormat="0" applyFill="0" applyAlignment="0" applyProtection="0"/>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42" fillId="58" borderId="140" applyNumberFormat="0" applyAlignment="0" applyProtection="0"/>
    <xf numFmtId="0" fontId="57" fillId="58" borderId="142" applyNumberFormat="0" applyAlignment="0" applyProtection="0"/>
    <xf numFmtId="0"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0" fontId="13" fillId="0" borderId="144">
      <alignmen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13" fillId="0" borderId="144">
      <alignment vertical="center"/>
    </xf>
    <xf numFmtId="171" fontId="13" fillId="0" borderId="144">
      <alignment vertical="center"/>
    </xf>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171" fontId="13" fillId="0" borderId="144">
      <alignment vertical="center"/>
    </xf>
    <xf numFmtId="0" fontId="42" fillId="58" borderId="140" applyNumberFormat="0" applyAlignment="0" applyProtection="0"/>
    <xf numFmtId="166" fontId="15" fillId="5" borderId="144">
      <alignment horizontal="right" vertical="center"/>
    </xf>
    <xf numFmtId="171" fontId="13" fillId="0" borderId="144">
      <alignment vertical="center"/>
    </xf>
    <xf numFmtId="0" fontId="13" fillId="62" borderId="141" applyNumberFormat="0" applyFont="0" applyAlignment="0" applyProtection="0"/>
    <xf numFmtId="0" fontId="57" fillId="58" borderId="142" applyNumberFormat="0" applyAlignment="0" applyProtection="0"/>
    <xf numFmtId="171" fontId="13" fillId="0" borderId="144">
      <alignment vertical="center"/>
    </xf>
    <xf numFmtId="166" fontId="15" fillId="5" borderId="144">
      <alignment horizontal="right" vertical="center"/>
    </xf>
    <xf numFmtId="0" fontId="52" fillId="44" borderId="140" applyNumberFormat="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0" fontId="42" fillId="58" borderId="140" applyNumberFormat="0" applyAlignment="0" applyProtection="0"/>
    <xf numFmtId="166" fontId="15" fillId="5" borderId="144">
      <alignment horizontal="right" vertical="center"/>
    </xf>
    <xf numFmtId="0" fontId="42" fillId="58" borderId="140" applyNumberFormat="0" applyAlignment="0" applyProtection="0"/>
    <xf numFmtId="0" fontId="42" fillId="58" borderId="140" applyNumberFormat="0" applyAlignment="0" applyProtection="0"/>
    <xf numFmtId="166" fontId="15" fillId="5" borderId="144">
      <alignment horizontal="right" vertical="center"/>
    </xf>
    <xf numFmtId="0" fontId="42" fillId="58" borderId="140" applyNumberFormat="0" applyAlignment="0" applyProtection="0"/>
    <xf numFmtId="0" fontId="42" fillId="58" borderId="140" applyNumberFormat="0" applyAlignment="0" applyProtection="0"/>
    <xf numFmtId="0" fontId="57" fillId="58" borderId="142" applyNumberFormat="0" applyAlignment="0" applyProtection="0"/>
    <xf numFmtId="171" fontId="13" fillId="0" borderId="144">
      <alignment vertical="center"/>
    </xf>
    <xf numFmtId="0" fontId="57" fillId="58" borderId="142" applyNumberFormat="0" applyAlignment="0" applyProtection="0"/>
    <xf numFmtId="0" fontId="42" fillId="58" borderId="140" applyNumberFormat="0" applyAlignment="0" applyProtection="0"/>
    <xf numFmtId="0" fontId="59" fillId="0" borderId="143" applyNumberFormat="0" applyFill="0" applyAlignment="0" applyProtection="0"/>
    <xf numFmtId="171" fontId="15" fillId="5" borderId="144">
      <alignment horizontal="right" vertical="center"/>
    </xf>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171"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166" fontId="15" fillId="5" borderId="144">
      <alignment horizontal="right" vertical="center"/>
    </xf>
    <xf numFmtId="0" fontId="13" fillId="0" borderId="144">
      <alignment vertical="center"/>
    </xf>
    <xf numFmtId="0" fontId="13" fillId="0" borderId="144">
      <alignment vertical="center"/>
    </xf>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166" fontId="15" fillId="5" borderId="144">
      <alignment horizontal="right" vertical="center"/>
    </xf>
    <xf numFmtId="0" fontId="52" fillId="44" borderId="140" applyNumberFormat="0" applyAlignment="0" applyProtection="0"/>
    <xf numFmtId="0" fontId="57" fillId="58" borderId="142" applyNumberFormat="0" applyAlignment="0" applyProtection="0"/>
    <xf numFmtId="166" fontId="15" fillId="5" borderId="144">
      <alignment horizontal="right" vertical="center"/>
    </xf>
    <xf numFmtId="0" fontId="52" fillId="44" borderId="140" applyNumberFormat="0" applyAlignment="0" applyProtection="0"/>
    <xf numFmtId="0" fontId="13" fillId="0" borderId="144">
      <alignment vertical="center"/>
    </xf>
    <xf numFmtId="0" fontId="59" fillId="0" borderId="143" applyNumberFormat="0" applyFill="0" applyAlignment="0" applyProtection="0"/>
    <xf numFmtId="0" fontId="13" fillId="62" borderId="141" applyNumberFormat="0" applyFont="0" applyAlignment="0" applyProtection="0"/>
    <xf numFmtId="0" fontId="59" fillId="0" borderId="143" applyNumberFormat="0" applyFill="0" applyAlignment="0" applyProtection="0"/>
    <xf numFmtId="166" fontId="15" fillId="5" borderId="144">
      <alignment horizontal="right" vertical="center"/>
    </xf>
    <xf numFmtId="0" fontId="13" fillId="62" borderId="141" applyNumberFormat="0" applyFont="0" applyAlignment="0" applyProtection="0"/>
    <xf numFmtId="0" fontId="13" fillId="0" borderId="144">
      <alignment vertical="center"/>
    </xf>
    <xf numFmtId="171" fontId="15" fillId="5" borderId="144">
      <alignment horizontal="right" vertical="center"/>
    </xf>
    <xf numFmtId="171" fontId="13" fillId="0" borderId="144">
      <alignment vertical="center"/>
    </xf>
    <xf numFmtId="171"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171" fontId="15" fillId="5" borderId="144">
      <alignment horizontal="right" vertical="center"/>
    </xf>
    <xf numFmtId="0" fontId="13" fillId="0" borderId="144">
      <alignment vertical="center"/>
    </xf>
    <xf numFmtId="0" fontId="59" fillId="0" borderId="143" applyNumberFormat="0" applyFill="0" applyAlignment="0" applyProtection="0"/>
    <xf numFmtId="0" fontId="13" fillId="0" borderId="144">
      <alignment vertical="center"/>
    </xf>
    <xf numFmtId="171" fontId="15" fillId="5" borderId="144">
      <alignment horizontal="right" vertical="center"/>
    </xf>
    <xf numFmtId="0" fontId="13" fillId="0" borderId="144">
      <alignment vertical="center"/>
    </xf>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166" fontId="15" fillId="5" borderId="144">
      <alignment horizontal="right" vertical="center"/>
    </xf>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13" fillId="0" borderId="144">
      <alignment vertical="center"/>
    </xf>
    <xf numFmtId="0" fontId="42" fillId="58" borderId="140" applyNumberFormat="0" applyAlignment="0" applyProtection="0"/>
    <xf numFmtId="0" fontId="57" fillId="58" borderId="142" applyNumberFormat="0" applyAlignment="0" applyProtection="0"/>
    <xf numFmtId="0" fontId="13" fillId="62" borderId="141" applyNumberFormat="0" applyFont="0" applyAlignment="0" applyProtection="0"/>
    <xf numFmtId="0" fontId="42" fillId="58" borderId="140" applyNumberFormat="0" applyAlignment="0" applyProtection="0"/>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166" fontId="15" fillId="5" borderId="144">
      <alignment horizontal="right" vertical="center"/>
    </xf>
    <xf numFmtId="0" fontId="13" fillId="0" borderId="144">
      <alignment vertical="center"/>
    </xf>
    <xf numFmtId="0" fontId="57" fillId="58" borderId="142" applyNumberFormat="0" applyAlignment="0" applyProtection="0"/>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166" fontId="15" fillId="5" borderId="144">
      <alignment horizontal="right" vertical="center"/>
    </xf>
    <xf numFmtId="171" fontId="15" fillId="5" borderId="144">
      <alignment horizontal="right" vertical="center"/>
    </xf>
    <xf numFmtId="0" fontId="52" fillId="44" borderId="140" applyNumberFormat="0" applyAlignment="0" applyProtection="0"/>
    <xf numFmtId="171" fontId="15" fillId="5" borderId="144">
      <alignment horizontal="right" vertical="center"/>
    </xf>
    <xf numFmtId="171" fontId="13" fillId="0" borderId="144">
      <alignment vertical="center"/>
    </xf>
    <xf numFmtId="0" fontId="42" fillId="58" borderId="140" applyNumberFormat="0" applyAlignment="0" applyProtection="0"/>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42" fillId="58" borderId="140" applyNumberFormat="0" applyAlignment="0" applyProtection="0"/>
    <xf numFmtId="166"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0" fontId="13" fillId="0" borderId="144">
      <alignment vertical="center"/>
    </xf>
    <xf numFmtId="0" fontId="52" fillId="44" borderId="140" applyNumberFormat="0" applyAlignment="0" applyProtection="0"/>
    <xf numFmtId="0" fontId="13" fillId="0" borderId="144">
      <alignment vertical="center"/>
    </xf>
    <xf numFmtId="0" fontId="57" fillId="58" borderId="142" applyNumberFormat="0" applyAlignment="0" applyProtection="0"/>
    <xf numFmtId="0" fontId="52" fillId="44" borderId="140" applyNumberFormat="0" applyAlignment="0" applyProtection="0"/>
    <xf numFmtId="0" fontId="42" fillId="58" borderId="140" applyNumberFormat="0" applyAlignment="0" applyProtection="0"/>
    <xf numFmtId="0" fontId="57" fillId="58" borderId="142" applyNumberFormat="0" applyAlignment="0" applyProtection="0"/>
    <xf numFmtId="171" fontId="13" fillId="0" borderId="144">
      <alignment vertical="center"/>
    </xf>
    <xf numFmtId="0" fontId="57" fillId="58" borderId="142" applyNumberFormat="0" applyAlignment="0" applyProtection="0"/>
    <xf numFmtId="0" fontId="13" fillId="62" borderId="141" applyNumberFormat="0" applyFont="0" applyAlignment="0" applyProtection="0"/>
    <xf numFmtId="0" fontId="52" fillId="44" borderId="140" applyNumberFormat="0" applyAlignment="0" applyProtection="0"/>
    <xf numFmtId="0" fontId="59" fillId="0" borderId="143" applyNumberFormat="0" applyFill="0" applyAlignment="0" applyProtection="0"/>
    <xf numFmtId="0" fontId="57" fillId="58" borderId="142" applyNumberFormat="0" applyAlignment="0" applyProtection="0"/>
    <xf numFmtId="171" fontId="15" fillId="5" borderId="144">
      <alignment horizontal="right" vertical="center"/>
    </xf>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0" fontId="42" fillId="58" borderId="140" applyNumberFormat="0" applyAlignment="0" applyProtection="0"/>
    <xf numFmtId="0" fontId="52" fillId="44" borderId="140" applyNumberFormat="0" applyAlignment="0" applyProtection="0"/>
    <xf numFmtId="0" fontId="57" fillId="58" borderId="142" applyNumberFormat="0" applyAlignment="0" applyProtection="0"/>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171" fontId="15" fillId="5" borderId="144">
      <alignment horizontal="right" vertical="center"/>
    </xf>
    <xf numFmtId="171" fontId="13" fillId="0" borderId="144">
      <alignment vertical="center"/>
    </xf>
    <xf numFmtId="166" fontId="15" fillId="5" borderId="144">
      <alignment horizontal="right" vertical="center"/>
    </xf>
    <xf numFmtId="171" fontId="13" fillId="0" borderId="144">
      <alignment vertical="center"/>
    </xf>
    <xf numFmtId="0" fontId="13" fillId="0" borderId="144">
      <alignment vertical="center"/>
    </xf>
    <xf numFmtId="171" fontId="13" fillId="0" borderId="144">
      <alignment vertical="center"/>
    </xf>
    <xf numFmtId="171" fontId="15" fillId="5" borderId="144">
      <alignment horizontal="right" vertical="center"/>
    </xf>
    <xf numFmtId="171" fontId="13" fillId="0" borderId="144">
      <alignment vertical="center"/>
    </xf>
    <xf numFmtId="0" fontId="13" fillId="0" borderId="144">
      <alignmen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13" fillId="62" borderId="141" applyNumberFormat="0" applyFont="0" applyAlignment="0" applyProtection="0"/>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71" fontId="15" fillId="5" borderId="144">
      <alignment horizontal="right" vertical="center"/>
    </xf>
    <xf numFmtId="0" fontId="57" fillId="58" borderId="142" applyNumberFormat="0" applyAlignment="0" applyProtection="0"/>
    <xf numFmtId="0" fontId="59" fillId="0" borderId="143" applyNumberFormat="0" applyFill="0" applyAlignment="0" applyProtection="0"/>
    <xf numFmtId="166" fontId="15" fillId="5" borderId="144">
      <alignment horizontal="right" vertical="center"/>
    </xf>
    <xf numFmtId="0" fontId="13" fillId="0" borderId="144">
      <alignment vertical="center"/>
    </xf>
    <xf numFmtId="0" fontId="13" fillId="0" borderId="144">
      <alignment vertical="center"/>
    </xf>
    <xf numFmtId="0" fontId="13" fillId="0" borderId="144">
      <alignment vertical="center"/>
    </xf>
    <xf numFmtId="0" fontId="13" fillId="0" borderId="144">
      <alignmen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171" fontId="15" fillId="5" borderId="144">
      <alignment horizontal="right" vertical="center"/>
    </xf>
    <xf numFmtId="0" fontId="13" fillId="0" borderId="144">
      <alignment vertical="center"/>
    </xf>
    <xf numFmtId="171" fontId="15" fillId="5" borderId="144">
      <alignment horizontal="right" vertical="center"/>
    </xf>
    <xf numFmtId="0" fontId="13" fillId="0" borderId="144">
      <alignment vertical="center"/>
    </xf>
    <xf numFmtId="0" fontId="13" fillId="0" borderId="144">
      <alignment vertical="center"/>
    </xf>
    <xf numFmtId="0" fontId="57" fillId="58" borderId="142" applyNumberFormat="0" applyAlignment="0" applyProtection="0"/>
    <xf numFmtId="166" fontId="15" fillId="5" borderId="144">
      <alignment horizontal="right" vertical="center"/>
    </xf>
    <xf numFmtId="0" fontId="59" fillId="0" borderId="143" applyNumberFormat="0" applyFill="0" applyAlignment="0" applyProtection="0"/>
    <xf numFmtId="166" fontId="15" fillId="5" borderId="144">
      <alignment horizontal="righ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171" fontId="15" fillId="5" borderId="144">
      <alignment horizontal="right" vertical="center"/>
    </xf>
    <xf numFmtId="0" fontId="13" fillId="0" borderId="144">
      <alignment vertical="center"/>
    </xf>
    <xf numFmtId="171" fontId="13" fillId="0" borderId="144">
      <alignment vertical="center"/>
    </xf>
    <xf numFmtId="0" fontId="59" fillId="0" borderId="143" applyNumberFormat="0" applyFill="0" applyAlignment="0" applyProtection="0"/>
    <xf numFmtId="166" fontId="15" fillId="5" borderId="144">
      <alignment horizontal="right" vertical="center"/>
    </xf>
    <xf numFmtId="171" fontId="15" fillId="5" borderId="144">
      <alignment horizontal="right" vertical="center"/>
    </xf>
    <xf numFmtId="0" fontId="59" fillId="0" borderId="143" applyNumberFormat="0" applyFill="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166" fontId="15" fillId="5" borderId="144">
      <alignment horizontal="right" vertical="center"/>
    </xf>
    <xf numFmtId="166" fontId="15" fillId="5" borderId="144">
      <alignment horizontal="right" vertical="center"/>
    </xf>
    <xf numFmtId="0" fontId="13" fillId="0" borderId="144">
      <alignment vertical="center"/>
    </xf>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171" fontId="13" fillId="0" borderId="144">
      <alignment vertical="center"/>
    </xf>
    <xf numFmtId="0" fontId="13" fillId="0" borderId="144">
      <alignment vertical="center"/>
    </xf>
    <xf numFmtId="0" fontId="52" fillId="44" borderId="140" applyNumberFormat="0" applyAlignment="0" applyProtection="0"/>
    <xf numFmtId="171" fontId="15" fillId="5" borderId="144">
      <alignment horizontal="right" vertical="center"/>
    </xf>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13" fillId="0" borderId="144">
      <alignment vertical="center"/>
    </xf>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59" fillId="0" borderId="143" applyNumberFormat="0" applyFill="0" applyAlignment="0" applyProtection="0"/>
    <xf numFmtId="166" fontId="15" fillId="5" borderId="144">
      <alignment horizontal="right" vertical="center"/>
    </xf>
    <xf numFmtId="0" fontId="42" fillId="58" borderId="140" applyNumberFormat="0" applyAlignment="0" applyProtection="0"/>
    <xf numFmtId="171" fontId="15" fillId="5" borderId="144">
      <alignment horizontal="right" vertical="center"/>
    </xf>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0" fontId="59" fillId="0" borderId="143" applyNumberFormat="0" applyFill="0" applyAlignment="0" applyProtection="0"/>
    <xf numFmtId="0" fontId="13" fillId="0" borderId="144">
      <alignment vertical="center"/>
    </xf>
    <xf numFmtId="0" fontId="57" fillId="58" borderId="142" applyNumberFormat="0" applyAlignment="0" applyProtection="0"/>
    <xf numFmtId="0" fontId="57" fillId="58" borderId="142" applyNumberFormat="0" applyAlignment="0" applyProtection="0"/>
    <xf numFmtId="0" fontId="13" fillId="62" borderId="141" applyNumberFormat="0" applyFont="0" applyAlignment="0" applyProtection="0"/>
    <xf numFmtId="0" fontId="13" fillId="0" borderId="144">
      <alignment vertical="center"/>
    </xf>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0" fontId="13" fillId="62" borderId="141" applyNumberFormat="0" applyFont="0" applyAlignment="0" applyProtection="0"/>
    <xf numFmtId="171" fontId="15" fillId="5" borderId="144">
      <alignment horizontal="right" vertical="center"/>
    </xf>
    <xf numFmtId="171" fontId="13" fillId="0" borderId="144">
      <alignment vertical="center"/>
    </xf>
    <xf numFmtId="171" fontId="13" fillId="0" borderId="144">
      <alignment vertical="center"/>
    </xf>
    <xf numFmtId="0" fontId="59" fillId="0" borderId="143" applyNumberFormat="0" applyFill="0" applyAlignment="0" applyProtection="0"/>
    <xf numFmtId="0" fontId="13" fillId="0" borderId="144">
      <alignment vertical="center"/>
    </xf>
    <xf numFmtId="166" fontId="15" fillId="5" borderId="144">
      <alignment horizontal="right" vertical="center"/>
    </xf>
    <xf numFmtId="0" fontId="42" fillId="58" borderId="140" applyNumberFormat="0" applyAlignment="0" applyProtection="0"/>
    <xf numFmtId="0" fontId="42" fillId="58" borderId="140" applyNumberFormat="0" applyAlignment="0" applyProtection="0"/>
    <xf numFmtId="0" fontId="13" fillId="0" borderId="144">
      <alignment vertical="center"/>
    </xf>
    <xf numFmtId="0" fontId="13" fillId="0" borderId="144">
      <alignment vertical="center"/>
    </xf>
    <xf numFmtId="0" fontId="57" fillId="58" borderId="142"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42" fillId="58" borderId="140" applyNumberFormat="0" applyAlignment="0" applyProtection="0"/>
    <xf numFmtId="166" fontId="15" fillId="5" borderId="144">
      <alignment horizontal="right" vertical="center"/>
    </xf>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171"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171" fontId="13" fillId="0" borderId="144">
      <alignment vertical="center"/>
    </xf>
    <xf numFmtId="0" fontId="13" fillId="62" borderId="141" applyNumberFormat="0" applyFont="0" applyAlignment="0" applyProtection="0"/>
    <xf numFmtId="0" fontId="42" fillId="58" borderId="140" applyNumberFormat="0" applyAlignment="0" applyProtection="0"/>
    <xf numFmtId="0" fontId="13" fillId="0" borderId="144">
      <alignment vertical="center"/>
    </xf>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0" fontId="13" fillId="0" borderId="144">
      <alignment vertical="center"/>
    </xf>
    <xf numFmtId="0" fontId="13" fillId="0" borderId="144">
      <alignment vertical="center"/>
    </xf>
    <xf numFmtId="166" fontId="15" fillId="5" borderId="144">
      <alignment horizontal="right" vertical="center"/>
    </xf>
    <xf numFmtId="0" fontId="13" fillId="62" borderId="141" applyNumberFormat="0" applyFont="0" applyAlignment="0" applyProtection="0"/>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3" fillId="0" borderId="144">
      <alignment vertical="center"/>
    </xf>
    <xf numFmtId="166" fontId="15" fillId="5" borderId="144">
      <alignment horizontal="right" vertical="center"/>
    </xf>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171" fontId="15" fillId="5" borderId="144">
      <alignment horizontal="right" vertical="center"/>
    </xf>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0" fontId="13" fillId="0" borderId="144">
      <alignment vertical="center"/>
    </xf>
    <xf numFmtId="171" fontId="15" fillId="5" borderId="144">
      <alignment horizontal="right" vertical="center"/>
    </xf>
    <xf numFmtId="0" fontId="52" fillId="44" borderId="140" applyNumberFormat="0" applyAlignment="0" applyProtection="0"/>
    <xf numFmtId="0" fontId="13" fillId="0" borderId="144">
      <alignment vertical="center"/>
    </xf>
    <xf numFmtId="0" fontId="42" fillId="58" borderId="140" applyNumberFormat="0" applyAlignment="0" applyProtection="0"/>
    <xf numFmtId="0" fontId="59" fillId="0" borderId="143" applyNumberFormat="0" applyFill="0" applyAlignment="0" applyProtection="0"/>
    <xf numFmtId="0" fontId="13" fillId="0" borderId="144">
      <alignment vertical="center"/>
    </xf>
    <xf numFmtId="0" fontId="13" fillId="0" borderId="144">
      <alignment vertical="center"/>
    </xf>
    <xf numFmtId="0" fontId="52" fillId="44" borderId="140" applyNumberFormat="0" applyAlignment="0" applyProtection="0"/>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13" fillId="62" borderId="141" applyNumberFormat="0" applyFont="0" applyAlignment="0" applyProtection="0"/>
    <xf numFmtId="171" fontId="13" fillId="0" borderId="144">
      <alignment vertical="center"/>
    </xf>
    <xf numFmtId="0" fontId="13" fillId="62" borderId="141" applyNumberFormat="0" applyFont="0" applyAlignment="0" applyProtection="0"/>
    <xf numFmtId="171" fontId="13" fillId="0" borderId="144">
      <alignment vertical="center"/>
    </xf>
    <xf numFmtId="166" fontId="15" fillId="5" borderId="144">
      <alignment horizontal="right" vertical="center"/>
    </xf>
    <xf numFmtId="166" fontId="15" fillId="5" borderId="144">
      <alignment horizontal="right" vertical="center"/>
    </xf>
    <xf numFmtId="0" fontId="13" fillId="0" borderId="144">
      <alignment vertical="center"/>
    </xf>
    <xf numFmtId="166" fontId="15" fillId="5" borderId="144">
      <alignment horizontal="right" vertical="center"/>
    </xf>
    <xf numFmtId="166" fontId="15" fillId="5" borderId="144">
      <alignment horizontal="right" vertical="center"/>
    </xf>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13" fillId="0" borderId="144">
      <alignmen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59" fillId="0" borderId="143" applyNumberFormat="0" applyFill="0" applyAlignment="0" applyProtection="0"/>
    <xf numFmtId="0" fontId="52" fillId="44" borderId="140" applyNumberFormat="0" applyAlignment="0" applyProtection="0"/>
    <xf numFmtId="0" fontId="13" fillId="0" borderId="144">
      <alignment vertical="center"/>
    </xf>
    <xf numFmtId="0" fontId="57" fillId="58" borderId="142" applyNumberFormat="0" applyAlignment="0" applyProtection="0"/>
    <xf numFmtId="0" fontId="42" fillId="58" borderId="140"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57" fillId="58" borderId="142" applyNumberFormat="0" applyAlignment="0" applyProtection="0"/>
    <xf numFmtId="0" fontId="42" fillId="58" borderId="140" applyNumberFormat="0" applyAlignment="0" applyProtection="0"/>
    <xf numFmtId="0" fontId="57" fillId="58" borderId="142" applyNumberFormat="0" applyAlignment="0" applyProtection="0"/>
    <xf numFmtId="0" fontId="13" fillId="0" borderId="144">
      <alignment vertical="center"/>
    </xf>
    <xf numFmtId="0" fontId="13" fillId="0" borderId="144">
      <alignment vertical="center"/>
    </xf>
    <xf numFmtId="166" fontId="15" fillId="5" borderId="144">
      <alignment horizontal="right" vertical="center"/>
    </xf>
    <xf numFmtId="0" fontId="57" fillId="58" borderId="142" applyNumberFormat="0" applyAlignment="0" applyProtection="0"/>
    <xf numFmtId="171" fontId="13" fillId="0" borderId="144">
      <alignment vertical="center"/>
    </xf>
    <xf numFmtId="0" fontId="13" fillId="62" borderId="141" applyNumberFormat="0" applyFont="0" applyAlignment="0" applyProtection="0"/>
    <xf numFmtId="0" fontId="42" fillId="58" borderId="140" applyNumberFormat="0" applyAlignment="0" applyProtection="0"/>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171" fontId="15" fillId="5" borderId="144">
      <alignment horizontal="right" vertical="center"/>
    </xf>
    <xf numFmtId="0" fontId="42" fillId="58" borderId="140" applyNumberFormat="0" applyAlignment="0" applyProtection="0"/>
    <xf numFmtId="171" fontId="13" fillId="0" borderId="144">
      <alignment vertical="center"/>
    </xf>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171" fontId="13" fillId="0" borderId="144">
      <alignment vertical="center"/>
    </xf>
    <xf numFmtId="171" fontId="15" fillId="5" borderId="144">
      <alignment horizontal="right" vertical="center"/>
    </xf>
    <xf numFmtId="0" fontId="13" fillId="0" borderId="144">
      <alignment vertical="center"/>
    </xf>
    <xf numFmtId="0" fontId="57" fillId="58" borderId="142" applyNumberFormat="0" applyAlignment="0" applyProtection="0"/>
    <xf numFmtId="0" fontId="13" fillId="0" borderId="144">
      <alignment vertical="center"/>
    </xf>
    <xf numFmtId="0" fontId="13" fillId="62" borderId="141" applyNumberFormat="0" applyFont="0" applyAlignment="0" applyProtection="0"/>
    <xf numFmtId="166" fontId="15" fillId="5" borderId="144">
      <alignment horizontal="right" vertical="center"/>
    </xf>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171"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171" fontId="13" fillId="0" borderId="144">
      <alignment vertical="center"/>
    </xf>
    <xf numFmtId="166" fontId="15" fillId="5" borderId="144">
      <alignment horizontal="right" vertical="center"/>
    </xf>
    <xf numFmtId="0" fontId="13" fillId="0" borderId="144">
      <alignment vertical="center"/>
    </xf>
    <xf numFmtId="166"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42" fillId="58"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62" borderId="141" applyNumberFormat="0" applyFont="0" applyAlignment="0" applyProtection="0"/>
    <xf numFmtId="0" fontId="57" fillId="58" borderId="142" applyNumberFormat="0" applyAlignment="0" applyProtection="0"/>
    <xf numFmtId="166"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57" fillId="58" borderId="142" applyNumberFormat="0" applyAlignment="0" applyProtection="0"/>
    <xf numFmtId="0" fontId="57" fillId="58" borderId="142" applyNumberFormat="0" applyAlignment="0" applyProtection="0"/>
    <xf numFmtId="166" fontId="15" fillId="5" borderId="144">
      <alignment horizontal="right" vertical="center"/>
    </xf>
    <xf numFmtId="0" fontId="13" fillId="0" borderId="144">
      <alignment vertical="center"/>
    </xf>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0" fontId="57" fillId="58" borderId="142" applyNumberFormat="0" applyAlignment="0" applyProtection="0"/>
    <xf numFmtId="171" fontId="15" fillId="5" borderId="144">
      <alignment horizontal="right" vertical="center"/>
    </xf>
    <xf numFmtId="0" fontId="13" fillId="0" borderId="144">
      <alignment vertical="center"/>
    </xf>
    <xf numFmtId="171" fontId="13" fillId="0" borderId="144">
      <alignment vertical="center"/>
    </xf>
    <xf numFmtId="0" fontId="59" fillId="0" borderId="143" applyNumberFormat="0" applyFill="0" applyAlignment="0" applyProtection="0"/>
    <xf numFmtId="0" fontId="52" fillId="44" borderId="140" applyNumberFormat="0" applyAlignment="0" applyProtection="0"/>
    <xf numFmtId="0" fontId="42" fillId="58" borderId="140" applyNumberFormat="0" applyAlignment="0" applyProtection="0"/>
    <xf numFmtId="0" fontId="13" fillId="0" borderId="144">
      <alignment vertical="center"/>
    </xf>
    <xf numFmtId="0" fontId="13" fillId="0" borderId="144">
      <alignment vertical="center"/>
    </xf>
    <xf numFmtId="0" fontId="42" fillId="58" borderId="140" applyNumberFormat="0" applyAlignment="0" applyProtection="0"/>
    <xf numFmtId="171" fontId="13" fillId="0" borderId="144">
      <alignment vertical="center"/>
    </xf>
    <xf numFmtId="0" fontId="13" fillId="0" borderId="144">
      <alignment vertical="center"/>
    </xf>
    <xf numFmtId="171" fontId="13" fillId="0" borderId="144">
      <alignment vertical="center"/>
    </xf>
    <xf numFmtId="171" fontId="13" fillId="0" borderId="144">
      <alignment vertical="center"/>
    </xf>
    <xf numFmtId="0" fontId="59" fillId="0" borderId="143" applyNumberFormat="0" applyFill="0" applyAlignment="0" applyProtection="0"/>
    <xf numFmtId="0" fontId="59" fillId="0" borderId="143" applyNumberFormat="0" applyFill="0" applyAlignment="0" applyProtection="0"/>
    <xf numFmtId="0" fontId="59" fillId="0" borderId="143" applyNumberFormat="0" applyFill="0" applyAlignment="0" applyProtection="0"/>
    <xf numFmtId="0" fontId="42" fillId="58" borderId="140" applyNumberFormat="0" applyAlignment="0" applyProtection="0"/>
    <xf numFmtId="0" fontId="13" fillId="0" borderId="144">
      <alignment vertical="center"/>
    </xf>
    <xf numFmtId="0" fontId="57" fillId="58" borderId="142" applyNumberFormat="0" applyAlignment="0" applyProtection="0"/>
    <xf numFmtId="0" fontId="13" fillId="62" borderId="141" applyNumberFormat="0" applyFont="0" applyAlignment="0" applyProtection="0"/>
    <xf numFmtId="166" fontId="15" fillId="5" borderId="144">
      <alignment horizontal="right" vertical="center"/>
    </xf>
    <xf numFmtId="0" fontId="42" fillId="58" borderId="140" applyNumberFormat="0" applyAlignment="0" applyProtection="0"/>
    <xf numFmtId="0" fontId="52" fillId="44" borderId="140" applyNumberFormat="0" applyAlignment="0" applyProtection="0"/>
    <xf numFmtId="171" fontId="15" fillId="5" borderId="144">
      <alignment horizontal="right" vertical="center"/>
    </xf>
    <xf numFmtId="0" fontId="13" fillId="62" borderId="141" applyNumberFormat="0" applyFont="0" applyAlignment="0" applyProtection="0"/>
    <xf numFmtId="166"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66" fontId="15" fillId="5" borderId="144">
      <alignment horizontal="right" vertical="center"/>
    </xf>
    <xf numFmtId="0" fontId="13" fillId="0" borderId="144">
      <alignment vertical="center"/>
    </xf>
    <xf numFmtId="0" fontId="13" fillId="0" borderId="144">
      <alignment vertical="center"/>
    </xf>
    <xf numFmtId="0" fontId="13" fillId="62" borderId="141" applyNumberFormat="0" applyFont="0" applyAlignment="0" applyProtection="0"/>
    <xf numFmtId="166"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0" fontId="52" fillId="44" borderId="140"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57" fillId="58" borderId="142" applyNumberFormat="0" applyAlignment="0" applyProtection="0"/>
    <xf numFmtId="0" fontId="57" fillId="58" borderId="142" applyNumberFormat="0" applyAlignment="0" applyProtection="0"/>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66" fontId="15" fillId="5" borderId="144">
      <alignment horizontal="right" vertical="center"/>
    </xf>
    <xf numFmtId="0" fontId="13" fillId="0" borderId="144">
      <alignment vertical="center"/>
    </xf>
    <xf numFmtId="0" fontId="59" fillId="0" borderId="143" applyNumberFormat="0" applyFill="0" applyAlignment="0" applyProtection="0"/>
    <xf numFmtId="0" fontId="13" fillId="0" borderId="144">
      <alignment vertical="center"/>
    </xf>
    <xf numFmtId="0" fontId="13" fillId="0" borderId="144">
      <alignment vertical="center"/>
    </xf>
    <xf numFmtId="166" fontId="15" fillId="5" borderId="144">
      <alignment horizontal="right" vertical="center"/>
    </xf>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42" fillId="58" borderId="140" applyNumberFormat="0" applyAlignment="0" applyProtection="0"/>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171"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0" fontId="57" fillId="58" borderId="142" applyNumberFormat="0" applyAlignment="0" applyProtection="0"/>
    <xf numFmtId="171" fontId="13" fillId="0" borderId="144">
      <alignment vertical="center"/>
    </xf>
    <xf numFmtId="0" fontId="13" fillId="62" borderId="141" applyNumberFormat="0" applyFont="0" applyAlignment="0" applyProtection="0"/>
    <xf numFmtId="0" fontId="42" fillId="58" borderId="140" applyNumberFormat="0" applyAlignment="0" applyProtection="0"/>
    <xf numFmtId="0" fontId="57" fillId="58" borderId="142" applyNumberFormat="0" applyAlignment="0" applyProtection="0"/>
    <xf numFmtId="0" fontId="13" fillId="0" borderId="144">
      <alignment vertical="center"/>
    </xf>
    <xf numFmtId="0" fontId="57" fillId="58" borderId="142" applyNumberFormat="0" applyAlignment="0" applyProtection="0"/>
    <xf numFmtId="0" fontId="52" fillId="44" borderId="140" applyNumberFormat="0" applyAlignment="0" applyProtection="0"/>
    <xf numFmtId="0" fontId="59" fillId="0" borderId="143" applyNumberFormat="0" applyFill="0" applyAlignment="0" applyProtection="0"/>
    <xf numFmtId="171" fontId="15" fillId="5" borderId="144">
      <alignment horizontal="right" vertical="center"/>
    </xf>
    <xf numFmtId="0" fontId="13" fillId="62" borderId="141" applyNumberFormat="0" applyFont="0" applyAlignment="0" applyProtection="0"/>
    <xf numFmtId="0" fontId="13" fillId="0" borderId="144">
      <alignment vertical="center"/>
    </xf>
    <xf numFmtId="0" fontId="59" fillId="0" borderId="143" applyNumberFormat="0" applyFill="0" applyAlignment="0" applyProtection="0"/>
    <xf numFmtId="0" fontId="52" fillId="44" borderId="140" applyNumberForma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166" fontId="15" fillId="5" borderId="144">
      <alignment horizontal="right" vertical="center"/>
    </xf>
    <xf numFmtId="0" fontId="52" fillId="44" borderId="140" applyNumberFormat="0" applyAlignment="0" applyProtection="0"/>
    <xf numFmtId="0" fontId="13" fillId="0" borderId="144">
      <alignment vertical="center"/>
    </xf>
    <xf numFmtId="0" fontId="57" fillId="58" borderId="142" applyNumberFormat="0" applyAlignment="0" applyProtection="0"/>
    <xf numFmtId="0" fontId="42" fillId="58" borderId="140" applyNumberFormat="0" applyAlignment="0" applyProtection="0"/>
    <xf numFmtId="0" fontId="13" fillId="0" borderId="144">
      <alignment vertical="center"/>
    </xf>
    <xf numFmtId="0" fontId="13" fillId="0" borderId="144">
      <alignment vertical="center"/>
    </xf>
    <xf numFmtId="0" fontId="42" fillId="58" borderId="140" applyNumberFormat="0" applyAlignment="0" applyProtection="0"/>
    <xf numFmtId="166" fontId="15" fillId="5" borderId="144">
      <alignment horizontal="right" vertical="center"/>
    </xf>
    <xf numFmtId="171" fontId="13" fillId="0" borderId="144">
      <alignment vertical="center"/>
    </xf>
    <xf numFmtId="0" fontId="59" fillId="0" borderId="143" applyNumberFormat="0" applyFill="0" applyAlignment="0" applyProtection="0"/>
    <xf numFmtId="0" fontId="59" fillId="0" borderId="143" applyNumberFormat="0" applyFill="0" applyAlignment="0" applyProtection="0"/>
    <xf numFmtId="0" fontId="59" fillId="0" borderId="143" applyNumberFormat="0" applyFill="0" applyAlignment="0" applyProtection="0"/>
    <xf numFmtId="0" fontId="57" fillId="58" borderId="142" applyNumberFormat="0" applyAlignment="0" applyProtection="0"/>
    <xf numFmtId="171" fontId="15" fillId="5" borderId="144">
      <alignment horizontal="right" vertical="center"/>
    </xf>
    <xf numFmtId="166" fontId="15" fillId="5" borderId="144">
      <alignment horizontal="right" vertical="center"/>
    </xf>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0" fontId="59" fillId="0" borderId="143" applyNumberFormat="0" applyFill="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166"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0" fontId="57" fillId="58" borderId="142" applyNumberFormat="0" applyAlignment="0" applyProtection="0"/>
    <xf numFmtId="0" fontId="52" fillId="44" borderId="140" applyNumberFormat="0" applyAlignment="0" applyProtection="0"/>
    <xf numFmtId="0" fontId="57" fillId="58" borderId="142" applyNumberFormat="0" applyAlignment="0" applyProtection="0"/>
    <xf numFmtId="0" fontId="13" fillId="62" borderId="141" applyNumberFormat="0" applyFont="0" applyAlignment="0" applyProtection="0"/>
    <xf numFmtId="0" fontId="57" fillId="58" borderId="142" applyNumberFormat="0" applyAlignment="0" applyProtection="0"/>
    <xf numFmtId="166" fontId="15" fillId="5" borderId="144">
      <alignment horizontal="right" vertical="center"/>
    </xf>
    <xf numFmtId="0" fontId="13" fillId="62" borderId="141" applyNumberFormat="0" applyFont="0" applyAlignment="0" applyProtection="0"/>
    <xf numFmtId="0" fontId="13" fillId="0" borderId="144">
      <alignment vertical="center"/>
    </xf>
    <xf numFmtId="171" fontId="15" fillId="5" borderId="144">
      <alignment horizontal="right" vertical="center"/>
    </xf>
    <xf numFmtId="0" fontId="52" fillId="44" borderId="140" applyNumberFormat="0" applyAlignment="0" applyProtection="0"/>
    <xf numFmtId="0" fontId="42" fillId="58" borderId="140" applyNumberFormat="0" applyAlignment="0" applyProtection="0"/>
    <xf numFmtId="0" fontId="42" fillId="58" borderId="140" applyNumberForma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0" fontId="52" fillId="44" borderId="140" applyNumberFormat="0" applyAlignment="0" applyProtection="0"/>
    <xf numFmtId="171" fontId="13" fillId="0" borderId="144">
      <alignment vertical="center"/>
    </xf>
    <xf numFmtId="0" fontId="57" fillId="58" borderId="142" applyNumberFormat="0" applyAlignment="0" applyProtection="0"/>
    <xf numFmtId="0" fontId="13" fillId="62" borderId="141" applyNumberFormat="0" applyFont="0" applyAlignment="0" applyProtection="0"/>
    <xf numFmtId="0" fontId="42" fillId="58" borderId="140" applyNumberFormat="0" applyAlignment="0" applyProtection="0"/>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0" fontId="42" fillId="58" borderId="140" applyNumberFormat="0" applyAlignment="0" applyProtection="0"/>
    <xf numFmtId="0" fontId="57" fillId="58" borderId="142" applyNumberFormat="0" applyAlignment="0" applyProtection="0"/>
    <xf numFmtId="0" fontId="52" fillId="44" borderId="140" applyNumberFormat="0" applyAlignment="0" applyProtection="0"/>
    <xf numFmtId="166" fontId="15" fillId="5" borderId="144">
      <alignment horizontal="righ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0" fontId="13" fillId="0" borderId="144">
      <alignment vertical="center"/>
    </xf>
    <xf numFmtId="0" fontId="13" fillId="0" borderId="144">
      <alignment vertical="center"/>
    </xf>
    <xf numFmtId="166" fontId="15" fillId="5" borderId="144">
      <alignment horizontal="right" vertical="center"/>
    </xf>
    <xf numFmtId="0" fontId="13" fillId="62" borderId="141" applyNumberFormat="0" applyFont="0" applyAlignment="0" applyProtection="0"/>
    <xf numFmtId="0" fontId="57" fillId="58" borderId="142" applyNumberFormat="0" applyAlignment="0" applyProtection="0"/>
    <xf numFmtId="0" fontId="42" fillId="58" borderId="140" applyNumberFormat="0" applyAlignment="0" applyProtection="0"/>
    <xf numFmtId="0" fontId="13" fillId="0" borderId="144">
      <alignment vertical="center"/>
    </xf>
    <xf numFmtId="0" fontId="52" fillId="44" borderId="140" applyNumberFormat="0" applyAlignment="0" applyProtection="0"/>
    <xf numFmtId="0" fontId="57" fillId="58" borderId="142" applyNumberFormat="0" applyAlignment="0" applyProtection="0"/>
    <xf numFmtId="171" fontId="15" fillId="5" borderId="144">
      <alignment horizontal="right" vertical="center"/>
    </xf>
    <xf numFmtId="0" fontId="13" fillId="0" borderId="144">
      <alignment vertical="center"/>
    </xf>
    <xf numFmtId="166" fontId="15" fillId="5" borderId="144">
      <alignment horizontal="right" vertical="center"/>
    </xf>
    <xf numFmtId="171" fontId="13" fillId="0" borderId="144">
      <alignment vertical="center"/>
    </xf>
    <xf numFmtId="0" fontId="13" fillId="62" borderId="141" applyNumberFormat="0" applyFont="0" applyAlignment="0" applyProtection="0"/>
    <xf numFmtId="171" fontId="13" fillId="0" borderId="144">
      <alignment vertical="center"/>
    </xf>
    <xf numFmtId="0" fontId="59" fillId="0" borderId="143" applyNumberFormat="0" applyFill="0" applyAlignment="0" applyProtection="0"/>
    <xf numFmtId="0" fontId="57" fillId="58" borderId="142" applyNumberFormat="0" applyAlignment="0" applyProtection="0"/>
    <xf numFmtId="171" fontId="13" fillId="0" borderId="144">
      <alignment vertical="center"/>
    </xf>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2" fillId="44" borderId="140" applyNumberFormat="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166" fontId="15" fillId="5" borderId="144">
      <alignment horizontal="right" vertical="center"/>
    </xf>
    <xf numFmtId="171" fontId="15" fillId="5" borderId="144">
      <alignment horizontal="right" vertical="center"/>
    </xf>
    <xf numFmtId="166" fontId="15" fillId="5" borderId="144">
      <alignment horizontal="right" vertical="center"/>
    </xf>
    <xf numFmtId="0" fontId="13" fillId="62" borderId="141" applyNumberFormat="0" applyFont="0" applyAlignment="0" applyProtection="0"/>
    <xf numFmtId="0" fontId="13" fillId="0" borderId="144">
      <alignment vertical="center"/>
    </xf>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0" fontId="13" fillId="0" borderId="144">
      <alignment vertical="center"/>
    </xf>
    <xf numFmtId="166" fontId="15" fillId="5" borderId="144">
      <alignment horizontal="right" vertical="center"/>
    </xf>
    <xf numFmtId="0" fontId="13" fillId="62" borderId="141" applyNumberFormat="0" applyFon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0"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57" fillId="58" borderId="142" applyNumberFormat="0" applyAlignment="0" applyProtection="0"/>
    <xf numFmtId="0" fontId="57" fillId="58" borderId="142" applyNumberFormat="0" applyAlignment="0" applyProtection="0"/>
    <xf numFmtId="166" fontId="15" fillId="5" borderId="144">
      <alignment horizontal="right" vertical="center"/>
    </xf>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13" fillId="62" borderId="141" applyNumberFormat="0" applyFont="0" applyAlignment="0" applyProtection="0"/>
    <xf numFmtId="166" fontId="15" fillId="5" borderId="144">
      <alignment horizontal="right" vertical="center"/>
    </xf>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171" fontId="15" fillId="5" borderId="144">
      <alignment horizontal="right" vertical="center"/>
    </xf>
    <xf numFmtId="0" fontId="57" fillId="58" borderId="142" applyNumberFormat="0" applyAlignment="0" applyProtection="0"/>
    <xf numFmtId="166"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0" fontId="52" fillId="44" borderId="140" applyNumberFormat="0" applyAlignment="0" applyProtection="0"/>
    <xf numFmtId="0" fontId="52" fillId="44" borderId="140" applyNumberFormat="0" applyAlignment="0" applyProtection="0"/>
    <xf numFmtId="166" fontId="15" fillId="5" borderId="144">
      <alignment horizontal="right" vertical="center"/>
    </xf>
    <xf numFmtId="0" fontId="42" fillId="58" borderId="140" applyNumberFormat="0" applyAlignment="0" applyProtection="0"/>
    <xf numFmtId="0" fontId="13" fillId="62" borderId="141" applyNumberFormat="0" applyFont="0" applyAlignment="0" applyProtection="0"/>
    <xf numFmtId="166" fontId="15" fillId="5" borderId="144">
      <alignment horizontal="right" vertical="center"/>
    </xf>
    <xf numFmtId="171"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171" fontId="13" fillId="0" borderId="144">
      <alignment vertical="center"/>
    </xf>
    <xf numFmtId="0" fontId="13" fillId="62" borderId="141" applyNumberFormat="0" applyFont="0" applyAlignment="0" applyProtection="0"/>
    <xf numFmtId="0" fontId="42" fillId="58" borderId="140" applyNumberFormat="0" applyAlignment="0" applyProtection="0"/>
    <xf numFmtId="0" fontId="42" fillId="58" borderId="140" applyNumberFormat="0" applyAlignment="0" applyProtection="0"/>
    <xf numFmtId="0" fontId="59" fillId="0" borderId="143" applyNumberFormat="0" applyFill="0" applyAlignment="0" applyProtection="0"/>
    <xf numFmtId="166" fontId="15" fillId="5" borderId="144">
      <alignment horizontal="right" vertical="center"/>
    </xf>
    <xf numFmtId="0" fontId="52" fillId="44" borderId="140" applyNumberFormat="0" applyAlignment="0" applyProtection="0"/>
    <xf numFmtId="0" fontId="13" fillId="0" borderId="144">
      <alignment vertical="center"/>
    </xf>
    <xf numFmtId="0" fontId="13" fillId="0" borderId="144">
      <alignment vertical="center"/>
    </xf>
    <xf numFmtId="0" fontId="57" fillId="58" borderId="142" applyNumberFormat="0" applyAlignment="0" applyProtection="0"/>
    <xf numFmtId="166"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66" fontId="15" fillId="5" borderId="144">
      <alignment horizontal="right" vertical="center"/>
    </xf>
    <xf numFmtId="171" fontId="15" fillId="5" borderId="144">
      <alignment horizontal="right" vertical="center"/>
    </xf>
    <xf numFmtId="171" fontId="13" fillId="0" borderId="144">
      <alignment vertical="center"/>
    </xf>
    <xf numFmtId="0" fontId="57" fillId="58" borderId="142" applyNumberFormat="0" applyAlignment="0" applyProtection="0"/>
    <xf numFmtId="0" fontId="13" fillId="0" borderId="144">
      <alignment vertical="center"/>
    </xf>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0" fontId="13" fillId="0" borderId="144">
      <alignmen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59" fillId="0" borderId="143" applyNumberFormat="0" applyFill="0" applyAlignment="0" applyProtection="0"/>
    <xf numFmtId="0" fontId="52" fillId="44" borderId="140" applyNumberFormat="0" applyAlignment="0" applyProtection="0"/>
    <xf numFmtId="0" fontId="52" fillId="44" borderId="140" applyNumberFormat="0" applyAlignment="0" applyProtection="0"/>
    <xf numFmtId="0" fontId="57" fillId="58" borderId="142" applyNumberFormat="0" applyAlignment="0" applyProtection="0"/>
    <xf numFmtId="0" fontId="57" fillId="58" borderId="142" applyNumberFormat="0" applyAlignment="0" applyProtection="0"/>
    <xf numFmtId="166" fontId="15" fillId="5" borderId="144">
      <alignment horizontal="right" vertical="center"/>
    </xf>
    <xf numFmtId="0" fontId="57" fillId="58" borderId="142" applyNumberFormat="0" applyAlignment="0" applyProtection="0"/>
    <xf numFmtId="0" fontId="59" fillId="0" borderId="143" applyNumberFormat="0" applyFill="0" applyAlignment="0" applyProtection="0"/>
    <xf numFmtId="171"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166" fontId="15" fillId="5" borderId="144">
      <alignment horizontal="right" vertical="center"/>
    </xf>
    <xf numFmtId="0" fontId="52" fillId="44" borderId="140" applyNumberFormat="0" applyAlignment="0" applyProtection="0"/>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0" fontId="13" fillId="0" borderId="144">
      <alignment vertical="center"/>
    </xf>
    <xf numFmtId="0" fontId="13" fillId="0" borderId="144">
      <alignment vertical="center"/>
    </xf>
    <xf numFmtId="0" fontId="13" fillId="0" borderId="144">
      <alignment vertical="center"/>
    </xf>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171" fontId="15" fillId="5" borderId="144">
      <alignment horizontal="right" vertical="center"/>
    </xf>
    <xf numFmtId="166" fontId="15" fillId="5" borderId="144">
      <alignment horizontal="right" vertical="center"/>
    </xf>
    <xf numFmtId="0" fontId="57" fillId="58" borderId="142" applyNumberFormat="0" applyAlignment="0" applyProtection="0"/>
    <xf numFmtId="171" fontId="15" fillId="5" borderId="144">
      <alignment horizontal="right" vertical="center"/>
    </xf>
    <xf numFmtId="0" fontId="13" fillId="62" borderId="141" applyNumberFormat="0" applyFont="0" applyAlignment="0" applyProtection="0"/>
    <xf numFmtId="0" fontId="13" fillId="0" borderId="144">
      <alignment vertical="center"/>
    </xf>
    <xf numFmtId="0" fontId="59" fillId="0" borderId="143" applyNumberFormat="0" applyFill="0" applyAlignment="0" applyProtection="0"/>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171" fontId="13" fillId="0" borderId="144">
      <alignment vertical="center"/>
    </xf>
    <xf numFmtId="171" fontId="15" fillId="5" borderId="144">
      <alignment horizontal="right" vertical="center"/>
    </xf>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57" fillId="58" borderId="142" applyNumberFormat="0" applyAlignment="0" applyProtection="0"/>
    <xf numFmtId="0" fontId="42" fillId="58" borderId="140" applyNumberFormat="0" applyAlignment="0" applyProtection="0"/>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171" fontId="13" fillId="0" borderId="144">
      <alignment vertical="center"/>
    </xf>
    <xf numFmtId="0" fontId="42" fillId="58" borderId="140" applyNumberFormat="0" applyAlignment="0" applyProtection="0"/>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0" fontId="13" fillId="0" borderId="144">
      <alignment vertical="center"/>
    </xf>
    <xf numFmtId="0" fontId="13" fillId="0" borderId="144">
      <alignment vertical="center"/>
    </xf>
    <xf numFmtId="166"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171" fontId="13" fillId="0" borderId="144">
      <alignment vertical="center"/>
    </xf>
    <xf numFmtId="0" fontId="59" fillId="0" borderId="143" applyNumberFormat="0" applyFill="0" applyAlignment="0" applyProtection="0"/>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171" fontId="15" fillId="5" borderId="144">
      <alignment horizontal="right" vertical="center"/>
    </xf>
    <xf numFmtId="0" fontId="59" fillId="0" borderId="143" applyNumberFormat="0" applyFill="0" applyAlignment="0" applyProtection="0"/>
    <xf numFmtId="171" fontId="13" fillId="0" borderId="144">
      <alignment vertical="center"/>
    </xf>
    <xf numFmtId="0" fontId="57" fillId="58" borderId="142" applyNumberFormat="0" applyAlignment="0" applyProtection="0"/>
    <xf numFmtId="0" fontId="59" fillId="0" borderId="143" applyNumberFormat="0" applyFill="0" applyAlignment="0" applyProtection="0"/>
    <xf numFmtId="0" fontId="59" fillId="0" borderId="143" applyNumberFormat="0" applyFill="0" applyAlignment="0" applyProtection="0"/>
    <xf numFmtId="166"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0" fontId="13" fillId="0" borderId="144">
      <alignment vertical="center"/>
    </xf>
    <xf numFmtId="0" fontId="52" fillId="44" borderId="140" applyNumberFormat="0" applyAlignment="0" applyProtection="0"/>
    <xf numFmtId="171" fontId="13" fillId="0" borderId="144">
      <alignment vertical="center"/>
    </xf>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59" fillId="0" borderId="143" applyNumberFormat="0" applyFill="0" applyAlignment="0" applyProtection="0"/>
    <xf numFmtId="171" fontId="15" fillId="5" borderId="144">
      <alignment horizontal="right" vertical="center"/>
    </xf>
    <xf numFmtId="171" fontId="15" fillId="5" borderId="144">
      <alignment horizontal="right" vertical="center"/>
    </xf>
    <xf numFmtId="0" fontId="13" fillId="62" borderId="141" applyNumberFormat="0" applyFont="0" applyAlignment="0" applyProtection="0"/>
    <xf numFmtId="0" fontId="13" fillId="62" borderId="141" applyNumberFormat="0" applyFont="0" applyAlignment="0" applyProtection="0"/>
    <xf numFmtId="0" fontId="13" fillId="62" borderId="141" applyNumberFormat="0" applyFont="0" applyAlignment="0" applyProtection="0"/>
    <xf numFmtId="0" fontId="52" fillId="44" borderId="140" applyNumberFormat="0" applyAlignment="0" applyProtection="0"/>
    <xf numFmtId="171" fontId="15" fillId="5" borderId="144">
      <alignment horizontal="right" vertical="center"/>
    </xf>
    <xf numFmtId="0" fontId="57" fillId="58" borderId="142" applyNumberFormat="0" applyAlignment="0" applyProtection="0"/>
    <xf numFmtId="0" fontId="13" fillId="0" borderId="144">
      <alignmen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166" fontId="15" fillId="5" borderId="144">
      <alignment horizontal="right" vertical="center"/>
    </xf>
    <xf numFmtId="0" fontId="13" fillId="62" borderId="141" applyNumberFormat="0" applyFon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0" fontId="52" fillId="44" borderId="140" applyNumberFormat="0" applyAlignment="0" applyProtection="0"/>
    <xf numFmtId="171" fontId="13" fillId="0" borderId="144">
      <alignment vertical="center"/>
    </xf>
    <xf numFmtId="0" fontId="42" fillId="58" borderId="140" applyNumberFormat="0" applyAlignment="0" applyProtection="0"/>
    <xf numFmtId="0" fontId="13" fillId="0" borderId="144">
      <alignment vertical="center"/>
    </xf>
    <xf numFmtId="166" fontId="15" fillId="5" borderId="144">
      <alignment horizontal="right" vertical="center"/>
    </xf>
    <xf numFmtId="0" fontId="13" fillId="0" borderId="144">
      <alignment vertical="center"/>
    </xf>
    <xf numFmtId="171" fontId="15" fillId="5" borderId="144">
      <alignment horizontal="right" vertical="center"/>
    </xf>
    <xf numFmtId="0" fontId="13" fillId="0" borderId="144">
      <alignment vertical="center"/>
    </xf>
    <xf numFmtId="0" fontId="59" fillId="0" borderId="143" applyNumberFormat="0" applyFill="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171" fontId="15" fillId="5" borderId="144">
      <alignment horizontal="right" vertical="center"/>
    </xf>
    <xf numFmtId="171" fontId="15" fillId="5" borderId="144">
      <alignment horizontal="right" vertical="center"/>
    </xf>
    <xf numFmtId="0" fontId="57" fillId="58" borderId="142" applyNumberFormat="0" applyAlignment="0" applyProtection="0"/>
    <xf numFmtId="166" fontId="15" fillId="5" borderId="144">
      <alignment horizontal="right" vertical="center"/>
    </xf>
    <xf numFmtId="0" fontId="52" fillId="44" borderId="140" applyNumberFormat="0" applyAlignment="0" applyProtection="0"/>
    <xf numFmtId="0" fontId="42" fillId="58" borderId="140" applyNumberFormat="0" applyAlignment="0" applyProtection="0"/>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166" fontId="15" fillId="5" borderId="144">
      <alignment horizontal="right" vertical="center"/>
    </xf>
    <xf numFmtId="0" fontId="13" fillId="0" borderId="144">
      <alignment vertical="center"/>
    </xf>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166"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0" fontId="52" fillId="44" borderId="140" applyNumberFormat="0" applyAlignment="0" applyProtection="0"/>
    <xf numFmtId="171" fontId="13" fillId="0" borderId="144">
      <alignment vertical="center"/>
    </xf>
    <xf numFmtId="0" fontId="52" fillId="44" borderId="140" applyNumberFormat="0" applyAlignment="0" applyProtection="0"/>
    <xf numFmtId="166" fontId="15" fillId="5" borderId="144">
      <alignment horizontal="right" vertical="center"/>
    </xf>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0" fontId="13" fillId="0" borderId="144">
      <alignment vertical="center"/>
    </xf>
    <xf numFmtId="0" fontId="13" fillId="62" borderId="141" applyNumberFormat="0" applyFont="0" applyAlignment="0" applyProtection="0"/>
    <xf numFmtId="166" fontId="15" fillId="5" borderId="144">
      <alignment horizontal="right" vertical="center"/>
    </xf>
    <xf numFmtId="171" fontId="13" fillId="0" borderId="144">
      <alignment vertical="center"/>
    </xf>
    <xf numFmtId="0" fontId="13" fillId="0" borderId="144">
      <alignment vertical="center"/>
    </xf>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171" fontId="13" fillId="0" borderId="144">
      <alignmen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166" fontId="15" fillId="5" borderId="144">
      <alignment horizontal="right" vertical="center"/>
    </xf>
    <xf numFmtId="171" fontId="13" fillId="0" borderId="144">
      <alignment vertical="center"/>
    </xf>
    <xf numFmtId="0" fontId="52" fillId="44" borderId="140" applyNumberFormat="0" applyAlignment="0" applyProtection="0"/>
    <xf numFmtId="0" fontId="57" fillId="58" borderId="142" applyNumberFormat="0" applyAlignment="0" applyProtection="0"/>
    <xf numFmtId="0" fontId="52" fillId="44" borderId="140" applyNumberFormat="0" applyAlignment="0" applyProtection="0"/>
    <xf numFmtId="0" fontId="13" fillId="0" borderId="144">
      <alignment vertical="center"/>
    </xf>
    <xf numFmtId="171" fontId="13" fillId="0" borderId="144">
      <alignment vertical="center"/>
    </xf>
    <xf numFmtId="171" fontId="13" fillId="0" borderId="144">
      <alignment vertical="center"/>
    </xf>
    <xf numFmtId="166" fontId="15" fillId="5" borderId="144">
      <alignment horizontal="right" vertical="center"/>
    </xf>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0" fontId="42" fillId="58" borderId="140" applyNumberFormat="0" applyAlignment="0" applyProtection="0"/>
    <xf numFmtId="0" fontId="59" fillId="0" borderId="143" applyNumberFormat="0" applyFill="0" applyAlignment="0" applyProtection="0"/>
    <xf numFmtId="0" fontId="57" fillId="58" borderId="142" applyNumberFormat="0" applyAlignment="0" applyProtection="0"/>
    <xf numFmtId="0" fontId="59" fillId="0" borderId="143" applyNumberFormat="0" applyFill="0" applyAlignment="0" applyProtection="0"/>
    <xf numFmtId="0" fontId="52" fillId="44" borderId="140" applyNumberFormat="0" applyAlignment="0" applyProtection="0"/>
    <xf numFmtId="166"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166" fontId="15" fillId="5" borderId="144">
      <alignment horizontal="right" vertical="center"/>
    </xf>
    <xf numFmtId="0" fontId="59" fillId="0" borderId="143" applyNumberFormat="0" applyFill="0" applyAlignment="0" applyProtection="0"/>
    <xf numFmtId="0" fontId="13" fillId="0" borderId="144">
      <alignment vertical="center"/>
    </xf>
    <xf numFmtId="171" fontId="13" fillId="0" borderId="144">
      <alignment vertical="center"/>
    </xf>
    <xf numFmtId="0" fontId="42" fillId="58" borderId="140" applyNumberFormat="0" applyAlignment="0" applyProtection="0"/>
    <xf numFmtId="166" fontId="15" fillId="5" borderId="144">
      <alignment horizontal="right" vertical="center"/>
    </xf>
    <xf numFmtId="171" fontId="13" fillId="0" borderId="144">
      <alignmen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42" fillId="58" borderId="140" applyNumberFormat="0" applyAlignment="0" applyProtection="0"/>
    <xf numFmtId="0" fontId="57" fillId="58" borderId="142" applyNumberFormat="0" applyAlignment="0" applyProtection="0"/>
    <xf numFmtId="0" fontId="57" fillId="58" borderId="142"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13" fillId="0" borderId="144">
      <alignment vertical="center"/>
    </xf>
    <xf numFmtId="171" fontId="15" fillId="5" borderId="144">
      <alignment horizontal="right" vertical="center"/>
    </xf>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166" fontId="15" fillId="5" borderId="144">
      <alignment horizontal="right" vertical="center"/>
    </xf>
    <xf numFmtId="0" fontId="13" fillId="0" borderId="144">
      <alignment vertical="center"/>
    </xf>
    <xf numFmtId="0" fontId="13" fillId="0" borderId="144">
      <alignment vertical="center"/>
    </xf>
    <xf numFmtId="171" fontId="15" fillId="5" borderId="144">
      <alignment horizontal="right" vertical="center"/>
    </xf>
    <xf numFmtId="0" fontId="13" fillId="0" borderId="144">
      <alignment vertical="center"/>
    </xf>
    <xf numFmtId="0" fontId="13" fillId="0" borderId="144">
      <alignment vertical="center"/>
    </xf>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0" fontId="52" fillId="44" borderId="140" applyNumberFormat="0" applyAlignment="0" applyProtection="0"/>
    <xf numFmtId="166" fontId="15" fillId="5" borderId="144">
      <alignment horizontal="right" vertical="center"/>
    </xf>
    <xf numFmtId="171"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171" fontId="13" fillId="0" borderId="144">
      <alignment vertical="center"/>
    </xf>
    <xf numFmtId="0" fontId="52" fillId="44" borderId="140" applyNumberFormat="0" applyAlignment="0" applyProtection="0"/>
    <xf numFmtId="166"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171" fontId="13" fillId="0" borderId="144">
      <alignment vertical="center"/>
    </xf>
    <xf numFmtId="0" fontId="42" fillId="58" borderId="140" applyNumberFormat="0" applyAlignment="0" applyProtection="0"/>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7" fillId="58" borderId="142" applyNumberFormat="0" applyAlignment="0" applyProtection="0"/>
    <xf numFmtId="0" fontId="13" fillId="0" borderId="144">
      <alignment vertical="center"/>
    </xf>
    <xf numFmtId="0" fontId="13" fillId="0" borderId="144">
      <alignment vertical="center"/>
    </xf>
    <xf numFmtId="0" fontId="59" fillId="0" borderId="143" applyNumberFormat="0" applyFill="0" applyAlignment="0" applyProtection="0"/>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166" fontId="15" fillId="5" borderId="144">
      <alignment horizontal="right" vertical="center"/>
    </xf>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0" fontId="13" fillId="62" borderId="141" applyNumberFormat="0" applyFont="0" applyAlignment="0" applyProtection="0"/>
    <xf numFmtId="0" fontId="13" fillId="0" borderId="144">
      <alignment vertical="center"/>
    </xf>
    <xf numFmtId="0" fontId="42" fillId="58" borderId="140" applyNumberFormat="0" applyAlignment="0" applyProtection="0"/>
    <xf numFmtId="0" fontId="42" fillId="58" borderId="140" applyNumberFormat="0" applyAlignment="0" applyProtection="0"/>
    <xf numFmtId="171" fontId="13" fillId="0" borderId="144">
      <alignment vertical="center"/>
    </xf>
    <xf numFmtId="171"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3" fillId="0" borderId="144">
      <alignment vertical="center"/>
    </xf>
    <xf numFmtId="171" fontId="13" fillId="0" borderId="144">
      <alignment vertical="center"/>
    </xf>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57" fillId="58" borderId="142" applyNumberFormat="0" applyAlignment="0" applyProtection="0"/>
    <xf numFmtId="0" fontId="13" fillId="0" borderId="144">
      <alignment vertical="center"/>
    </xf>
    <xf numFmtId="171" fontId="15" fillId="5" borderId="144">
      <alignment horizontal="right" vertical="center"/>
    </xf>
    <xf numFmtId="171"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166" fontId="15" fillId="5" borderId="144">
      <alignment horizontal="right" vertical="center"/>
    </xf>
    <xf numFmtId="0" fontId="13" fillId="0" borderId="144">
      <alignmen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171" fontId="13" fillId="0" borderId="144">
      <alignment vertical="center"/>
    </xf>
    <xf numFmtId="0" fontId="57" fillId="58" borderId="142" applyNumberFormat="0" applyAlignment="0" applyProtection="0"/>
    <xf numFmtId="0" fontId="13" fillId="0" borderId="144">
      <alignment vertical="center"/>
    </xf>
    <xf numFmtId="0" fontId="57" fillId="58" borderId="142" applyNumberFormat="0" applyAlignment="0" applyProtection="0"/>
    <xf numFmtId="0" fontId="42" fillId="58" borderId="140" applyNumberFormat="0" applyAlignment="0" applyProtection="0"/>
    <xf numFmtId="0" fontId="13" fillId="62" borderId="141" applyNumberFormat="0" applyFont="0" applyAlignment="0" applyProtection="0"/>
    <xf numFmtId="171" fontId="13" fillId="0" borderId="144">
      <alignment vertical="center"/>
    </xf>
    <xf numFmtId="0" fontId="52" fillId="44" borderId="140" applyNumberFormat="0" applyAlignment="0" applyProtection="0"/>
    <xf numFmtId="0" fontId="13" fillId="0" borderId="144">
      <alignment vertical="center"/>
    </xf>
    <xf numFmtId="0" fontId="13" fillId="0" borderId="144">
      <alignment vertical="center"/>
    </xf>
    <xf numFmtId="0" fontId="52" fillId="44" borderId="140" applyNumberFormat="0" applyAlignment="0" applyProtection="0"/>
    <xf numFmtId="0" fontId="13" fillId="0" borderId="144">
      <alignment vertical="center"/>
    </xf>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0" fontId="42" fillId="58" borderId="140" applyNumberFormat="0" applyAlignment="0" applyProtection="0"/>
    <xf numFmtId="0" fontId="13" fillId="62" borderId="141" applyNumberFormat="0" applyFont="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13" fillId="0" borderId="144">
      <alignment vertical="center"/>
    </xf>
    <xf numFmtId="0" fontId="13" fillId="62" borderId="141" applyNumberFormat="0" applyFont="0" applyAlignment="0" applyProtection="0"/>
    <xf numFmtId="166" fontId="15" fillId="5" borderId="144">
      <alignment horizontal="right" vertical="center"/>
    </xf>
    <xf numFmtId="166" fontId="15" fillId="5" borderId="144">
      <alignment horizontal="right" vertical="center"/>
    </xf>
    <xf numFmtId="0" fontId="59" fillId="0" borderId="143" applyNumberFormat="0" applyFill="0" applyAlignment="0" applyProtection="0"/>
    <xf numFmtId="171" fontId="15" fillId="5" borderId="144">
      <alignment horizontal="right" vertical="center"/>
    </xf>
    <xf numFmtId="171" fontId="13" fillId="0" borderId="144">
      <alignment vertical="center"/>
    </xf>
    <xf numFmtId="0" fontId="13" fillId="62" borderId="141" applyNumberFormat="0" applyFont="0" applyAlignment="0" applyProtection="0"/>
    <xf numFmtId="0" fontId="42" fillId="58" borderId="140" applyNumberFormat="0" applyAlignment="0" applyProtection="0"/>
    <xf numFmtId="0" fontId="13" fillId="0" borderId="144">
      <alignment vertical="center"/>
    </xf>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71" fontId="13" fillId="0" borderId="144">
      <alignment vertical="center"/>
    </xf>
    <xf numFmtId="171" fontId="15" fillId="5" borderId="144">
      <alignment horizontal="right" vertical="center"/>
    </xf>
    <xf numFmtId="0" fontId="57" fillId="58" borderId="142" applyNumberFormat="0" applyAlignment="0" applyProtection="0"/>
    <xf numFmtId="166" fontId="15" fillId="5" borderId="144">
      <alignment horizontal="right" vertical="center"/>
    </xf>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171" fontId="13" fillId="0" borderId="144">
      <alignment vertical="center"/>
    </xf>
    <xf numFmtId="171"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166" fontId="15" fillId="5" borderId="144">
      <alignment horizontal="right" vertical="center"/>
    </xf>
    <xf numFmtId="0" fontId="52" fillId="44"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52" fillId="44" borderId="140" applyNumberFormat="0" applyAlignment="0" applyProtection="0"/>
    <xf numFmtId="0" fontId="57" fillId="58" borderId="142" applyNumberFormat="0" applyAlignment="0" applyProtection="0"/>
    <xf numFmtId="171" fontId="15" fillId="5" borderId="144">
      <alignment horizontal="right" vertical="center"/>
    </xf>
    <xf numFmtId="0" fontId="13" fillId="0" borderId="144">
      <alignment vertical="center"/>
    </xf>
    <xf numFmtId="0" fontId="13" fillId="62" borderId="141" applyNumberFormat="0" applyFont="0" applyAlignment="0" applyProtection="0"/>
    <xf numFmtId="171" fontId="15" fillId="5" borderId="144">
      <alignment horizontal="right" vertical="center"/>
    </xf>
    <xf numFmtId="0" fontId="13" fillId="62" borderId="141" applyNumberFormat="0" applyFont="0" applyAlignment="0" applyProtection="0"/>
    <xf numFmtId="166" fontId="15" fillId="5" borderId="144">
      <alignment horizontal="right" vertical="center"/>
    </xf>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2" fillId="44" borderId="140" applyNumberFormat="0" applyAlignment="0" applyProtection="0"/>
    <xf numFmtId="0" fontId="42" fillId="58" borderId="140" applyNumberFormat="0" applyAlignment="0" applyProtection="0"/>
    <xf numFmtId="0" fontId="57" fillId="58" borderId="142" applyNumberFormat="0" applyAlignment="0" applyProtection="0"/>
    <xf numFmtId="0" fontId="13" fillId="0" borderId="144">
      <alignment vertical="center"/>
    </xf>
    <xf numFmtId="0" fontId="13" fillId="0" borderId="144">
      <alignment vertical="center"/>
    </xf>
    <xf numFmtId="0" fontId="57" fillId="58" borderId="142" applyNumberFormat="0" applyAlignment="0" applyProtection="0"/>
    <xf numFmtId="0" fontId="59" fillId="0" borderId="143" applyNumberFormat="0" applyFill="0" applyAlignment="0" applyProtection="0"/>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0" fontId="57" fillId="58" borderId="142" applyNumberFormat="0" applyAlignment="0" applyProtection="0"/>
    <xf numFmtId="0" fontId="13" fillId="0" borderId="144">
      <alignment vertical="center"/>
    </xf>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59" fillId="0" borderId="143" applyNumberFormat="0" applyFill="0" applyAlignment="0" applyProtection="0"/>
    <xf numFmtId="171" fontId="13" fillId="0" borderId="144">
      <alignment vertical="center"/>
    </xf>
    <xf numFmtId="0" fontId="42" fillId="58" borderId="140" applyNumberFormat="0" applyAlignment="0" applyProtection="0"/>
    <xf numFmtId="171"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171" fontId="13" fillId="0" borderId="144">
      <alignment vertical="center"/>
    </xf>
    <xf numFmtId="171" fontId="13" fillId="0" borderId="144">
      <alignment vertical="center"/>
    </xf>
    <xf numFmtId="0" fontId="52" fillId="44" borderId="140"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52" fillId="44" borderId="140" applyNumberFormat="0" applyAlignment="0" applyProtection="0"/>
    <xf numFmtId="166" fontId="15" fillId="5" borderId="144">
      <alignment horizontal="right" vertical="center"/>
    </xf>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171" fontId="15" fillId="5" borderId="144">
      <alignment horizontal="right" vertical="center"/>
    </xf>
    <xf numFmtId="0" fontId="42" fillId="58" borderId="140" applyNumberFormat="0" applyAlignment="0" applyProtection="0"/>
    <xf numFmtId="0" fontId="13" fillId="0" borderId="144">
      <alignmen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13" fillId="0" borderId="144">
      <alignment vertical="center"/>
    </xf>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0"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171" fontId="13" fillId="0" borderId="144">
      <alignment vertical="center"/>
    </xf>
    <xf numFmtId="166" fontId="15" fillId="5" borderId="144">
      <alignment horizontal="right" vertical="center"/>
    </xf>
    <xf numFmtId="0" fontId="13" fillId="0" borderId="144">
      <alignment vertical="center"/>
    </xf>
    <xf numFmtId="0" fontId="59" fillId="0" borderId="143" applyNumberFormat="0" applyFill="0" applyAlignment="0" applyProtection="0"/>
    <xf numFmtId="0" fontId="59" fillId="0" borderId="143" applyNumberFormat="0" applyFill="0" applyAlignment="0" applyProtection="0"/>
    <xf numFmtId="0" fontId="59" fillId="0" borderId="143" applyNumberFormat="0" applyFill="0" applyAlignment="0" applyProtection="0"/>
    <xf numFmtId="0" fontId="59" fillId="0" borderId="143" applyNumberFormat="0" applyFill="0" applyAlignment="0" applyProtection="0"/>
    <xf numFmtId="0" fontId="52" fillId="44" borderId="140"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52" fillId="44" borderId="140" applyNumberFormat="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0" fontId="13" fillId="0" borderId="144">
      <alignment vertical="center"/>
    </xf>
    <xf numFmtId="166" fontId="15" fillId="5" borderId="144">
      <alignment horizontal="right" vertical="center"/>
    </xf>
    <xf numFmtId="171" fontId="13" fillId="0" borderId="144">
      <alignment vertical="center"/>
    </xf>
    <xf numFmtId="0" fontId="52" fillId="44" borderId="140" applyNumberFormat="0" applyAlignment="0" applyProtection="0"/>
    <xf numFmtId="0" fontId="59" fillId="0" borderId="143" applyNumberFormat="0" applyFill="0" applyAlignment="0" applyProtection="0"/>
    <xf numFmtId="0" fontId="52" fillId="44" borderId="140" applyNumberFormat="0" applyAlignment="0" applyProtection="0"/>
    <xf numFmtId="0" fontId="42" fillId="58" borderId="140" applyNumberFormat="0" applyAlignment="0" applyProtection="0"/>
    <xf numFmtId="166" fontId="15" fillId="5" borderId="144">
      <alignment horizontal="right" vertical="center"/>
    </xf>
    <xf numFmtId="0" fontId="52" fillId="44" borderId="140" applyNumberFormat="0" applyAlignment="0" applyProtection="0"/>
    <xf numFmtId="0" fontId="42" fillId="58" borderId="140" applyNumberFormat="0" applyAlignment="0" applyProtection="0"/>
    <xf numFmtId="166" fontId="15" fillId="5" borderId="144">
      <alignment horizontal="right" vertical="center"/>
    </xf>
    <xf numFmtId="0" fontId="13" fillId="62" borderId="141" applyNumberFormat="0" applyFont="0" applyAlignment="0" applyProtection="0"/>
    <xf numFmtId="0" fontId="13" fillId="62" borderId="141" applyNumberFormat="0" applyFont="0" applyAlignment="0" applyProtection="0"/>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166" fontId="15" fillId="5" borderId="144">
      <alignment horizontal="right" vertical="center"/>
    </xf>
    <xf numFmtId="171" fontId="15" fillId="5" borderId="144">
      <alignment horizontal="right" vertical="center"/>
    </xf>
    <xf numFmtId="0" fontId="52" fillId="44" borderId="140" applyNumberFormat="0" applyAlignment="0" applyProtection="0"/>
    <xf numFmtId="171" fontId="13" fillId="0" borderId="144">
      <alignment vertical="center"/>
    </xf>
    <xf numFmtId="0" fontId="13" fillId="62" borderId="141" applyNumberFormat="0" applyFont="0" applyAlignment="0" applyProtection="0"/>
    <xf numFmtId="171" fontId="15" fillId="5" borderId="144">
      <alignment horizontal="right" vertical="center"/>
    </xf>
    <xf numFmtId="0" fontId="57" fillId="58" borderId="142" applyNumberFormat="0" applyAlignment="0" applyProtection="0"/>
    <xf numFmtId="171" fontId="13" fillId="0" borderId="144">
      <alignment vertical="center"/>
    </xf>
    <xf numFmtId="0" fontId="13" fillId="0" borderId="144">
      <alignment vertical="center"/>
    </xf>
    <xf numFmtId="0" fontId="13" fillId="62" borderId="141" applyNumberFormat="0" applyFont="0" applyAlignment="0" applyProtection="0"/>
    <xf numFmtId="0" fontId="13" fillId="0" borderId="144">
      <alignment vertical="center"/>
    </xf>
    <xf numFmtId="171" fontId="15" fillId="5" borderId="144">
      <alignment horizontal="right" vertical="center"/>
    </xf>
    <xf numFmtId="0" fontId="13" fillId="0" borderId="144">
      <alignment vertical="center"/>
    </xf>
    <xf numFmtId="0" fontId="13" fillId="0" borderId="144">
      <alignment vertical="center"/>
    </xf>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57" fillId="58" borderId="142" applyNumberFormat="0" applyAlignment="0" applyProtection="0"/>
    <xf numFmtId="0" fontId="57" fillId="58" borderId="142" applyNumberFormat="0" applyAlignment="0" applyProtection="0"/>
    <xf numFmtId="166" fontId="15" fillId="5" borderId="144">
      <alignment horizontal="right" vertical="center"/>
    </xf>
    <xf numFmtId="0" fontId="57" fillId="58" borderId="142" applyNumberFormat="0" applyAlignment="0" applyProtection="0"/>
    <xf numFmtId="166" fontId="15" fillId="5" borderId="144">
      <alignment horizontal="right" vertical="center"/>
    </xf>
    <xf numFmtId="0" fontId="42" fillId="58" borderId="140" applyNumberFormat="0" applyAlignment="0" applyProtection="0"/>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0" fontId="13" fillId="0" borderId="144">
      <alignment vertical="center"/>
    </xf>
    <xf numFmtId="171" fontId="13" fillId="0" borderId="144">
      <alignment vertical="center"/>
    </xf>
    <xf numFmtId="0" fontId="13" fillId="0" borderId="144">
      <alignment vertical="center"/>
    </xf>
    <xf numFmtId="0" fontId="59" fillId="0" borderId="143" applyNumberFormat="0" applyFill="0" applyAlignment="0" applyProtection="0"/>
    <xf numFmtId="166" fontId="15" fillId="5" borderId="144">
      <alignment horizontal="right" vertical="center"/>
    </xf>
    <xf numFmtId="0" fontId="52" fillId="44" borderId="140" applyNumberFormat="0" applyAlignment="0" applyProtection="0"/>
    <xf numFmtId="0" fontId="13" fillId="62" borderId="141" applyNumberFormat="0" applyFont="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166" fontId="15" fillId="5" borderId="144">
      <alignment horizontal="right" vertical="center"/>
    </xf>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0" fontId="13" fillId="0" borderId="144">
      <alignment vertical="center"/>
    </xf>
    <xf numFmtId="0" fontId="1" fillId="0" borderId="0"/>
    <xf numFmtId="166" fontId="15" fillId="5" borderId="144">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42" fillId="58" borderId="140" applyNumberFormat="0" applyAlignment="0" applyProtection="0"/>
    <xf numFmtId="0" fontId="1" fillId="20" borderId="0" applyNumberFormat="0" applyBorder="0" applyAlignment="0" applyProtection="0"/>
    <xf numFmtId="0" fontId="13" fillId="62" borderId="141" applyNumberFormat="0" applyFont="0" applyAlignment="0" applyProtection="0"/>
    <xf numFmtId="0" fontId="1" fillId="24" borderId="0" applyNumberFormat="0" applyBorder="0" applyAlignment="0" applyProtection="0"/>
    <xf numFmtId="0" fontId="1" fillId="28" borderId="0" applyNumberFormat="0" applyBorder="0" applyAlignment="0" applyProtection="0"/>
    <xf numFmtId="0" fontId="13" fillId="0" borderId="144">
      <alignment vertical="center"/>
    </xf>
    <xf numFmtId="0" fontId="1" fillId="32" borderId="0" applyNumberFormat="0" applyBorder="0" applyAlignment="0" applyProtection="0"/>
    <xf numFmtId="166" fontId="15" fillId="5" borderId="144">
      <alignment horizontal="right" vertical="center"/>
    </xf>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57" fillId="58" borderId="142" applyNumberFormat="0" applyAlignment="0" applyProtection="0"/>
    <xf numFmtId="0" fontId="1" fillId="37" borderId="0" applyNumberFormat="0" applyBorder="0" applyAlignment="0" applyProtection="0"/>
    <xf numFmtId="0" fontId="59" fillId="0" borderId="143" applyNumberFormat="0" applyFill="0" applyAlignment="0" applyProtection="0"/>
    <xf numFmtId="171" fontId="13" fillId="0" borderId="144">
      <alignment vertical="center"/>
    </xf>
    <xf numFmtId="0" fontId="52" fillId="44" borderId="140" applyNumberFormat="0" applyAlignment="0" applyProtection="0"/>
    <xf numFmtId="0"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3" fillId="0" borderId="144">
      <alignment vertical="center"/>
    </xf>
    <xf numFmtId="166" fontId="15" fillId="5" borderId="144">
      <alignment horizontal="right" vertical="center"/>
    </xf>
    <xf numFmtId="0" fontId="1" fillId="57" borderId="0"/>
    <xf numFmtId="166" fontId="15" fillId="5" borderId="144">
      <alignment horizontal="right" vertical="center"/>
    </xf>
    <xf numFmtId="170" fontId="1" fillId="0" borderId="0" applyFont="0" applyFill="0" applyBorder="0" applyAlignment="0" applyProtection="0"/>
    <xf numFmtId="170" fontId="1" fillId="0" borderId="0" applyFont="0" applyFill="0" applyBorder="0" applyAlignment="0" applyProtection="0"/>
    <xf numFmtId="0" fontId="42" fillId="58"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13" fillId="62" borderId="141" applyNumberFormat="0" applyFon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2" fillId="44" borderId="140" applyNumberFormat="0" applyAlignment="0" applyProtection="0"/>
    <xf numFmtId="0" fontId="42" fillId="58" borderId="140" applyNumberFormat="0" applyAlignment="0" applyProtection="0"/>
    <xf numFmtId="0" fontId="52" fillId="44" borderId="140" applyNumberFormat="0" applyAlignment="0" applyProtection="0"/>
    <xf numFmtId="166" fontId="15" fillId="5" borderId="144">
      <alignment horizontal="right" vertical="center"/>
    </xf>
    <xf numFmtId="0" fontId="57" fillId="58" borderId="142" applyNumberFormat="0" applyAlignment="0" applyProtection="0"/>
    <xf numFmtId="0" fontId="42" fillId="58" borderId="140"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13" fillId="0" borderId="144">
      <alignment vertical="center"/>
    </xf>
    <xf numFmtId="0" fontId="42" fillId="58" borderId="140" applyNumberFormat="0" applyAlignment="0" applyProtection="0"/>
    <xf numFmtId="0" fontId="57" fillId="58" borderId="142" applyNumberFormat="0" applyAlignment="0" applyProtection="0"/>
    <xf numFmtId="0" fontId="57" fillId="58" borderId="142" applyNumberFormat="0" applyAlignment="0" applyProtection="0"/>
    <xf numFmtId="171" fontId="13" fillId="0" borderId="144">
      <alignment vertical="center"/>
    </xf>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171" fontId="13" fillId="0" borderId="144">
      <alignment vertical="center"/>
    </xf>
    <xf numFmtId="166" fontId="15" fillId="5" borderId="144">
      <alignment horizontal="right" vertical="center"/>
    </xf>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171" fontId="15" fillId="5" borderId="144">
      <alignment horizontal="right" vertical="center"/>
    </xf>
    <xf numFmtId="0" fontId="13" fillId="0" borderId="144">
      <alignment vertical="center"/>
    </xf>
    <xf numFmtId="0" fontId="42" fillId="58" borderId="140" applyNumberFormat="0" applyAlignment="0" applyProtection="0"/>
    <xf numFmtId="0" fontId="13" fillId="0" borderId="144">
      <alignment vertical="center"/>
    </xf>
    <xf numFmtId="0" fontId="52" fillId="44" borderId="140"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57" fillId="58" borderId="142"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9" fillId="0" borderId="143" applyNumberFormat="0" applyFill="0" applyAlignment="0" applyProtection="0"/>
    <xf numFmtId="0" fontId="59" fillId="0" borderId="143" applyNumberFormat="0" applyFill="0" applyAlignment="0" applyProtection="0"/>
    <xf numFmtId="0" fontId="52" fillId="44" borderId="140" applyNumberFormat="0" applyAlignment="0" applyProtection="0"/>
    <xf numFmtId="0" fontId="57" fillId="58" borderId="142" applyNumberFormat="0" applyAlignment="0" applyProtection="0"/>
    <xf numFmtId="0" fontId="13" fillId="0" borderId="144">
      <alignment vertical="center"/>
    </xf>
    <xf numFmtId="171" fontId="15" fillId="5" borderId="144">
      <alignment horizontal="right" vertical="center"/>
    </xf>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171" fontId="13" fillId="0" borderId="144">
      <alignment vertical="center"/>
    </xf>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3" fillId="0" borderId="144">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13" fillId="62" borderId="141"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0" fontId="57" fillId="58" borderId="142" applyNumberFormat="0" applyAlignment="0" applyProtection="0"/>
    <xf numFmtId="166" fontId="15" fillId="5" borderId="144">
      <alignment horizontal="right" vertical="center"/>
    </xf>
    <xf numFmtId="0" fontId="13" fillId="0" borderId="144">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57" fillId="58" borderId="142"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52" fillId="44" borderId="140"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57" fillId="58" borderId="142" applyNumberFormat="0" applyAlignment="0" applyProtection="0"/>
    <xf numFmtId="0" fontId="59" fillId="0" borderId="143" applyNumberFormat="0" applyFill="0" applyAlignment="0" applyProtection="0"/>
    <xf numFmtId="171" fontId="15" fillId="5" borderId="144">
      <alignment horizontal="right" vertical="center"/>
    </xf>
    <xf numFmtId="0" fontId="13" fillId="0" borderId="144">
      <alignment vertical="center"/>
    </xf>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52" fillId="44" borderId="140" applyNumberFormat="0" applyAlignment="0" applyProtection="0"/>
    <xf numFmtId="166" fontId="15" fillId="5" borderId="144">
      <alignment horizontal="right" vertical="center"/>
    </xf>
    <xf numFmtId="0" fontId="13" fillId="0" borderId="144">
      <alignment vertical="center"/>
    </xf>
    <xf numFmtId="166" fontId="15" fillId="5" borderId="144">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0"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57" fillId="58" borderId="142" applyNumberFormat="0" applyAlignment="0" applyProtection="0"/>
    <xf numFmtId="0" fontId="59" fillId="0" borderId="143" applyNumberFormat="0" applyFill="0" applyAlignment="0" applyProtection="0"/>
    <xf numFmtId="171"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166" fontId="15" fillId="5" borderId="144">
      <alignment horizontal="right" vertical="center"/>
    </xf>
    <xf numFmtId="0" fontId="52" fillId="44" borderId="140" applyNumberFormat="0" applyAlignment="0" applyProtection="0"/>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0" fontId="13" fillId="0" borderId="144">
      <alignment vertical="center"/>
    </xf>
    <xf numFmtId="0" fontId="13" fillId="0" borderId="144">
      <alignment vertical="center"/>
    </xf>
    <xf numFmtId="0" fontId="13" fillId="0" borderId="144">
      <alignment vertical="center"/>
    </xf>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171" fontId="15" fillId="5" borderId="144">
      <alignment horizontal="right" vertical="center"/>
    </xf>
    <xf numFmtId="166" fontId="15" fillId="5" borderId="144">
      <alignment horizontal="right" vertical="center"/>
    </xf>
    <xf numFmtId="0" fontId="57" fillId="58" borderId="142" applyNumberFormat="0" applyAlignment="0" applyProtection="0"/>
    <xf numFmtId="171" fontId="15" fillId="5" borderId="144">
      <alignment horizontal="right" vertical="center"/>
    </xf>
    <xf numFmtId="0" fontId="13" fillId="62" borderId="141" applyNumberFormat="0" applyFont="0" applyAlignment="0" applyProtection="0"/>
    <xf numFmtId="0" fontId="13" fillId="0" borderId="144">
      <alignment vertical="center"/>
    </xf>
    <xf numFmtId="0" fontId="59" fillId="0" borderId="143" applyNumberFormat="0" applyFill="0" applyAlignment="0" applyProtection="0"/>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171" fontId="13" fillId="0" borderId="144">
      <alignment vertical="center"/>
    </xf>
    <xf numFmtId="171" fontId="15" fillId="5" borderId="144">
      <alignment horizontal="right" vertical="center"/>
    </xf>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57" fillId="58" borderId="142" applyNumberFormat="0" applyAlignment="0" applyProtection="0"/>
    <xf numFmtId="0" fontId="42" fillId="58" borderId="140" applyNumberFormat="0" applyAlignment="0" applyProtection="0"/>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171" fontId="13" fillId="0" borderId="144">
      <alignment vertical="center"/>
    </xf>
    <xf numFmtId="0" fontId="42" fillId="58" borderId="140" applyNumberFormat="0" applyAlignment="0" applyProtection="0"/>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0" fontId="13" fillId="0" borderId="144">
      <alignment vertical="center"/>
    </xf>
    <xf numFmtId="0" fontId="13" fillId="0" borderId="144">
      <alignment vertical="center"/>
    </xf>
    <xf numFmtId="166"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171" fontId="13" fillId="0" borderId="144">
      <alignment vertical="center"/>
    </xf>
    <xf numFmtId="0" fontId="59" fillId="0" borderId="143" applyNumberFormat="0" applyFill="0" applyAlignment="0" applyProtection="0"/>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171" fontId="15" fillId="5" borderId="144">
      <alignment horizontal="right" vertical="center"/>
    </xf>
    <xf numFmtId="0" fontId="59" fillId="0" borderId="143" applyNumberFormat="0" applyFill="0" applyAlignment="0" applyProtection="0"/>
    <xf numFmtId="171" fontId="13" fillId="0" borderId="144">
      <alignment vertical="center"/>
    </xf>
    <xf numFmtId="0" fontId="57" fillId="58" borderId="142" applyNumberFormat="0" applyAlignment="0" applyProtection="0"/>
    <xf numFmtId="0" fontId="59" fillId="0" borderId="143" applyNumberFormat="0" applyFill="0" applyAlignment="0" applyProtection="0"/>
    <xf numFmtId="0" fontId="59" fillId="0" borderId="143" applyNumberFormat="0" applyFill="0" applyAlignment="0" applyProtection="0"/>
    <xf numFmtId="166"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0" fontId="13" fillId="0" borderId="144">
      <alignment vertical="center"/>
    </xf>
    <xf numFmtId="0" fontId="52" fillId="44" borderId="140" applyNumberFormat="0" applyAlignment="0" applyProtection="0"/>
    <xf numFmtId="171" fontId="13" fillId="0" borderId="144">
      <alignment vertical="center"/>
    </xf>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59" fillId="0" borderId="143" applyNumberFormat="0" applyFill="0" applyAlignment="0" applyProtection="0"/>
    <xf numFmtId="171" fontId="15" fillId="5" borderId="144">
      <alignment horizontal="right" vertical="center"/>
    </xf>
    <xf numFmtId="171" fontId="15" fillId="5" borderId="144">
      <alignment horizontal="right" vertical="center"/>
    </xf>
    <xf numFmtId="0" fontId="13" fillId="62" borderId="141" applyNumberFormat="0" applyFont="0" applyAlignment="0" applyProtection="0"/>
    <xf numFmtId="0" fontId="13" fillId="62" borderId="141" applyNumberFormat="0" applyFont="0" applyAlignment="0" applyProtection="0"/>
    <xf numFmtId="0" fontId="13" fillId="62" borderId="141" applyNumberFormat="0" applyFont="0" applyAlignment="0" applyProtection="0"/>
    <xf numFmtId="0" fontId="52" fillId="44" borderId="140" applyNumberFormat="0" applyAlignment="0" applyProtection="0"/>
    <xf numFmtId="171" fontId="15" fillId="5" borderId="144">
      <alignment horizontal="right" vertical="center"/>
    </xf>
    <xf numFmtId="0" fontId="57" fillId="58" borderId="142" applyNumberFormat="0" applyAlignment="0" applyProtection="0"/>
    <xf numFmtId="0" fontId="13" fillId="0" borderId="144">
      <alignmen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166" fontId="15" fillId="5" borderId="144">
      <alignment horizontal="right" vertical="center"/>
    </xf>
    <xf numFmtId="0" fontId="13" fillId="62" borderId="141" applyNumberFormat="0" applyFon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0" fontId="52" fillId="44" borderId="140" applyNumberFormat="0" applyAlignment="0" applyProtection="0"/>
    <xf numFmtId="171" fontId="13" fillId="0" borderId="144">
      <alignment vertical="center"/>
    </xf>
    <xf numFmtId="0" fontId="42" fillId="58" borderId="140" applyNumberFormat="0" applyAlignment="0" applyProtection="0"/>
    <xf numFmtId="0" fontId="13" fillId="0" borderId="144">
      <alignment vertical="center"/>
    </xf>
    <xf numFmtId="166" fontId="15" fillId="5" borderId="144">
      <alignment horizontal="right" vertical="center"/>
    </xf>
    <xf numFmtId="0" fontId="13" fillId="0" borderId="144">
      <alignment vertical="center"/>
    </xf>
    <xf numFmtId="171" fontId="15" fillId="5" borderId="144">
      <alignment horizontal="right" vertical="center"/>
    </xf>
    <xf numFmtId="0" fontId="13" fillId="0" borderId="144">
      <alignment vertical="center"/>
    </xf>
    <xf numFmtId="0" fontId="59" fillId="0" borderId="143" applyNumberFormat="0" applyFill="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171" fontId="15" fillId="5" borderId="144">
      <alignment horizontal="right" vertical="center"/>
    </xf>
    <xf numFmtId="171" fontId="15" fillId="5" borderId="144">
      <alignment horizontal="right" vertical="center"/>
    </xf>
    <xf numFmtId="0" fontId="57" fillId="58" borderId="142" applyNumberFormat="0" applyAlignment="0" applyProtection="0"/>
    <xf numFmtId="166" fontId="15" fillId="5" borderId="144">
      <alignment horizontal="right" vertical="center"/>
    </xf>
    <xf numFmtId="0" fontId="52" fillId="44" borderId="140" applyNumberFormat="0" applyAlignment="0" applyProtection="0"/>
    <xf numFmtId="0" fontId="42" fillId="58" borderId="140" applyNumberFormat="0" applyAlignment="0" applyProtection="0"/>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166" fontId="15" fillId="5" borderId="144">
      <alignment horizontal="right" vertical="center"/>
    </xf>
    <xf numFmtId="0" fontId="13" fillId="0" borderId="144">
      <alignment vertical="center"/>
    </xf>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166"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0" fontId="52" fillId="44" borderId="140" applyNumberFormat="0" applyAlignment="0" applyProtection="0"/>
    <xf numFmtId="171" fontId="13" fillId="0" borderId="144">
      <alignment vertical="center"/>
    </xf>
    <xf numFmtId="0" fontId="52" fillId="44" borderId="140" applyNumberFormat="0" applyAlignment="0" applyProtection="0"/>
    <xf numFmtId="166" fontId="15" fillId="5" borderId="144">
      <alignment horizontal="right" vertical="center"/>
    </xf>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0" fontId="13" fillId="0" borderId="144">
      <alignment vertical="center"/>
    </xf>
    <xf numFmtId="0" fontId="13" fillId="62" borderId="141" applyNumberFormat="0" applyFont="0" applyAlignment="0" applyProtection="0"/>
    <xf numFmtId="166" fontId="15" fillId="5" borderId="144">
      <alignment horizontal="right" vertical="center"/>
    </xf>
    <xf numFmtId="171" fontId="13" fillId="0" borderId="144">
      <alignment vertical="center"/>
    </xf>
    <xf numFmtId="0" fontId="13" fillId="0" borderId="144">
      <alignment vertical="center"/>
    </xf>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171" fontId="13" fillId="0" borderId="144">
      <alignmen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166" fontId="15" fillId="5" borderId="144">
      <alignment horizontal="right" vertical="center"/>
    </xf>
    <xf numFmtId="171" fontId="13" fillId="0" borderId="144">
      <alignment vertical="center"/>
    </xf>
    <xf numFmtId="0" fontId="52" fillId="44" borderId="140" applyNumberFormat="0" applyAlignment="0" applyProtection="0"/>
    <xf numFmtId="0" fontId="57" fillId="58" borderId="142" applyNumberFormat="0" applyAlignment="0" applyProtection="0"/>
    <xf numFmtId="0" fontId="52" fillId="44" borderId="140" applyNumberFormat="0" applyAlignment="0" applyProtection="0"/>
    <xf numFmtId="0" fontId="13" fillId="0" borderId="144">
      <alignment vertical="center"/>
    </xf>
    <xf numFmtId="171" fontId="13" fillId="0" borderId="144">
      <alignment vertical="center"/>
    </xf>
    <xf numFmtId="171" fontId="13" fillId="0" borderId="144">
      <alignment vertical="center"/>
    </xf>
    <xf numFmtId="166" fontId="15" fillId="5" borderId="144">
      <alignment horizontal="right" vertical="center"/>
    </xf>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0" fontId="42" fillId="58" borderId="140" applyNumberFormat="0" applyAlignment="0" applyProtection="0"/>
    <xf numFmtId="0" fontId="59" fillId="0" borderId="143" applyNumberFormat="0" applyFill="0" applyAlignment="0" applyProtection="0"/>
    <xf numFmtId="0" fontId="57" fillId="58" borderId="142" applyNumberFormat="0" applyAlignment="0" applyProtection="0"/>
    <xf numFmtId="0" fontId="59" fillId="0" borderId="143" applyNumberFormat="0" applyFill="0" applyAlignment="0" applyProtection="0"/>
    <xf numFmtId="0" fontId="52" fillId="44" borderId="140" applyNumberFormat="0" applyAlignment="0" applyProtection="0"/>
    <xf numFmtId="166"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166" fontId="15" fillId="5" borderId="144">
      <alignment horizontal="right" vertical="center"/>
    </xf>
    <xf numFmtId="0" fontId="59" fillId="0" borderId="143" applyNumberFormat="0" applyFill="0" applyAlignment="0" applyProtection="0"/>
    <xf numFmtId="0" fontId="13" fillId="0" borderId="144">
      <alignment vertical="center"/>
    </xf>
    <xf numFmtId="171" fontId="13" fillId="0" borderId="144">
      <alignment vertical="center"/>
    </xf>
    <xf numFmtId="0" fontId="42" fillId="58" borderId="140" applyNumberFormat="0" applyAlignment="0" applyProtection="0"/>
    <xf numFmtId="166" fontId="15" fillId="5" borderId="144">
      <alignment horizontal="right" vertical="center"/>
    </xf>
    <xf numFmtId="171" fontId="13" fillId="0" borderId="144">
      <alignmen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42" fillId="58" borderId="140" applyNumberFormat="0" applyAlignment="0" applyProtection="0"/>
    <xf numFmtId="0" fontId="57" fillId="58" borderId="142" applyNumberFormat="0" applyAlignment="0" applyProtection="0"/>
    <xf numFmtId="0" fontId="57" fillId="58" borderId="142"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13" fillId="0" borderId="144">
      <alignment vertical="center"/>
    </xf>
    <xf numFmtId="171" fontId="15" fillId="5" borderId="144">
      <alignment horizontal="right" vertical="center"/>
    </xf>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166" fontId="15" fillId="5" borderId="144">
      <alignment horizontal="right" vertical="center"/>
    </xf>
    <xf numFmtId="0" fontId="13" fillId="0" borderId="144">
      <alignment vertical="center"/>
    </xf>
    <xf numFmtId="0" fontId="13" fillId="0" borderId="144">
      <alignment vertical="center"/>
    </xf>
    <xf numFmtId="171" fontId="15" fillId="5" borderId="144">
      <alignment horizontal="right" vertical="center"/>
    </xf>
    <xf numFmtId="0" fontId="13" fillId="0" borderId="144">
      <alignment vertical="center"/>
    </xf>
    <xf numFmtId="0" fontId="13" fillId="0" borderId="144">
      <alignment vertical="center"/>
    </xf>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0" fontId="52" fillId="44" borderId="140" applyNumberFormat="0" applyAlignment="0" applyProtection="0"/>
    <xf numFmtId="166" fontId="15" fillId="5" borderId="144">
      <alignment horizontal="right" vertical="center"/>
    </xf>
    <xf numFmtId="171"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171" fontId="13" fillId="0" borderId="144">
      <alignment vertical="center"/>
    </xf>
    <xf numFmtId="0" fontId="52" fillId="44" borderId="140" applyNumberFormat="0" applyAlignment="0" applyProtection="0"/>
    <xf numFmtId="166"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171" fontId="13" fillId="0" borderId="144">
      <alignment vertical="center"/>
    </xf>
    <xf numFmtId="0" fontId="42" fillId="58" borderId="140" applyNumberFormat="0" applyAlignment="0" applyProtection="0"/>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7" fillId="58" borderId="142" applyNumberFormat="0" applyAlignment="0" applyProtection="0"/>
    <xf numFmtId="0" fontId="13" fillId="0" borderId="144">
      <alignment vertical="center"/>
    </xf>
    <xf numFmtId="0" fontId="13" fillId="0" borderId="144">
      <alignment vertical="center"/>
    </xf>
    <xf numFmtId="0" fontId="59" fillId="0" borderId="143" applyNumberFormat="0" applyFill="0" applyAlignment="0" applyProtection="0"/>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166" fontId="15" fillId="5" borderId="144">
      <alignment horizontal="right" vertical="center"/>
    </xf>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0" fontId="13" fillId="62" borderId="141" applyNumberFormat="0" applyFont="0" applyAlignment="0" applyProtection="0"/>
    <xf numFmtId="0" fontId="13" fillId="0" borderId="144">
      <alignment vertical="center"/>
    </xf>
    <xf numFmtId="0" fontId="42" fillId="58" borderId="140" applyNumberFormat="0" applyAlignment="0" applyProtection="0"/>
    <xf numFmtId="0" fontId="42" fillId="58" borderId="140" applyNumberFormat="0" applyAlignment="0" applyProtection="0"/>
    <xf numFmtId="171" fontId="13" fillId="0" borderId="144">
      <alignment vertical="center"/>
    </xf>
    <xf numFmtId="171"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3" fillId="0" borderId="144">
      <alignment vertical="center"/>
    </xf>
    <xf numFmtId="171" fontId="13" fillId="0" borderId="144">
      <alignment vertical="center"/>
    </xf>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57" fillId="58" borderId="142" applyNumberFormat="0" applyAlignment="0" applyProtection="0"/>
    <xf numFmtId="0" fontId="13" fillId="0" borderId="144">
      <alignment vertical="center"/>
    </xf>
    <xf numFmtId="171" fontId="15" fillId="5" borderId="144">
      <alignment horizontal="right" vertical="center"/>
    </xf>
    <xf numFmtId="171"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166" fontId="15" fillId="5" borderId="144">
      <alignment horizontal="right" vertical="center"/>
    </xf>
    <xf numFmtId="0" fontId="13" fillId="0" borderId="144">
      <alignmen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171" fontId="13" fillId="0" borderId="144">
      <alignment vertical="center"/>
    </xf>
    <xf numFmtId="0" fontId="57" fillId="58" borderId="142" applyNumberFormat="0" applyAlignment="0" applyProtection="0"/>
    <xf numFmtId="0" fontId="13" fillId="0" borderId="144">
      <alignment vertical="center"/>
    </xf>
    <xf numFmtId="0" fontId="57" fillId="58" borderId="142" applyNumberFormat="0" applyAlignment="0" applyProtection="0"/>
    <xf numFmtId="0" fontId="42" fillId="58" borderId="140" applyNumberFormat="0" applyAlignment="0" applyProtection="0"/>
    <xf numFmtId="0" fontId="13" fillId="62" borderId="141" applyNumberFormat="0" applyFont="0" applyAlignment="0" applyProtection="0"/>
    <xf numFmtId="171" fontId="13" fillId="0" borderId="144">
      <alignment vertical="center"/>
    </xf>
    <xf numFmtId="0" fontId="52" fillId="44" borderId="140" applyNumberFormat="0" applyAlignment="0" applyProtection="0"/>
    <xf numFmtId="0" fontId="13" fillId="0" borderId="144">
      <alignment vertical="center"/>
    </xf>
    <xf numFmtId="0" fontId="13" fillId="0" borderId="144">
      <alignment vertical="center"/>
    </xf>
    <xf numFmtId="0" fontId="52" fillId="44" borderId="140" applyNumberFormat="0" applyAlignment="0" applyProtection="0"/>
    <xf numFmtId="0" fontId="13" fillId="0" borderId="144">
      <alignment vertical="center"/>
    </xf>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0" fontId="42" fillId="58" borderId="140" applyNumberFormat="0" applyAlignment="0" applyProtection="0"/>
    <xf numFmtId="0" fontId="13" fillId="62" borderId="141" applyNumberFormat="0" applyFont="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13" fillId="0" borderId="144">
      <alignment vertical="center"/>
    </xf>
    <xf numFmtId="0" fontId="13" fillId="62" borderId="141" applyNumberFormat="0" applyFont="0" applyAlignment="0" applyProtection="0"/>
    <xf numFmtId="166" fontId="15" fillId="5" borderId="144">
      <alignment horizontal="right" vertical="center"/>
    </xf>
    <xf numFmtId="166" fontId="15" fillId="5" borderId="144">
      <alignment horizontal="right" vertical="center"/>
    </xf>
    <xf numFmtId="0" fontId="59" fillId="0" borderId="143" applyNumberFormat="0" applyFill="0" applyAlignment="0" applyProtection="0"/>
    <xf numFmtId="171" fontId="15" fillId="5" borderId="144">
      <alignment horizontal="right" vertical="center"/>
    </xf>
    <xf numFmtId="171" fontId="13" fillId="0" borderId="144">
      <alignment vertical="center"/>
    </xf>
    <xf numFmtId="0" fontId="13" fillId="62" borderId="141" applyNumberFormat="0" applyFont="0" applyAlignment="0" applyProtection="0"/>
    <xf numFmtId="0" fontId="42" fillId="58" borderId="140" applyNumberFormat="0" applyAlignment="0" applyProtection="0"/>
    <xf numFmtId="0" fontId="13" fillId="0" borderId="144">
      <alignment vertical="center"/>
    </xf>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71" fontId="13" fillId="0" borderId="144">
      <alignment vertical="center"/>
    </xf>
    <xf numFmtId="171" fontId="15" fillId="5" borderId="144">
      <alignment horizontal="right" vertical="center"/>
    </xf>
    <xf numFmtId="0" fontId="57" fillId="58" borderId="142" applyNumberFormat="0" applyAlignment="0" applyProtection="0"/>
    <xf numFmtId="166" fontId="15" fillId="5" borderId="144">
      <alignment horizontal="right" vertical="center"/>
    </xf>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171" fontId="13" fillId="0" borderId="144">
      <alignment vertical="center"/>
    </xf>
    <xf numFmtId="171"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166" fontId="15" fillId="5" borderId="144">
      <alignment horizontal="right" vertical="center"/>
    </xf>
    <xf numFmtId="0" fontId="52" fillId="44"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52" fillId="44" borderId="140" applyNumberFormat="0" applyAlignment="0" applyProtection="0"/>
    <xf numFmtId="0" fontId="57" fillId="58" borderId="142" applyNumberFormat="0" applyAlignment="0" applyProtection="0"/>
    <xf numFmtId="171" fontId="15" fillId="5" borderId="144">
      <alignment horizontal="right" vertical="center"/>
    </xf>
    <xf numFmtId="0" fontId="13" fillId="0" borderId="144">
      <alignment vertical="center"/>
    </xf>
    <xf numFmtId="0" fontId="13" fillId="62" borderId="141" applyNumberFormat="0" applyFont="0" applyAlignment="0" applyProtection="0"/>
    <xf numFmtId="171" fontId="15" fillId="5" borderId="144">
      <alignment horizontal="right" vertical="center"/>
    </xf>
    <xf numFmtId="0" fontId="13" fillId="62" borderId="141" applyNumberFormat="0" applyFont="0" applyAlignment="0" applyProtection="0"/>
    <xf numFmtId="166" fontId="15" fillId="5" borderId="144">
      <alignment horizontal="right" vertical="center"/>
    </xf>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2" fillId="44" borderId="140" applyNumberFormat="0" applyAlignment="0" applyProtection="0"/>
    <xf numFmtId="0" fontId="42" fillId="58" borderId="140" applyNumberFormat="0" applyAlignment="0" applyProtection="0"/>
    <xf numFmtId="0" fontId="57" fillId="58" borderId="142" applyNumberFormat="0" applyAlignment="0" applyProtection="0"/>
    <xf numFmtId="0" fontId="13" fillId="0" borderId="144">
      <alignment vertical="center"/>
    </xf>
    <xf numFmtId="0" fontId="13" fillId="0" borderId="144">
      <alignment vertical="center"/>
    </xf>
    <xf numFmtId="0" fontId="57" fillId="58" borderId="142" applyNumberFormat="0" applyAlignment="0" applyProtection="0"/>
    <xf numFmtId="0" fontId="59" fillId="0" borderId="143" applyNumberFormat="0" applyFill="0" applyAlignment="0" applyProtection="0"/>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0" fontId="57" fillId="58" borderId="142" applyNumberFormat="0" applyAlignment="0" applyProtection="0"/>
    <xf numFmtId="0" fontId="13" fillId="0" borderId="144">
      <alignment vertical="center"/>
    </xf>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59" fillId="0" borderId="143" applyNumberFormat="0" applyFill="0" applyAlignment="0" applyProtection="0"/>
    <xf numFmtId="171" fontId="13" fillId="0" borderId="144">
      <alignment vertical="center"/>
    </xf>
    <xf numFmtId="0" fontId="42" fillId="58" borderId="140" applyNumberFormat="0" applyAlignment="0" applyProtection="0"/>
    <xf numFmtId="171"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171" fontId="13" fillId="0" borderId="144">
      <alignment vertical="center"/>
    </xf>
    <xf numFmtId="171" fontId="13" fillId="0" borderId="144">
      <alignment vertical="center"/>
    </xf>
    <xf numFmtId="0" fontId="52" fillId="44" borderId="140"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52" fillId="44" borderId="140" applyNumberFormat="0" applyAlignment="0" applyProtection="0"/>
    <xf numFmtId="166" fontId="15" fillId="5" borderId="144">
      <alignment horizontal="right" vertical="center"/>
    </xf>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171" fontId="15" fillId="5" borderId="144">
      <alignment horizontal="right" vertical="center"/>
    </xf>
    <xf numFmtId="0" fontId="42" fillId="58" borderId="140" applyNumberFormat="0" applyAlignment="0" applyProtection="0"/>
    <xf numFmtId="0" fontId="13" fillId="0" borderId="144">
      <alignmen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13" fillId="0" borderId="144">
      <alignment vertical="center"/>
    </xf>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0"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3" fillId="0" borderId="144">
      <alignment vertical="center"/>
    </xf>
    <xf numFmtId="166" fontId="15" fillId="5" borderId="144">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3" fillId="62" borderId="141" applyNumberFormat="0" applyFont="0" applyAlignment="0" applyProtection="0"/>
    <xf numFmtId="0" fontId="1" fillId="20" borderId="0" applyNumberFormat="0" applyBorder="0" applyAlignment="0" applyProtection="0"/>
    <xf numFmtId="0" fontId="42" fillId="58" borderId="140" applyNumberFormat="0" applyAlignment="0" applyProtection="0"/>
    <xf numFmtId="0" fontId="1" fillId="24" borderId="0" applyNumberFormat="0" applyBorder="0" applyAlignment="0" applyProtection="0"/>
    <xf numFmtId="0" fontId="13" fillId="0" borderId="144">
      <alignment vertical="center"/>
    </xf>
    <xf numFmtId="0" fontId="1" fillId="28" borderId="0" applyNumberFormat="0" applyBorder="0" applyAlignment="0" applyProtection="0"/>
    <xf numFmtId="171" fontId="13" fillId="0" borderId="144">
      <alignment vertical="center"/>
    </xf>
    <xf numFmtId="0" fontId="1" fillId="32" borderId="0" applyNumberFormat="0" applyBorder="0" applyAlignment="0" applyProtection="0"/>
    <xf numFmtId="0" fontId="52" fillId="44" borderId="140" applyNumberFormat="0" applyAlignment="0" applyProtection="0"/>
    <xf numFmtId="0" fontId="1" fillId="36" borderId="0" applyNumberFormat="0" applyBorder="0" applyAlignment="0" applyProtection="0"/>
    <xf numFmtId="166" fontId="15" fillId="5" borderId="144">
      <alignment horizontal="right" vertical="center"/>
    </xf>
    <xf numFmtId="0" fontId="1" fillId="17" borderId="0" applyNumberFormat="0" applyBorder="0" applyAlignment="0" applyProtection="0"/>
    <xf numFmtId="171" fontId="15" fillId="5" borderId="144">
      <alignment horizontal="right" vertical="center"/>
    </xf>
    <xf numFmtId="0" fontId="1" fillId="21" borderId="0" applyNumberFormat="0" applyBorder="0" applyAlignment="0" applyProtection="0"/>
    <xf numFmtId="171" fontId="15" fillId="5" borderId="144">
      <alignment horizontal="right" vertical="center"/>
    </xf>
    <xf numFmtId="0" fontId="1" fillId="25" borderId="0" applyNumberFormat="0" applyBorder="0" applyAlignment="0" applyProtection="0"/>
    <xf numFmtId="171" fontId="15" fillId="5" borderId="144">
      <alignment horizontal="right" vertical="center"/>
    </xf>
    <xf numFmtId="0" fontId="1" fillId="29" borderId="0" applyNumberFormat="0" applyBorder="0" applyAlignment="0" applyProtection="0"/>
    <xf numFmtId="166" fontId="15" fillId="5" borderId="144">
      <alignment horizontal="right" vertical="center"/>
    </xf>
    <xf numFmtId="0" fontId="1" fillId="33" borderId="0" applyNumberFormat="0" applyBorder="0" applyAlignment="0" applyProtection="0"/>
    <xf numFmtId="171" fontId="13" fillId="0" borderId="144">
      <alignment vertical="center"/>
    </xf>
    <xf numFmtId="0" fontId="1" fillId="37" borderId="0" applyNumberFormat="0" applyBorder="0" applyAlignment="0" applyProtection="0"/>
    <xf numFmtId="0" fontId="52" fillId="44" borderId="140" applyNumberFormat="0" applyAlignment="0" applyProtection="0"/>
    <xf numFmtId="0" fontId="1" fillId="57" borderId="0"/>
    <xf numFmtId="166" fontId="15" fillId="5" borderId="144">
      <alignment horizontal="right" vertical="center"/>
    </xf>
    <xf numFmtId="0" fontId="52" fillId="44" borderId="140" applyNumberFormat="0" applyAlignment="0" applyProtection="0"/>
    <xf numFmtId="0" fontId="57" fillId="58" borderId="142" applyNumberFormat="0" applyAlignment="0" applyProtection="0"/>
    <xf numFmtId="166" fontId="15" fillId="5" borderId="144">
      <alignment horizontal="righ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171" fontId="15" fillId="5" borderId="144">
      <alignment horizontal="right" vertical="center"/>
    </xf>
    <xf numFmtId="0" fontId="52" fillId="44" borderId="140"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42" fillId="58" borderId="140" applyNumberFormat="0" applyAlignment="0" applyProtection="0"/>
    <xf numFmtId="0" fontId="13" fillId="62" borderId="141" applyNumberFormat="0" applyFont="0" applyAlignment="0" applyProtection="0"/>
    <xf numFmtId="166" fontId="15" fillId="5" borderId="144">
      <alignment horizontal="right" vertical="center"/>
    </xf>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0" fontId="13" fillId="0" borderId="144">
      <alignment vertical="center"/>
    </xf>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0" fontId="13" fillId="0" borderId="144">
      <alignment vertical="center"/>
    </xf>
    <xf numFmtId="0" fontId="13" fillId="62" borderId="141" applyNumberFormat="0" applyFon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3" fillId="62" borderId="141" applyNumberFormat="0" applyFont="0" applyAlignment="0" applyProtection="0"/>
    <xf numFmtId="0" fontId="13" fillId="62" borderId="141" applyNumberFormat="0" applyFont="0" applyAlignment="0" applyProtection="0"/>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13" fillId="0" borderId="144">
      <alignment vertical="center"/>
    </xf>
    <xf numFmtId="0" fontId="57" fillId="58" borderId="142" applyNumberFormat="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57" fillId="58" borderId="142" applyNumberFormat="0" applyAlignment="0" applyProtection="0"/>
    <xf numFmtId="0" fontId="52" fillId="44" borderId="140" applyNumberFormat="0" applyAlignment="0" applyProtection="0"/>
    <xf numFmtId="0" fontId="42" fillId="58" borderId="140" applyNumberFormat="0" applyAlignment="0" applyProtection="0"/>
    <xf numFmtId="0" fontId="52" fillId="44" borderId="140"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170" fontId="1" fillId="0" borderId="0" applyFont="0" applyFill="0" applyBorder="0" applyAlignment="0" applyProtection="0"/>
    <xf numFmtId="170" fontId="1" fillId="0" borderId="0" applyFont="0" applyFill="0" applyBorder="0" applyAlignment="0" applyProtection="0"/>
    <xf numFmtId="0" fontId="52" fillId="44" borderId="140" applyNumberFormat="0" applyAlignment="0" applyProtection="0"/>
    <xf numFmtId="0" fontId="57" fillId="58" borderId="142"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42" fillId="58" borderId="140"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52" fillId="44" borderId="140"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13" fillId="0" borderId="144">
      <alignment vertical="center"/>
    </xf>
    <xf numFmtId="0" fontId="13" fillId="0" borderId="144">
      <alignment vertical="center"/>
    </xf>
    <xf numFmtId="0" fontId="13" fillId="62" borderId="141" applyNumberFormat="0" applyFont="0" applyAlignment="0" applyProtection="0"/>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66" fontId="15" fillId="5" borderId="144">
      <alignment horizontal="right" vertical="center"/>
    </xf>
    <xf numFmtId="0" fontId="13" fillId="62" borderId="141" applyNumberFormat="0" applyFont="0" applyAlignment="0" applyProtection="0"/>
    <xf numFmtId="0" fontId="42" fillId="58" borderId="140" applyNumberFormat="0" applyAlignment="0" applyProtection="0"/>
    <xf numFmtId="0" fontId="13" fillId="62" borderId="141" applyNumberFormat="0" applyFont="0" applyAlignment="0" applyProtection="0"/>
    <xf numFmtId="0" fontId="13" fillId="62" borderId="141" applyNumberFormat="0" applyFon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0" fontId="42" fillId="58" borderId="140" applyNumberFormat="0" applyAlignment="0" applyProtection="0"/>
    <xf numFmtId="171" fontId="13" fillId="0" borderId="144">
      <alignment vertical="center"/>
    </xf>
    <xf numFmtId="0" fontId="1" fillId="0" borderId="0"/>
    <xf numFmtId="171" fontId="15" fillId="5" borderId="144">
      <alignment horizontal="right" vertical="center"/>
    </xf>
    <xf numFmtId="0" fontId="59" fillId="0" borderId="143" applyNumberFormat="0" applyFill="0" applyAlignment="0" applyProtection="0"/>
    <xf numFmtId="171" fontId="13" fillId="0" borderId="144">
      <alignment vertical="center"/>
    </xf>
    <xf numFmtId="0" fontId="57" fillId="58" borderId="142" applyNumberFormat="0" applyAlignment="0" applyProtection="0"/>
    <xf numFmtId="0" fontId="13" fillId="0" borderId="144">
      <alignment vertical="center"/>
    </xf>
    <xf numFmtId="0" fontId="1" fillId="0" borderId="0"/>
    <xf numFmtId="166" fontId="15" fillId="5" borderId="144">
      <alignment horizontal="right" vertical="center"/>
    </xf>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52" fillId="44" borderId="140" applyNumberFormat="0" applyAlignment="0" applyProtection="0"/>
    <xf numFmtId="0" fontId="1" fillId="32" borderId="0" applyNumberFormat="0" applyBorder="0" applyAlignment="0" applyProtection="0"/>
    <xf numFmtId="0" fontId="57" fillId="58" borderId="142" applyNumberFormat="0" applyAlignment="0" applyProtection="0"/>
    <xf numFmtId="0" fontId="1" fillId="36" borderId="0" applyNumberFormat="0" applyBorder="0" applyAlignment="0" applyProtection="0"/>
    <xf numFmtId="0" fontId="1" fillId="17" borderId="0" applyNumberFormat="0" applyBorder="0" applyAlignment="0" applyProtection="0"/>
    <xf numFmtId="0" fontId="13" fillId="62" borderId="141"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52" fillId="44" borderId="140" applyNumberFormat="0" applyAlignment="0" applyProtection="0"/>
    <xf numFmtId="0" fontId="1" fillId="29" borderId="0" applyNumberFormat="0" applyBorder="0" applyAlignment="0" applyProtection="0"/>
    <xf numFmtId="171" fontId="13" fillId="0" borderId="144">
      <alignment vertical="center"/>
    </xf>
    <xf numFmtId="0" fontId="1" fillId="33" borderId="0" applyNumberFormat="0" applyBorder="0" applyAlignment="0" applyProtection="0"/>
    <xf numFmtId="0" fontId="13" fillId="0" borderId="144">
      <alignment vertical="center"/>
    </xf>
    <xf numFmtId="0" fontId="1" fillId="37" borderId="0" applyNumberFormat="0" applyBorder="0" applyAlignment="0" applyProtection="0"/>
    <xf numFmtId="0" fontId="52" fillId="44" borderId="140" applyNumberFormat="0" applyAlignment="0" applyProtection="0"/>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171" fontId="13" fillId="0" borderId="144">
      <alignment vertical="center"/>
    </xf>
    <xf numFmtId="0" fontId="13" fillId="0" borderId="144">
      <alignment vertical="center"/>
    </xf>
    <xf numFmtId="171" fontId="15" fillId="5" borderId="144">
      <alignment horizontal="right" vertical="center"/>
    </xf>
    <xf numFmtId="0" fontId="13" fillId="62" borderId="141" applyNumberFormat="0" applyFont="0" applyAlignment="0" applyProtection="0"/>
    <xf numFmtId="166" fontId="15" fillId="5" borderId="144">
      <alignment horizontal="right" vertical="center"/>
    </xf>
    <xf numFmtId="0" fontId="13" fillId="0" borderId="144">
      <alignment vertical="center"/>
    </xf>
    <xf numFmtId="0" fontId="13" fillId="0" borderId="144">
      <alignment vertical="center"/>
    </xf>
    <xf numFmtId="166" fontId="15" fillId="5" borderId="144">
      <alignment horizontal="right" vertical="center"/>
    </xf>
    <xf numFmtId="171"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42" fillId="58" borderId="140" applyNumberFormat="0" applyAlignment="0" applyProtection="0"/>
    <xf numFmtId="0" fontId="1" fillId="57" borderId="0"/>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171" fontId="13" fillId="0" borderId="144">
      <alignment vertical="center"/>
    </xf>
    <xf numFmtId="0" fontId="59" fillId="0" borderId="143" applyNumberFormat="0" applyFill="0" applyAlignment="0" applyProtection="0"/>
    <xf numFmtId="0" fontId="59" fillId="0" borderId="143" applyNumberFormat="0" applyFill="0" applyAlignment="0" applyProtection="0"/>
    <xf numFmtId="0" fontId="13" fillId="0" borderId="144">
      <alignment vertical="center"/>
    </xf>
    <xf numFmtId="0" fontId="57" fillId="58" borderId="142" applyNumberFormat="0" applyAlignment="0" applyProtection="0"/>
    <xf numFmtId="166" fontId="15" fillId="5" borderId="144">
      <alignment horizontal="righ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170" fontId="1" fillId="0" borderId="0" applyFont="0" applyFill="0" applyBorder="0" applyAlignment="0" applyProtection="0"/>
    <xf numFmtId="170" fontId="1" fillId="0" borderId="0" applyFont="0" applyFill="0" applyBorder="0" applyAlignment="0" applyProtection="0"/>
    <xf numFmtId="0" fontId="42" fillId="58" borderId="140" applyNumberFormat="0" applyAlignment="0" applyProtection="0"/>
    <xf numFmtId="0" fontId="13" fillId="62" borderId="141" applyNumberFormat="0" applyFont="0" applyAlignment="0" applyProtection="0"/>
    <xf numFmtId="0" fontId="13" fillId="0" borderId="144">
      <alignment vertical="center"/>
    </xf>
    <xf numFmtId="0" fontId="42" fillId="58" borderId="140" applyNumberFormat="0" applyAlignment="0" applyProtection="0"/>
    <xf numFmtId="0" fontId="59" fillId="0" borderId="143" applyNumberFormat="0" applyFill="0" applyAlignment="0" applyProtection="0"/>
    <xf numFmtId="0" fontId="13" fillId="0" borderId="144">
      <alignment vertical="center"/>
    </xf>
    <xf numFmtId="166"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0" fontId="52" fillId="44" borderId="140" applyNumberFormat="0" applyAlignment="0" applyProtection="0"/>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166" fontId="15" fillId="5" borderId="144">
      <alignment horizontal="right" vertical="center"/>
    </xf>
    <xf numFmtId="171" fontId="13" fillId="0" borderId="144">
      <alignment vertical="center"/>
    </xf>
    <xf numFmtId="0" fontId="52" fillId="44" borderId="140" applyNumberFormat="0" applyAlignment="0" applyProtection="0"/>
    <xf numFmtId="0" fontId="42" fillId="58" borderId="140" applyNumberFormat="0" applyAlignment="0" applyProtection="0"/>
    <xf numFmtId="0" fontId="42" fillId="58" borderId="140" applyNumberFormat="0" applyAlignment="0" applyProtection="0"/>
    <xf numFmtId="0" fontId="13" fillId="0" borderId="144">
      <alignment vertical="center"/>
    </xf>
    <xf numFmtId="0" fontId="42" fillId="58" borderId="140" applyNumberFormat="0" applyAlignment="0" applyProtection="0"/>
    <xf numFmtId="0" fontId="42" fillId="58" borderId="140" applyNumberFormat="0" applyAlignment="0" applyProtection="0"/>
    <xf numFmtId="171" fontId="13" fillId="0" borderId="144">
      <alignment vertical="center"/>
    </xf>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13" fillId="62" borderId="141" applyNumberFormat="0" applyFont="0" applyAlignment="0" applyProtection="0"/>
    <xf numFmtId="0" fontId="42" fillId="58" borderId="140" applyNumberFormat="0" applyAlignment="0" applyProtection="0"/>
    <xf numFmtId="0" fontId="57" fillId="58" borderId="142"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57" fillId="58" borderId="142" applyNumberFormat="0" applyAlignment="0" applyProtection="0"/>
    <xf numFmtId="0" fontId="52" fillId="44" borderId="140" applyNumberFormat="0" applyAlignment="0" applyProtection="0"/>
    <xf numFmtId="0" fontId="57" fillId="58" borderId="142" applyNumberFormat="0" applyAlignment="0" applyProtection="0"/>
    <xf numFmtId="171" fontId="13" fillId="0" borderId="144">
      <alignment vertical="center"/>
    </xf>
    <xf numFmtId="0" fontId="13" fillId="62" borderId="141" applyNumberFormat="0" applyFont="0" applyAlignment="0" applyProtection="0"/>
    <xf numFmtId="0" fontId="42" fillId="58"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13" fillId="62" borderId="141" applyNumberFormat="0" applyFont="0" applyAlignment="0" applyProtection="0"/>
    <xf numFmtId="0" fontId="52" fillId="44" borderId="140" applyNumberFormat="0" applyAlignment="0" applyProtection="0"/>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171" fontId="15" fillId="5" borderId="144">
      <alignment horizontal="right" vertical="center"/>
    </xf>
    <xf numFmtId="0" fontId="13" fillId="0" borderId="144">
      <alignment vertical="center"/>
    </xf>
    <xf numFmtId="0" fontId="13" fillId="0" borderId="144">
      <alignment vertical="center"/>
    </xf>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171" fontId="13" fillId="0" borderId="144">
      <alignment vertical="center"/>
    </xf>
    <xf numFmtId="166" fontId="15" fillId="5" borderId="144">
      <alignment horizontal="right" vertical="center"/>
    </xf>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171" fontId="13" fillId="0" borderId="144">
      <alignment vertical="center"/>
    </xf>
    <xf numFmtId="171" fontId="13" fillId="0" borderId="144">
      <alignment vertical="center"/>
    </xf>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42" fillId="58" borderId="140" applyNumberFormat="0" applyAlignment="0" applyProtection="0"/>
    <xf numFmtId="0" fontId="13" fillId="0" borderId="144">
      <alignment vertical="center"/>
    </xf>
    <xf numFmtId="0" fontId="13" fillId="0" borderId="144">
      <alignment vertical="center"/>
    </xf>
    <xf numFmtId="171" fontId="15" fillId="5" borderId="144">
      <alignment horizontal="right" vertical="center"/>
    </xf>
    <xf numFmtId="0" fontId="42" fillId="58" borderId="140" applyNumberFormat="0" applyAlignment="0" applyProtection="0"/>
    <xf numFmtId="166" fontId="15" fillId="5" borderId="144">
      <alignment horizontal="right" vertical="center"/>
    </xf>
    <xf numFmtId="0" fontId="59" fillId="0" borderId="143" applyNumberFormat="0" applyFill="0" applyAlignment="0" applyProtection="0"/>
    <xf numFmtId="171" fontId="15" fillId="5" borderId="144">
      <alignment horizontal="right" vertical="center"/>
    </xf>
    <xf numFmtId="0" fontId="57" fillId="58" borderId="142" applyNumberFormat="0" applyAlignment="0" applyProtection="0"/>
    <xf numFmtId="0" fontId="13" fillId="0" borderId="144">
      <alignment vertical="center"/>
    </xf>
    <xf numFmtId="0" fontId="57" fillId="58" borderId="142" applyNumberFormat="0" applyAlignment="0" applyProtection="0"/>
    <xf numFmtId="0" fontId="52" fillId="44" borderId="140"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57" fillId="58" borderId="142" applyNumberFormat="0" applyAlignment="0" applyProtection="0"/>
    <xf numFmtId="166" fontId="15" fillId="5" borderId="144">
      <alignment horizontal="right" vertical="center"/>
    </xf>
    <xf numFmtId="0" fontId="57" fillId="58" borderId="142" applyNumberFormat="0" applyAlignment="0" applyProtection="0"/>
    <xf numFmtId="0" fontId="42" fillId="58" borderId="140" applyNumberFormat="0" applyAlignment="0" applyProtection="0"/>
    <xf numFmtId="171" fontId="13" fillId="0" borderId="144">
      <alignment vertical="center"/>
    </xf>
    <xf numFmtId="171" fontId="13" fillId="0" borderId="144">
      <alignment vertical="center"/>
    </xf>
    <xf numFmtId="0" fontId="42" fillId="58" borderId="140" applyNumberFormat="0" applyAlignment="0" applyProtection="0"/>
    <xf numFmtId="0" fontId="59" fillId="0" borderId="143" applyNumberFormat="0" applyFill="0" applyAlignment="0" applyProtection="0"/>
    <xf numFmtId="171" fontId="15" fillId="5" borderId="144">
      <alignment horizontal="right" vertical="center"/>
    </xf>
    <xf numFmtId="171" fontId="13" fillId="0" borderId="144">
      <alignment vertical="center"/>
    </xf>
    <xf numFmtId="0" fontId="13" fillId="0" borderId="144">
      <alignment vertical="center"/>
    </xf>
    <xf numFmtId="0" fontId="52" fillId="44" borderId="140" applyNumberFormat="0" applyAlignment="0" applyProtection="0"/>
    <xf numFmtId="0" fontId="1" fillId="0" borderId="0"/>
    <xf numFmtId="166" fontId="15" fillId="5" borderId="144">
      <alignment horizontal="right" vertical="center"/>
    </xf>
    <xf numFmtId="0" fontId="52" fillId="44" borderId="140" applyNumberFormat="0" applyAlignment="0" applyProtection="0"/>
    <xf numFmtId="166" fontId="15" fillId="5" borderId="144">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57" fillId="58" borderId="142"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13" fillId="62" borderId="141" applyNumberFormat="0" applyFont="0" applyAlignment="0" applyProtection="0"/>
    <xf numFmtId="0" fontId="57" fillId="58" borderId="142"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171" fontId="15" fillId="5" borderId="144">
      <alignment horizontal="right" vertical="center"/>
    </xf>
    <xf numFmtId="0" fontId="13" fillId="62" borderId="141" applyNumberFormat="0" applyFont="0" applyAlignment="0" applyProtection="0"/>
    <xf numFmtId="0" fontId="42" fillId="58" borderId="140" applyNumberFormat="0" applyAlignment="0" applyProtection="0"/>
    <xf numFmtId="0" fontId="59" fillId="0" borderId="143" applyNumberFormat="0" applyFill="0" applyAlignment="0" applyProtection="0"/>
    <xf numFmtId="171" fontId="13" fillId="0" borderId="144">
      <alignment vertical="center"/>
    </xf>
    <xf numFmtId="0"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171" fontId="15" fillId="5" borderId="144">
      <alignment horizontal="right" vertical="center"/>
    </xf>
    <xf numFmtId="0" fontId="13" fillId="0" borderId="144">
      <alignment vertical="center"/>
    </xf>
    <xf numFmtId="0" fontId="13" fillId="0" borderId="144">
      <alignment vertical="center"/>
    </xf>
    <xf numFmtId="0" fontId="13" fillId="62" borderId="141" applyNumberFormat="0" applyFont="0" applyAlignment="0" applyProtection="0"/>
    <xf numFmtId="0" fontId="42" fillId="58" borderId="140" applyNumberFormat="0" applyAlignment="0" applyProtection="0"/>
    <xf numFmtId="171" fontId="13" fillId="0" borderId="144">
      <alignment vertical="center"/>
    </xf>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171" fontId="15" fillId="5" borderId="144">
      <alignment horizontal="right" vertical="center"/>
    </xf>
    <xf numFmtId="0" fontId="59" fillId="0" borderId="143" applyNumberFormat="0" applyFill="0" applyAlignment="0" applyProtection="0"/>
    <xf numFmtId="0" fontId="13" fillId="0" borderId="144">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66" fontId="15" fillId="5" borderId="144">
      <alignment horizontal="right" vertical="center"/>
    </xf>
    <xf numFmtId="170" fontId="1" fillId="0" borderId="0" applyFont="0" applyFill="0" applyBorder="0" applyAlignment="0" applyProtection="0"/>
    <xf numFmtId="170" fontId="1" fillId="0" borderId="0" applyFont="0" applyFill="0" applyBorder="0" applyAlignment="0" applyProtection="0"/>
    <xf numFmtId="0" fontId="13" fillId="0" borderId="144">
      <alignment vertical="center"/>
    </xf>
    <xf numFmtId="0" fontId="13" fillId="0" borderId="144">
      <alignment vertical="center"/>
    </xf>
    <xf numFmtId="0" fontId="59" fillId="0" borderId="143" applyNumberFormat="0" applyFill="0" applyAlignment="0" applyProtection="0"/>
    <xf numFmtId="0" fontId="52" fillId="44"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57" fillId="58" borderId="142"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59" fillId="0" borderId="143" applyNumberFormat="0" applyFill="0" applyAlignment="0" applyProtection="0"/>
    <xf numFmtId="0" fontId="52" fillId="44" borderId="140"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166" fontId="15" fillId="5" borderId="144">
      <alignment horizontal="right" vertical="center"/>
    </xf>
    <xf numFmtId="0" fontId="13" fillId="0" borderId="144">
      <alignment vertical="center"/>
    </xf>
    <xf numFmtId="0" fontId="52" fillId="44" borderId="140" applyNumberFormat="0" applyAlignment="0" applyProtection="0"/>
    <xf numFmtId="0" fontId="57" fillId="58" borderId="142" applyNumberFormat="0" applyAlignment="0" applyProtection="0"/>
    <xf numFmtId="0" fontId="52" fillId="44" borderId="140" applyNumberFormat="0" applyAlignment="0" applyProtection="0"/>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0" fontId="52" fillId="44" borderId="140" applyNumberFormat="0" applyAlignment="0" applyProtection="0"/>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0" fontId="52" fillId="44" borderId="140" applyNumberFormat="0" applyAlignment="0" applyProtection="0"/>
    <xf numFmtId="171"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171" fontId="13" fillId="0" borderId="144">
      <alignment vertical="center"/>
    </xf>
    <xf numFmtId="0" fontId="1" fillId="0" borderId="0"/>
    <xf numFmtId="0" fontId="13" fillId="62" borderId="141" applyNumberFormat="0" applyFont="0" applyAlignment="0" applyProtection="0"/>
    <xf numFmtId="166" fontId="15" fillId="5" borderId="144">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42" fillId="58" borderId="140"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0" fontId="42" fillId="58" borderId="140" applyNumberFormat="0" applyAlignment="0" applyProtection="0"/>
    <xf numFmtId="166" fontId="15" fillId="5" borderId="144">
      <alignment horizontal="right" vertical="center"/>
    </xf>
    <xf numFmtId="0" fontId="52" fillId="44" borderId="140" applyNumberFormat="0" applyAlignment="0" applyProtection="0"/>
    <xf numFmtId="0" fontId="13" fillId="62" borderId="141" applyNumberFormat="0" applyFont="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66" fontId="15" fillId="5" borderId="144">
      <alignment horizontal="right" vertical="center"/>
    </xf>
    <xf numFmtId="171" fontId="13" fillId="0" borderId="144">
      <alignment vertical="center"/>
    </xf>
    <xf numFmtId="171" fontId="15" fillId="5" borderId="144">
      <alignment horizontal="right" vertical="center"/>
    </xf>
    <xf numFmtId="170" fontId="1" fillId="0" borderId="0" applyFont="0" applyFill="0" applyBorder="0" applyAlignment="0" applyProtection="0"/>
    <xf numFmtId="170" fontId="1" fillId="0" borderId="0" applyFont="0" applyFill="0" applyBorder="0" applyAlignment="0" applyProtection="0"/>
    <xf numFmtId="0" fontId="59" fillId="0" borderId="143" applyNumberFormat="0" applyFill="0" applyAlignment="0" applyProtection="0"/>
    <xf numFmtId="166" fontId="15" fillId="5" borderId="144">
      <alignment horizontal="right" vertical="center"/>
    </xf>
    <xf numFmtId="0" fontId="13" fillId="0" borderId="144">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59" fillId="0" borderId="143" applyNumberFormat="0" applyFill="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166" fontId="15" fillId="5" borderId="144">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52" fillId="44" borderId="140" applyNumberFormat="0" applyAlignment="0" applyProtection="0"/>
    <xf numFmtId="171" fontId="15" fillId="5" borderId="144">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59" fillId="0" borderId="143" applyNumberFormat="0" applyFill="0" applyAlignment="0" applyProtection="0"/>
    <xf numFmtId="0" fontId="13" fillId="0" borderId="144">
      <alignment vertical="center"/>
    </xf>
    <xf numFmtId="171" fontId="13" fillId="0" borderId="144">
      <alignment vertical="center"/>
    </xf>
    <xf numFmtId="0" fontId="42" fillId="58" borderId="140" applyNumberFormat="0" applyAlignment="0" applyProtection="0"/>
    <xf numFmtId="0" fontId="52" fillId="44" borderId="140" applyNumberFormat="0" applyAlignment="0" applyProtection="0"/>
    <xf numFmtId="0" fontId="57" fillId="58" borderId="142" applyNumberFormat="0" applyAlignment="0" applyProtection="0"/>
    <xf numFmtId="0" fontId="13" fillId="0" borderId="144">
      <alignment vertical="center"/>
    </xf>
    <xf numFmtId="171" fontId="13" fillId="0" borderId="144">
      <alignment vertical="center"/>
    </xf>
    <xf numFmtId="171" fontId="13" fillId="0" borderId="144">
      <alignment vertical="center"/>
    </xf>
    <xf numFmtId="0" fontId="59" fillId="0" borderId="143" applyNumberFormat="0" applyFill="0" applyAlignment="0" applyProtection="0"/>
    <xf numFmtId="0" fontId="13" fillId="0" borderId="144">
      <alignment vertical="center"/>
    </xf>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42" fillId="58" borderId="140" applyNumberFormat="0" applyAlignment="0" applyProtection="0"/>
    <xf numFmtId="0" fontId="13" fillId="0" borderId="144">
      <alignment vertical="center"/>
    </xf>
    <xf numFmtId="171" fontId="15" fillId="5" borderId="144">
      <alignment horizontal="right" vertical="center"/>
    </xf>
    <xf numFmtId="170" fontId="1" fillId="0" borderId="0" applyFont="0" applyFill="0" applyBorder="0" applyAlignment="0" applyProtection="0"/>
    <xf numFmtId="170" fontId="1" fillId="0" borderId="0" applyFont="0" applyFill="0" applyBorder="0" applyAlignment="0" applyProtection="0"/>
    <xf numFmtId="0" fontId="57" fillId="58" borderId="142" applyNumberFormat="0" applyAlignment="0" applyProtection="0"/>
    <xf numFmtId="0" fontId="42" fillId="58" borderId="140" applyNumberForma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0" fontId="57" fillId="58" borderId="142"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166" fontId="15" fillId="5" borderId="144">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57" fillId="58" borderId="142" applyNumberFormat="0" applyAlignment="0" applyProtection="0"/>
    <xf numFmtId="0" fontId="13" fillId="0" borderId="144">
      <alignment vertical="center"/>
    </xf>
    <xf numFmtId="0" fontId="52" fillId="44" borderId="140" applyNumberFormat="0" applyAlignment="0" applyProtection="0"/>
    <xf numFmtId="0" fontId="13" fillId="0" borderId="144">
      <alignment vertical="center"/>
    </xf>
    <xf numFmtId="0" fontId="57" fillId="58" borderId="142" applyNumberFormat="0" applyAlignment="0" applyProtection="0"/>
    <xf numFmtId="166" fontId="15" fillId="5" borderId="144">
      <alignment horizontal="right" vertical="center"/>
    </xf>
    <xf numFmtId="171" fontId="13" fillId="0" borderId="144">
      <alignment vertical="center"/>
    </xf>
    <xf numFmtId="171" fontId="15" fillId="5" borderId="144">
      <alignment horizontal="right" vertical="center"/>
    </xf>
    <xf numFmtId="0" fontId="59" fillId="0" borderId="143" applyNumberFormat="0" applyFill="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171"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71" fontId="15" fillId="5" borderId="144">
      <alignment horizontal="right" vertical="center"/>
    </xf>
    <xf numFmtId="0" fontId="52" fillId="44" borderId="140" applyNumberFormat="0" applyAlignment="0" applyProtection="0"/>
    <xf numFmtId="0" fontId="13" fillId="62" borderId="141" applyNumberFormat="0" applyFont="0" applyAlignment="0" applyProtection="0"/>
    <xf numFmtId="171" fontId="13" fillId="0" borderId="144">
      <alignment vertical="center"/>
    </xf>
    <xf numFmtId="166" fontId="15" fillId="5" borderId="144">
      <alignment horizontal="right" vertical="center"/>
    </xf>
    <xf numFmtId="0" fontId="13" fillId="0" borderId="144">
      <alignment vertical="center"/>
    </xf>
    <xf numFmtId="166" fontId="15" fillId="5" borderId="144">
      <alignment horizontal="right" vertical="center"/>
    </xf>
    <xf numFmtId="0" fontId="42" fillId="58" borderId="140" applyNumberFormat="0" applyAlignment="0" applyProtection="0"/>
    <xf numFmtId="171" fontId="13" fillId="0" borderId="144">
      <alignment vertical="center"/>
    </xf>
    <xf numFmtId="0" fontId="57" fillId="58" borderId="142" applyNumberFormat="0" applyAlignment="0" applyProtection="0"/>
    <xf numFmtId="0" fontId="13" fillId="0" borderId="144">
      <alignment vertical="center"/>
    </xf>
    <xf numFmtId="0" fontId="42" fillId="58" borderId="140" applyNumberFormat="0" applyAlignment="0" applyProtection="0"/>
    <xf numFmtId="0" fontId="13" fillId="0" borderId="144">
      <alignment vertical="center"/>
    </xf>
    <xf numFmtId="166" fontId="15" fillId="5" borderId="144">
      <alignment horizontal="right" vertical="center"/>
    </xf>
    <xf numFmtId="0" fontId="57" fillId="58" borderId="142" applyNumberFormat="0" applyAlignment="0" applyProtection="0"/>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57" fillId="58" borderId="142" applyNumberFormat="0" applyAlignment="0" applyProtection="0"/>
    <xf numFmtId="171" fontId="15" fillId="5" borderId="144">
      <alignment horizontal="right" vertical="center"/>
    </xf>
    <xf numFmtId="0" fontId="57" fillId="58" borderId="142" applyNumberFormat="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62" borderId="141" applyNumberFormat="0" applyFont="0" applyAlignment="0" applyProtection="0"/>
    <xf numFmtId="0" fontId="13" fillId="0" borderId="144">
      <alignment vertical="center"/>
    </xf>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166" fontId="15" fillId="5" borderId="144">
      <alignment horizontal="right" vertical="center"/>
    </xf>
    <xf numFmtId="0" fontId="57" fillId="58" borderId="142" applyNumberFormat="0" applyAlignment="0" applyProtection="0"/>
    <xf numFmtId="0" fontId="13" fillId="0" borderId="144">
      <alignment vertical="center"/>
    </xf>
    <xf numFmtId="0" fontId="13" fillId="0" borderId="144">
      <alignment vertical="center"/>
    </xf>
    <xf numFmtId="0" fontId="52" fillId="44" borderId="140" applyNumberFormat="0" applyAlignment="0" applyProtection="0"/>
    <xf numFmtId="0" fontId="13" fillId="62" borderId="141" applyNumberFormat="0" applyFont="0" applyAlignment="0" applyProtection="0"/>
    <xf numFmtId="166" fontId="15" fillId="5" borderId="144">
      <alignment horizontal="right" vertical="center"/>
    </xf>
    <xf numFmtId="0" fontId="13" fillId="0" borderId="144">
      <alignment vertical="center"/>
    </xf>
    <xf numFmtId="0" fontId="13" fillId="0" borderId="144">
      <alignment vertical="center"/>
    </xf>
    <xf numFmtId="171" fontId="13" fillId="0" borderId="144">
      <alignment vertical="center"/>
    </xf>
    <xf numFmtId="171" fontId="15" fillId="5" borderId="144">
      <alignment horizontal="right" vertical="center"/>
    </xf>
    <xf numFmtId="0" fontId="13" fillId="0" borderId="144">
      <alignment vertical="center"/>
    </xf>
    <xf numFmtId="0" fontId="13" fillId="0" borderId="144">
      <alignment vertical="center"/>
    </xf>
    <xf numFmtId="171" fontId="13" fillId="0" borderId="144">
      <alignment vertical="center"/>
    </xf>
    <xf numFmtId="0" fontId="59" fillId="0" borderId="143" applyNumberFormat="0" applyFill="0" applyAlignment="0" applyProtection="0"/>
    <xf numFmtId="0" fontId="42" fillId="58" borderId="140" applyNumberFormat="0" applyAlignment="0" applyProtection="0"/>
    <xf numFmtId="0" fontId="13" fillId="62" borderId="141" applyNumberFormat="0" applyFont="0" applyAlignment="0" applyProtection="0"/>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42" fillId="58" borderId="140"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9" fillId="0" borderId="143" applyNumberFormat="0" applyFill="0" applyAlignment="0" applyProtection="0"/>
    <xf numFmtId="0" fontId="59" fillId="0" borderId="143" applyNumberFormat="0" applyFill="0" applyAlignment="0" applyProtection="0"/>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13" fillId="62" borderId="141" applyNumberFormat="0" applyFont="0" applyAlignment="0" applyProtection="0"/>
    <xf numFmtId="171" fontId="13" fillId="0" borderId="144">
      <alignment vertical="center"/>
    </xf>
    <xf numFmtId="0" fontId="59" fillId="0" borderId="143" applyNumberFormat="0" applyFill="0" applyAlignment="0" applyProtection="0"/>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57" fillId="58" borderId="142" applyNumberFormat="0" applyAlignment="0" applyProtection="0"/>
    <xf numFmtId="0" fontId="13" fillId="62" borderId="141" applyNumberFormat="0" applyFont="0" applyAlignment="0" applyProtection="0"/>
    <xf numFmtId="0" fontId="42" fillId="58" borderId="140" applyNumberFormat="0" applyAlignment="0" applyProtection="0"/>
    <xf numFmtId="0" fontId="52" fillId="44" borderId="140" applyNumberFormat="0" applyAlignment="0" applyProtection="0"/>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13" fillId="0" borderId="144">
      <alignment vertical="center"/>
    </xf>
    <xf numFmtId="166" fontId="15" fillId="5" borderId="144">
      <alignment horizontal="right" vertical="center"/>
    </xf>
    <xf numFmtId="0" fontId="13" fillId="62" borderId="141" applyNumberFormat="0" applyFont="0" applyAlignment="0" applyProtection="0"/>
    <xf numFmtId="171" fontId="13" fillId="0" borderId="144">
      <alignment vertical="center"/>
    </xf>
    <xf numFmtId="0" fontId="52" fillId="44" borderId="140" applyNumberFormat="0" applyAlignment="0" applyProtection="0"/>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57" fillId="58" borderId="142" applyNumberFormat="0" applyAlignment="0" applyProtection="0"/>
    <xf numFmtId="0" fontId="52" fillId="44" borderId="140" applyNumberFormat="0" applyAlignment="0" applyProtection="0"/>
    <xf numFmtId="0" fontId="13" fillId="62" borderId="141" applyNumberFormat="0" applyFont="0" applyAlignment="0" applyProtection="0"/>
    <xf numFmtId="166" fontId="15" fillId="5" borderId="144">
      <alignment horizontal="right" vertical="center"/>
    </xf>
    <xf numFmtId="0" fontId="13" fillId="0" borderId="144">
      <alignment vertical="center"/>
    </xf>
    <xf numFmtId="0" fontId="59" fillId="0" borderId="143" applyNumberFormat="0" applyFill="0" applyAlignment="0" applyProtection="0"/>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0" fontId="57" fillId="58" borderId="142" applyNumberFormat="0" applyAlignment="0" applyProtection="0"/>
    <xf numFmtId="0" fontId="13" fillId="0" borderId="144">
      <alignment vertical="center"/>
    </xf>
    <xf numFmtId="0" fontId="59" fillId="0" borderId="143" applyNumberFormat="0" applyFill="0" applyAlignment="0" applyProtection="0"/>
    <xf numFmtId="0" fontId="52" fillId="44" borderId="140" applyNumberFormat="0" applyAlignment="0" applyProtection="0"/>
    <xf numFmtId="171" fontId="15" fillId="5" borderId="144">
      <alignment horizontal="right" vertical="center"/>
    </xf>
    <xf numFmtId="0" fontId="57" fillId="58" borderId="142" applyNumberFormat="0" applyAlignment="0" applyProtection="0"/>
    <xf numFmtId="166" fontId="15" fillId="5" borderId="144">
      <alignment horizontal="right" vertical="center"/>
    </xf>
    <xf numFmtId="0" fontId="13" fillId="62" borderId="141" applyNumberFormat="0" applyFont="0" applyAlignment="0" applyProtection="0"/>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171" fontId="15" fillId="5" borderId="144">
      <alignment horizontal="right" vertical="center"/>
    </xf>
    <xf numFmtId="0" fontId="13" fillId="0" borderId="144">
      <alignment vertical="center"/>
    </xf>
    <xf numFmtId="0" fontId="57" fillId="58" borderId="142" applyNumberFormat="0" applyAlignment="0" applyProtection="0"/>
    <xf numFmtId="0" fontId="13" fillId="0" borderId="144">
      <alignment vertical="center"/>
    </xf>
    <xf numFmtId="0" fontId="52" fillId="44" borderId="140" applyNumberFormat="0" applyAlignment="0" applyProtection="0"/>
    <xf numFmtId="0" fontId="13" fillId="0" borderId="144">
      <alignment vertical="center"/>
    </xf>
    <xf numFmtId="0" fontId="52" fillId="44" borderId="140" applyNumberFormat="0" applyAlignment="0" applyProtection="0"/>
    <xf numFmtId="0" fontId="57" fillId="58" borderId="142" applyNumberFormat="0" applyAlignment="0" applyProtection="0"/>
    <xf numFmtId="166" fontId="15" fillId="5" borderId="144">
      <alignment horizontal="right" vertical="center"/>
    </xf>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0" fontId="13" fillId="62" borderId="141" applyNumberFormat="0" applyFont="0" applyAlignment="0" applyProtection="0"/>
    <xf numFmtId="171" fontId="13" fillId="0" borderId="144">
      <alignment vertical="center"/>
    </xf>
    <xf numFmtId="0" fontId="13" fillId="0" borderId="144">
      <alignment vertical="center"/>
    </xf>
    <xf numFmtId="0" fontId="52" fillId="44" borderId="140" applyNumberFormat="0" applyAlignment="0" applyProtection="0"/>
    <xf numFmtId="0" fontId="57" fillId="58" borderId="142" applyNumberFormat="0" applyAlignment="0" applyProtection="0"/>
    <xf numFmtId="166" fontId="15" fillId="5" borderId="144">
      <alignment horizontal="right" vertical="center"/>
    </xf>
    <xf numFmtId="0" fontId="42" fillId="58" borderId="140" applyNumberFormat="0" applyAlignment="0" applyProtection="0"/>
    <xf numFmtId="171" fontId="15" fillId="5" borderId="144">
      <alignment horizontal="right" vertical="center"/>
    </xf>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171" fontId="13" fillId="0" borderId="144">
      <alignment vertical="center"/>
    </xf>
    <xf numFmtId="0" fontId="13" fillId="62" borderId="141" applyNumberFormat="0" applyFont="0" applyAlignment="0" applyProtection="0"/>
    <xf numFmtId="171" fontId="15" fillId="5" borderId="144">
      <alignment horizontal="right" vertical="center"/>
    </xf>
    <xf numFmtId="0" fontId="13" fillId="62" borderId="141" applyNumberFormat="0" applyFont="0" applyAlignment="0" applyProtection="0"/>
    <xf numFmtId="0" fontId="59" fillId="0" borderId="143" applyNumberFormat="0" applyFill="0" applyAlignment="0" applyProtection="0"/>
    <xf numFmtId="0" fontId="13" fillId="62" borderId="141" applyNumberFormat="0" applyFont="0" applyAlignment="0" applyProtection="0"/>
    <xf numFmtId="166" fontId="15" fillId="5" borderId="144">
      <alignment horizontal="right" vertical="center"/>
    </xf>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171" fontId="15" fillId="5" borderId="144">
      <alignment horizontal="right" vertical="center"/>
    </xf>
    <xf numFmtId="166" fontId="15" fillId="5" borderId="144">
      <alignment horizontal="right" vertical="center"/>
    </xf>
    <xf numFmtId="0" fontId="59" fillId="0" borderId="143" applyNumberFormat="0" applyFill="0" applyAlignment="0" applyProtection="0"/>
    <xf numFmtId="0" fontId="52" fillId="44" borderId="140" applyNumberFormat="0" applyAlignment="0" applyProtection="0"/>
    <xf numFmtId="0" fontId="57" fillId="58" borderId="142" applyNumberFormat="0" applyAlignment="0" applyProtection="0"/>
    <xf numFmtId="166" fontId="15" fillId="5" borderId="144">
      <alignment horizontal="right" vertical="center"/>
    </xf>
    <xf numFmtId="0" fontId="42" fillId="58"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0" fontId="42" fillId="58" borderId="140" applyNumberFormat="0" applyAlignment="0" applyProtection="0"/>
    <xf numFmtId="0" fontId="13" fillId="62" borderId="141" applyNumberFormat="0" applyFont="0" applyAlignment="0" applyProtection="0"/>
    <xf numFmtId="0" fontId="57" fillId="58" borderId="142" applyNumberFormat="0" applyAlignment="0" applyProtection="0"/>
    <xf numFmtId="166" fontId="15" fillId="5" borderId="144">
      <alignment horizontal="right" vertical="center"/>
    </xf>
    <xf numFmtId="0" fontId="13" fillId="0" borderId="144">
      <alignment vertical="center"/>
    </xf>
    <xf numFmtId="171"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171" fontId="13" fillId="0" borderId="144">
      <alignment vertical="center"/>
    </xf>
    <xf numFmtId="0" fontId="59" fillId="0" borderId="143" applyNumberFormat="0" applyFill="0" applyAlignment="0" applyProtection="0"/>
    <xf numFmtId="166" fontId="15" fillId="5" borderId="144">
      <alignment horizontal="right" vertical="center"/>
    </xf>
    <xf numFmtId="0" fontId="13" fillId="62" borderId="141" applyNumberFormat="0" applyFont="0" applyAlignment="0" applyProtection="0"/>
    <xf numFmtId="0" fontId="57" fillId="58" borderId="142" applyNumberFormat="0" applyAlignment="0" applyProtection="0"/>
    <xf numFmtId="171" fontId="15" fillId="5" borderId="144">
      <alignment horizontal="right" vertical="center"/>
    </xf>
    <xf numFmtId="0" fontId="42" fillId="58" borderId="140" applyNumberFormat="0" applyAlignment="0" applyProtection="0"/>
    <xf numFmtId="0" fontId="42" fillId="58" borderId="140" applyNumberFormat="0" applyAlignment="0" applyProtection="0"/>
    <xf numFmtId="0" fontId="42" fillId="58" borderId="140" applyNumberFormat="0" applyAlignment="0" applyProtection="0"/>
    <xf numFmtId="0" fontId="59" fillId="0" borderId="143" applyNumberFormat="0" applyFill="0" applyAlignment="0" applyProtection="0"/>
    <xf numFmtId="0" fontId="52" fillId="44" borderId="140" applyNumberFormat="0" applyAlignment="0" applyProtection="0"/>
    <xf numFmtId="171" fontId="13" fillId="0" borderId="144">
      <alignment vertical="center"/>
    </xf>
    <xf numFmtId="0" fontId="52" fillId="44" borderId="140" applyNumberFormat="0" applyAlignment="0" applyProtection="0"/>
    <xf numFmtId="0" fontId="13" fillId="62" borderId="141" applyNumberFormat="0" applyFont="0" applyAlignment="0" applyProtection="0"/>
    <xf numFmtId="171" fontId="15" fillId="5" borderId="144">
      <alignment horizontal="right" vertical="center"/>
    </xf>
    <xf numFmtId="0" fontId="42" fillId="58" borderId="140" applyNumberFormat="0" applyAlignment="0" applyProtection="0"/>
    <xf numFmtId="0" fontId="13" fillId="0" borderId="144">
      <alignment vertical="center"/>
    </xf>
    <xf numFmtId="0" fontId="57" fillId="58" borderId="142" applyNumberFormat="0" applyAlignment="0" applyProtection="0"/>
    <xf numFmtId="0" fontId="52" fillId="44" borderId="140" applyNumberFormat="0" applyAlignment="0" applyProtection="0"/>
    <xf numFmtId="0" fontId="13" fillId="62" borderId="141" applyNumberFormat="0" applyFont="0" applyAlignment="0" applyProtection="0"/>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166"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0" fontId="57" fillId="58" borderId="142" applyNumberFormat="0" applyAlignment="0" applyProtection="0"/>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0" fontId="59" fillId="0" borderId="143" applyNumberFormat="0" applyFill="0" applyAlignment="0" applyProtection="0"/>
    <xf numFmtId="171"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166" fontId="15" fillId="5" borderId="144">
      <alignment horizontal="right" vertical="center"/>
    </xf>
    <xf numFmtId="0" fontId="13" fillId="0" borderId="144">
      <alignment vertical="center"/>
    </xf>
    <xf numFmtId="0" fontId="13" fillId="0" borderId="144">
      <alignment vertical="center"/>
    </xf>
    <xf numFmtId="166" fontId="15" fillId="5" borderId="144">
      <alignment horizontal="right" vertical="center"/>
    </xf>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0" fontId="42" fillId="58" borderId="140" applyNumberFormat="0" applyAlignment="0" applyProtection="0"/>
    <xf numFmtId="0" fontId="57" fillId="58" borderId="142" applyNumberFormat="0" applyAlignment="0" applyProtection="0"/>
    <xf numFmtId="0" fontId="57" fillId="58" borderId="142" applyNumberFormat="0" applyAlignment="0" applyProtection="0"/>
    <xf numFmtId="166" fontId="15" fillId="5" borderId="144">
      <alignment horizontal="right" vertical="center"/>
    </xf>
    <xf numFmtId="0" fontId="13" fillId="0" borderId="144">
      <alignment vertical="center"/>
    </xf>
    <xf numFmtId="166" fontId="15" fillId="5" borderId="144">
      <alignment horizontal="right" vertical="center"/>
    </xf>
    <xf numFmtId="0" fontId="13" fillId="62" borderId="141" applyNumberFormat="0" applyFont="0" applyAlignment="0" applyProtection="0"/>
    <xf numFmtId="0" fontId="13" fillId="62" borderId="141" applyNumberFormat="0" applyFont="0" applyAlignment="0" applyProtection="0"/>
    <xf numFmtId="0" fontId="52" fillId="44" borderId="140" applyNumberFormat="0" applyAlignment="0" applyProtection="0"/>
    <xf numFmtId="171" fontId="13" fillId="0" borderId="144">
      <alignment vertical="center"/>
    </xf>
    <xf numFmtId="171" fontId="13" fillId="0" borderId="144">
      <alignment vertical="center"/>
    </xf>
    <xf numFmtId="0" fontId="13" fillId="62" borderId="141" applyNumberFormat="0" applyFont="0" applyAlignment="0" applyProtection="0"/>
    <xf numFmtId="171"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0" fontId="57" fillId="58" borderId="142" applyNumberFormat="0" applyAlignment="0" applyProtection="0"/>
    <xf numFmtId="171" fontId="15" fillId="5" borderId="144">
      <alignment horizontal="right" vertical="center"/>
    </xf>
    <xf numFmtId="0" fontId="57" fillId="58" borderId="142" applyNumberFormat="0" applyAlignment="0" applyProtection="0"/>
    <xf numFmtId="0" fontId="57" fillId="58" borderId="142" applyNumberFormat="0" applyAlignment="0" applyProtection="0"/>
    <xf numFmtId="166" fontId="15" fillId="5" borderId="144">
      <alignment horizontal="right" vertical="center"/>
    </xf>
    <xf numFmtId="171" fontId="13" fillId="0" borderId="144">
      <alignment vertical="center"/>
    </xf>
    <xf numFmtId="171" fontId="13" fillId="0" borderId="144">
      <alignment vertical="center"/>
    </xf>
    <xf numFmtId="0" fontId="42" fillId="58" borderId="140" applyNumberFormat="0" applyAlignment="0" applyProtection="0"/>
    <xf numFmtId="0" fontId="57" fillId="58" borderId="142" applyNumberFormat="0" applyAlignment="0" applyProtection="0"/>
    <xf numFmtId="0" fontId="13" fillId="0" borderId="144">
      <alignment vertical="center"/>
    </xf>
    <xf numFmtId="0" fontId="52" fillId="44" borderId="140" applyNumberFormat="0" applyAlignment="0" applyProtection="0"/>
    <xf numFmtId="0" fontId="52" fillId="44" borderId="140" applyNumberFormat="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0" fontId="52" fillId="44" borderId="140" applyNumberFormat="0" applyAlignment="0" applyProtection="0"/>
    <xf numFmtId="0" fontId="52" fillId="44" borderId="140" applyNumberFormat="0" applyAlignment="0" applyProtection="0"/>
    <xf numFmtId="171" fontId="13" fillId="0" borderId="144">
      <alignment vertical="center"/>
    </xf>
    <xf numFmtId="0" fontId="13" fillId="0" borderId="144">
      <alignment vertical="center"/>
    </xf>
    <xf numFmtId="166" fontId="15" fillId="5" borderId="144">
      <alignment horizontal="right" vertical="center"/>
    </xf>
    <xf numFmtId="0" fontId="13" fillId="62" borderId="141" applyNumberFormat="0" applyFont="0" applyAlignment="0" applyProtection="0"/>
    <xf numFmtId="0" fontId="59" fillId="0" borderId="143" applyNumberFormat="0" applyFill="0" applyAlignment="0" applyProtection="0"/>
    <xf numFmtId="171" fontId="15" fillId="5" borderId="144">
      <alignment horizontal="right" vertical="center"/>
    </xf>
    <xf numFmtId="166" fontId="15" fillId="5" borderId="144">
      <alignment horizontal="right" vertical="center"/>
    </xf>
    <xf numFmtId="0" fontId="57" fillId="58" borderId="142" applyNumberFormat="0" applyAlignment="0" applyProtection="0"/>
    <xf numFmtId="0" fontId="42" fillId="58" borderId="140" applyNumberFormat="0" applyAlignment="0" applyProtection="0"/>
    <xf numFmtId="0" fontId="59" fillId="0" borderId="143" applyNumberFormat="0" applyFill="0" applyAlignment="0" applyProtection="0"/>
    <xf numFmtId="0" fontId="13" fillId="62" borderId="141" applyNumberFormat="0" applyFont="0" applyAlignment="0" applyProtection="0"/>
    <xf numFmtId="166" fontId="15" fillId="5" borderId="144">
      <alignment horizontal="right" vertical="center"/>
    </xf>
    <xf numFmtId="0" fontId="42" fillId="58" borderId="140" applyNumberFormat="0" applyAlignment="0" applyProtection="0"/>
    <xf numFmtId="166" fontId="15" fillId="5" borderId="144">
      <alignment horizontal="right" vertical="center"/>
    </xf>
    <xf numFmtId="0" fontId="13" fillId="62" borderId="141" applyNumberFormat="0" applyFont="0" applyAlignment="0" applyProtection="0"/>
    <xf numFmtId="171" fontId="13" fillId="0" borderId="144">
      <alignment vertical="center"/>
    </xf>
    <xf numFmtId="0" fontId="13" fillId="62" borderId="141" applyNumberFormat="0" applyFont="0" applyAlignment="0" applyProtection="0"/>
    <xf numFmtId="171" fontId="13" fillId="0" borderId="144">
      <alignment vertical="center"/>
    </xf>
    <xf numFmtId="0" fontId="52" fillId="44"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42" fillId="58" borderId="140" applyNumberFormat="0" applyAlignment="0" applyProtection="0"/>
    <xf numFmtId="0" fontId="42" fillId="58" borderId="140" applyNumberFormat="0" applyAlignment="0" applyProtection="0"/>
    <xf numFmtId="0" fontId="13" fillId="0" borderId="144">
      <alignment vertical="center"/>
    </xf>
    <xf numFmtId="0" fontId="13" fillId="62" borderId="141" applyNumberFormat="0" applyFont="0" applyAlignment="0" applyProtection="0"/>
    <xf numFmtId="166" fontId="15" fillId="5" borderId="144">
      <alignment horizontal="right" vertical="center"/>
    </xf>
    <xf numFmtId="0" fontId="13" fillId="0" borderId="144">
      <alignment vertical="center"/>
    </xf>
    <xf numFmtId="166" fontId="15" fillId="5" borderId="144">
      <alignment horizontal="right" vertical="center"/>
    </xf>
    <xf numFmtId="0" fontId="13" fillId="62" borderId="141" applyNumberFormat="0" applyFont="0" applyAlignment="0" applyProtection="0"/>
    <xf numFmtId="166" fontId="15" fillId="5" borderId="144">
      <alignment horizontal="right" vertical="center"/>
    </xf>
    <xf numFmtId="0" fontId="42" fillId="58" borderId="140" applyNumberFormat="0" applyAlignment="0" applyProtection="0"/>
    <xf numFmtId="0" fontId="57" fillId="58" borderId="142" applyNumberFormat="0" applyAlignment="0" applyProtection="0"/>
    <xf numFmtId="171" fontId="13" fillId="0" borderId="144">
      <alignment vertical="center"/>
    </xf>
    <xf numFmtId="166" fontId="15" fillId="5" borderId="144">
      <alignment horizontal="right" vertical="center"/>
    </xf>
    <xf numFmtId="0" fontId="57" fillId="58" borderId="142" applyNumberFormat="0" applyAlignment="0" applyProtection="0"/>
    <xf numFmtId="0" fontId="42" fillId="58" borderId="140"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62" borderId="141" applyNumberFormat="0" applyFont="0" applyAlignment="0" applyProtection="0"/>
    <xf numFmtId="0" fontId="13" fillId="62" borderId="141" applyNumberFormat="0" applyFont="0" applyAlignment="0" applyProtection="0"/>
    <xf numFmtId="171" fontId="13" fillId="0" borderId="144">
      <alignment vertical="center"/>
    </xf>
    <xf numFmtId="166" fontId="15" fillId="5" borderId="144">
      <alignment horizontal="right" vertical="center"/>
    </xf>
    <xf numFmtId="0" fontId="13" fillId="0" borderId="144">
      <alignment vertical="center"/>
    </xf>
    <xf numFmtId="0" fontId="13" fillId="62" borderId="141" applyNumberFormat="0" applyFont="0" applyAlignment="0" applyProtection="0"/>
    <xf numFmtId="166" fontId="15" fillId="5" borderId="144">
      <alignment horizontal="right" vertical="center"/>
    </xf>
    <xf numFmtId="0" fontId="13" fillId="0" borderId="144">
      <alignment vertical="center"/>
    </xf>
    <xf numFmtId="0" fontId="52" fillId="44"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42" fillId="58" borderId="140" applyNumberFormat="0" applyAlignment="0" applyProtection="0"/>
    <xf numFmtId="0" fontId="13" fillId="0" borderId="144">
      <alignment vertical="center"/>
    </xf>
    <xf numFmtId="0" fontId="42" fillId="58" borderId="140" applyNumberFormat="0" applyAlignment="0" applyProtection="0"/>
    <xf numFmtId="0" fontId="13" fillId="0" borderId="144">
      <alignment vertical="center"/>
    </xf>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52" fillId="44" borderId="140" applyNumberFormat="0" applyAlignment="0" applyProtection="0"/>
    <xf numFmtId="0" fontId="57" fillId="58" borderId="142" applyNumberFormat="0" applyAlignment="0" applyProtection="0"/>
    <xf numFmtId="0" fontId="52" fillId="44" borderId="140" applyNumberFormat="0" applyAlignment="0" applyProtection="0"/>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0" fontId="13" fillId="0" borderId="144">
      <alignment vertical="center"/>
    </xf>
    <xf numFmtId="0" fontId="52" fillId="44" borderId="140" applyNumberFormat="0" applyAlignment="0" applyProtection="0"/>
    <xf numFmtId="0" fontId="57" fillId="58" borderId="142" applyNumberFormat="0" applyAlignment="0" applyProtection="0"/>
    <xf numFmtId="166" fontId="15" fillId="5" borderId="144">
      <alignment horizontal="right" vertical="center"/>
    </xf>
    <xf numFmtId="171" fontId="13" fillId="0" borderId="144">
      <alignment vertical="center"/>
    </xf>
    <xf numFmtId="171" fontId="13" fillId="0" borderId="144">
      <alignment vertical="center"/>
    </xf>
    <xf numFmtId="0" fontId="59" fillId="0" borderId="143" applyNumberFormat="0" applyFill="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13" fillId="62" borderId="141" applyNumberFormat="0" applyFont="0" applyAlignment="0" applyProtection="0"/>
    <xf numFmtId="0" fontId="52" fillId="44" borderId="140" applyNumberFormat="0" applyAlignment="0" applyProtection="0"/>
    <xf numFmtId="0" fontId="42" fillId="58" borderId="140" applyNumberFormat="0" applyAlignment="0" applyProtection="0"/>
    <xf numFmtId="0" fontId="13" fillId="0" borderId="144">
      <alignment vertical="center"/>
    </xf>
    <xf numFmtId="0" fontId="13" fillId="0" borderId="144">
      <alignment vertical="center"/>
    </xf>
    <xf numFmtId="0" fontId="59" fillId="0" borderId="143" applyNumberFormat="0" applyFill="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13" fillId="0" borderId="144">
      <alignment vertical="center"/>
    </xf>
    <xf numFmtId="166" fontId="15" fillId="5" borderId="144">
      <alignment horizontal="right" vertical="center"/>
    </xf>
    <xf numFmtId="171" fontId="13" fillId="0" borderId="144">
      <alignment vertical="center"/>
    </xf>
    <xf numFmtId="166" fontId="15" fillId="5" borderId="144">
      <alignment horizontal="right" vertical="center"/>
    </xf>
    <xf numFmtId="166" fontId="15" fillId="5" borderId="144">
      <alignment horizontal="right" vertical="center"/>
    </xf>
    <xf numFmtId="0" fontId="13" fillId="0" borderId="144">
      <alignment vertical="center"/>
    </xf>
    <xf numFmtId="0" fontId="13" fillId="62" borderId="141" applyNumberFormat="0" applyFont="0" applyAlignment="0" applyProtection="0"/>
    <xf numFmtId="0" fontId="13" fillId="0" borderId="144">
      <alignment vertical="center"/>
    </xf>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0" fontId="13" fillId="0" borderId="144">
      <alignment vertical="center"/>
    </xf>
    <xf numFmtId="171" fontId="15" fillId="5" borderId="144">
      <alignment horizontal="right" vertical="center"/>
    </xf>
    <xf numFmtId="0" fontId="57" fillId="58" borderId="142" applyNumberFormat="0" applyAlignment="0" applyProtection="0"/>
    <xf numFmtId="0" fontId="42" fillId="58" borderId="140" applyNumberFormat="0" applyAlignment="0" applyProtection="0"/>
    <xf numFmtId="0" fontId="42" fillId="58" borderId="140" applyNumberFormat="0" applyAlignment="0" applyProtection="0"/>
    <xf numFmtId="171" fontId="13" fillId="0" borderId="144">
      <alignment vertical="center"/>
    </xf>
    <xf numFmtId="166" fontId="15" fillId="5" borderId="144">
      <alignment horizontal="right" vertical="center"/>
    </xf>
    <xf numFmtId="0" fontId="13" fillId="0" borderId="144">
      <alignment vertical="center"/>
    </xf>
    <xf numFmtId="0" fontId="52" fillId="44" borderId="140" applyNumberFormat="0" applyAlignment="0" applyProtection="0"/>
    <xf numFmtId="0" fontId="42" fillId="58" borderId="140" applyNumberFormat="0" applyAlignment="0" applyProtection="0"/>
    <xf numFmtId="171" fontId="15" fillId="5" borderId="144">
      <alignment horizontal="right" vertical="center"/>
    </xf>
    <xf numFmtId="0" fontId="59" fillId="0" borderId="143" applyNumberFormat="0" applyFill="0" applyAlignment="0" applyProtection="0"/>
    <xf numFmtId="0" fontId="52" fillId="44" borderId="140" applyNumberFormat="0" applyAlignment="0" applyProtection="0"/>
    <xf numFmtId="166" fontId="15" fillId="5" borderId="144">
      <alignment horizontal="right" vertical="center"/>
    </xf>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0" fontId="13" fillId="0" borderId="144">
      <alignment vertical="center"/>
    </xf>
    <xf numFmtId="166" fontId="15" fillId="5" borderId="144">
      <alignment horizontal="right" vertical="center"/>
    </xf>
    <xf numFmtId="0" fontId="52" fillId="44" borderId="140" applyNumberFormat="0" applyAlignment="0" applyProtection="0"/>
    <xf numFmtId="171" fontId="13" fillId="0" borderId="144">
      <alignment vertical="center"/>
    </xf>
    <xf numFmtId="0" fontId="57" fillId="58" borderId="142" applyNumberFormat="0" applyAlignment="0" applyProtection="0"/>
    <xf numFmtId="0" fontId="57" fillId="58" borderId="142" applyNumberFormat="0" applyAlignment="0" applyProtection="0"/>
    <xf numFmtId="0" fontId="42" fillId="58" borderId="140" applyNumberFormat="0" applyAlignment="0" applyProtection="0"/>
    <xf numFmtId="0" fontId="13" fillId="0" borderId="144">
      <alignment vertical="center"/>
    </xf>
    <xf numFmtId="171" fontId="15" fillId="5" borderId="144">
      <alignment horizontal="right" vertical="center"/>
    </xf>
    <xf numFmtId="0" fontId="57" fillId="58" borderId="142" applyNumberFormat="0" applyAlignment="0" applyProtection="0"/>
    <xf numFmtId="166" fontId="15" fillId="5" borderId="144">
      <alignment horizontal="right" vertical="center"/>
    </xf>
    <xf numFmtId="0" fontId="52" fillId="44" borderId="140" applyNumberFormat="0" applyAlignment="0" applyProtection="0"/>
    <xf numFmtId="166" fontId="15" fillId="5" borderId="144">
      <alignment horizontal="right" vertical="center"/>
    </xf>
    <xf numFmtId="171" fontId="15" fillId="5" borderId="144">
      <alignment horizontal="right" vertical="center"/>
    </xf>
    <xf numFmtId="0" fontId="13" fillId="0" borderId="144">
      <alignmen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166" fontId="15" fillId="5" borderId="144">
      <alignment horizontal="right" vertical="center"/>
    </xf>
    <xf numFmtId="171" fontId="15" fillId="5" borderId="144">
      <alignment horizontal="right" vertical="center"/>
    </xf>
    <xf numFmtId="0" fontId="52" fillId="44" borderId="140" applyNumberFormat="0" applyAlignment="0" applyProtection="0"/>
    <xf numFmtId="0" fontId="42" fillId="58" borderId="140" applyNumberFormat="0" applyAlignment="0" applyProtection="0"/>
    <xf numFmtId="0" fontId="13" fillId="0" borderId="144">
      <alignment vertical="center"/>
    </xf>
    <xf numFmtId="171" fontId="15" fillId="5" borderId="144">
      <alignment horizontal="right" vertical="center"/>
    </xf>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171" fontId="15" fillId="5" borderId="144">
      <alignment horizontal="right" vertical="center"/>
    </xf>
    <xf numFmtId="0" fontId="13" fillId="0" borderId="144">
      <alignment vertical="center"/>
    </xf>
    <xf numFmtId="0" fontId="13" fillId="0" borderId="144">
      <alignment vertical="center"/>
    </xf>
    <xf numFmtId="0" fontId="13" fillId="0" borderId="144">
      <alignment vertical="center"/>
    </xf>
    <xf numFmtId="0" fontId="57" fillId="58" borderId="142" applyNumberFormat="0" applyAlignment="0" applyProtection="0"/>
    <xf numFmtId="0" fontId="13" fillId="62" borderId="141" applyNumberFormat="0" applyFont="0" applyAlignment="0" applyProtection="0"/>
    <xf numFmtId="0" fontId="52" fillId="44" borderId="140" applyNumberFormat="0" applyAlignment="0" applyProtection="0"/>
    <xf numFmtId="171" fontId="13" fillId="0" borderId="144">
      <alignment vertical="center"/>
    </xf>
    <xf numFmtId="0" fontId="52" fillId="44" borderId="140"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52" fillId="44" borderId="140" applyNumberFormat="0" applyAlignment="0" applyProtection="0"/>
    <xf numFmtId="0" fontId="13" fillId="62" borderId="141" applyNumberFormat="0" applyFont="0" applyAlignment="0" applyProtection="0"/>
    <xf numFmtId="166" fontId="15" fillId="5" borderId="144">
      <alignment horizontal="right" vertical="center"/>
    </xf>
    <xf numFmtId="171"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171" fontId="15" fillId="5" borderId="144">
      <alignment horizontal="right" vertical="center"/>
    </xf>
    <xf numFmtId="0" fontId="59" fillId="0" borderId="143" applyNumberFormat="0" applyFill="0" applyAlignment="0" applyProtection="0"/>
    <xf numFmtId="171" fontId="13" fillId="0" borderId="144">
      <alignment vertical="center"/>
    </xf>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0"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171" fontId="13" fillId="0" borderId="144">
      <alignment vertical="center"/>
    </xf>
    <xf numFmtId="0" fontId="42" fillId="58" borderId="140" applyNumberFormat="0" applyAlignment="0" applyProtection="0"/>
    <xf numFmtId="0" fontId="57" fillId="58" borderId="142" applyNumberFormat="0" applyAlignment="0" applyProtection="0"/>
    <xf numFmtId="0" fontId="52" fillId="44" borderId="140" applyNumberFormat="0" applyAlignment="0" applyProtection="0"/>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42" fillId="58" borderId="140" applyNumberFormat="0" applyAlignment="0" applyProtection="0"/>
    <xf numFmtId="171"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0" fontId="13" fillId="0" borderId="144">
      <alignment vertical="center"/>
    </xf>
    <xf numFmtId="0" fontId="13" fillId="0" borderId="144">
      <alignment vertical="center"/>
    </xf>
    <xf numFmtId="0" fontId="59" fillId="0" borderId="143" applyNumberFormat="0" applyFill="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0" fontId="42" fillId="58" borderId="140" applyNumberFormat="0" applyAlignment="0" applyProtection="0"/>
    <xf numFmtId="0" fontId="13" fillId="0" borderId="144">
      <alignment vertical="center"/>
    </xf>
    <xf numFmtId="0" fontId="13" fillId="0" borderId="144">
      <alignment vertical="center"/>
    </xf>
    <xf numFmtId="0" fontId="13" fillId="62" borderId="141" applyNumberFormat="0" applyFont="0" applyAlignment="0" applyProtection="0"/>
    <xf numFmtId="0" fontId="13" fillId="0" borderId="144">
      <alignment vertical="center"/>
    </xf>
    <xf numFmtId="171" fontId="13" fillId="0" borderId="144">
      <alignment vertical="center"/>
    </xf>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13" fillId="62" borderId="141" applyNumberFormat="0" applyFont="0" applyAlignment="0" applyProtection="0"/>
    <xf numFmtId="171" fontId="13" fillId="0" borderId="144">
      <alignment vertical="center"/>
    </xf>
    <xf numFmtId="171" fontId="13" fillId="0" borderId="144">
      <alignment vertical="center"/>
    </xf>
    <xf numFmtId="0" fontId="42" fillId="58" borderId="140" applyNumberFormat="0" applyAlignment="0" applyProtection="0"/>
    <xf numFmtId="171" fontId="15" fillId="5" borderId="144">
      <alignment horizontal="right" vertical="center"/>
    </xf>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13" fillId="0" borderId="144">
      <alignment vertical="center"/>
    </xf>
    <xf numFmtId="0" fontId="59" fillId="0" borderId="143" applyNumberFormat="0" applyFill="0" applyAlignment="0" applyProtection="0"/>
    <xf numFmtId="0" fontId="52" fillId="44" borderId="140" applyNumberFormat="0" applyAlignment="0" applyProtection="0"/>
    <xf numFmtId="166" fontId="15" fillId="5" borderId="144">
      <alignment horizontal="right" vertical="center"/>
    </xf>
    <xf numFmtId="166" fontId="15" fillId="5" borderId="144">
      <alignment horizontal="right" vertical="center"/>
    </xf>
    <xf numFmtId="0" fontId="59" fillId="0" borderId="143" applyNumberFormat="0" applyFill="0" applyAlignment="0" applyProtection="0"/>
    <xf numFmtId="0" fontId="13" fillId="0" borderId="144">
      <alignment vertical="center"/>
    </xf>
    <xf numFmtId="0" fontId="52" fillId="44" borderId="140" applyNumberFormat="0" applyAlignment="0" applyProtection="0"/>
    <xf numFmtId="0" fontId="52" fillId="44" borderId="140" applyNumberFormat="0" applyAlignment="0" applyProtection="0"/>
    <xf numFmtId="166" fontId="15" fillId="5" borderId="144">
      <alignment horizontal="right" vertical="center"/>
    </xf>
    <xf numFmtId="0" fontId="13" fillId="0" borderId="144">
      <alignment vertical="center"/>
    </xf>
    <xf numFmtId="0" fontId="57" fillId="58" borderId="142" applyNumberFormat="0" applyAlignment="0" applyProtection="0"/>
    <xf numFmtId="0" fontId="42" fillId="58" borderId="140" applyNumberFormat="0" applyAlignment="0" applyProtection="0"/>
    <xf numFmtId="0" fontId="57" fillId="58" borderId="142" applyNumberFormat="0" applyAlignment="0" applyProtection="0"/>
    <xf numFmtId="0" fontId="13" fillId="62" borderId="141" applyNumberFormat="0" applyFont="0" applyAlignment="0" applyProtection="0"/>
    <xf numFmtId="0" fontId="42" fillId="58" borderId="140" applyNumberFormat="0" applyAlignment="0" applyProtection="0"/>
    <xf numFmtId="0" fontId="13" fillId="62" borderId="141" applyNumberFormat="0" applyFont="0" applyAlignment="0" applyProtection="0"/>
    <xf numFmtId="166" fontId="15" fillId="5" borderId="144">
      <alignment horizontal="right" vertical="center"/>
    </xf>
    <xf numFmtId="0" fontId="13" fillId="62" borderId="141" applyNumberFormat="0" applyFont="0" applyAlignment="0" applyProtection="0"/>
    <xf numFmtId="171"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0" fontId="13" fillId="62" borderId="141" applyNumberFormat="0" applyFont="0" applyAlignment="0" applyProtection="0"/>
    <xf numFmtId="171" fontId="15" fillId="5" borderId="144">
      <alignment horizontal="right" vertical="center"/>
    </xf>
    <xf numFmtId="166" fontId="15" fillId="5" borderId="144">
      <alignment horizontal="right" vertical="center"/>
    </xf>
    <xf numFmtId="171" fontId="15" fillId="5" borderId="144">
      <alignment horizontal="right" vertical="center"/>
    </xf>
    <xf numFmtId="0" fontId="13" fillId="0" borderId="144">
      <alignment vertical="center"/>
    </xf>
    <xf numFmtId="171" fontId="15" fillId="5" borderId="144">
      <alignment horizontal="right" vertical="center"/>
    </xf>
    <xf numFmtId="0" fontId="52" fillId="44" borderId="140" applyNumberFormat="0" applyAlignment="0" applyProtection="0"/>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0" fontId="57" fillId="58" borderId="142" applyNumberFormat="0" applyAlignment="0" applyProtection="0"/>
    <xf numFmtId="0" fontId="59" fillId="0" borderId="143" applyNumberFormat="0" applyFill="0" applyAlignment="0" applyProtection="0"/>
    <xf numFmtId="0" fontId="52" fillId="44" borderId="140" applyNumberFormat="0" applyAlignment="0" applyProtection="0"/>
    <xf numFmtId="0" fontId="52" fillId="44" borderId="140" applyNumberFormat="0" applyAlignment="0" applyProtection="0"/>
    <xf numFmtId="0" fontId="13" fillId="0" borderId="144">
      <alignment vertical="center"/>
    </xf>
    <xf numFmtId="0" fontId="42" fillId="58" borderId="140" applyNumberFormat="0" applyAlignment="0" applyProtection="0"/>
    <xf numFmtId="166" fontId="15" fillId="5" borderId="144">
      <alignment horizontal="right" vertical="center"/>
    </xf>
    <xf numFmtId="0" fontId="59" fillId="0" borderId="143" applyNumberFormat="0" applyFill="0" applyAlignment="0" applyProtection="0"/>
    <xf numFmtId="0" fontId="52" fillId="44" borderId="140" applyNumberFormat="0" applyAlignment="0" applyProtection="0"/>
    <xf numFmtId="0" fontId="57" fillId="58" borderId="142" applyNumberFormat="0" applyAlignment="0" applyProtection="0"/>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0" fontId="59" fillId="0" borderId="143" applyNumberFormat="0" applyFill="0" applyAlignment="0" applyProtection="0"/>
    <xf numFmtId="171" fontId="15" fillId="5" borderId="144">
      <alignment horizontal="right" vertical="center"/>
    </xf>
    <xf numFmtId="171" fontId="13" fillId="0" borderId="144">
      <alignment vertical="center"/>
    </xf>
    <xf numFmtId="0" fontId="52" fillId="44" borderId="140" applyNumberFormat="0" applyAlignment="0" applyProtection="0"/>
    <xf numFmtId="0" fontId="13" fillId="0" borderId="144">
      <alignment vertical="center"/>
    </xf>
    <xf numFmtId="0" fontId="13" fillId="0" borderId="144">
      <alignment vertical="center"/>
    </xf>
    <xf numFmtId="0" fontId="42" fillId="58" borderId="140" applyNumberFormat="0" applyAlignment="0" applyProtection="0"/>
    <xf numFmtId="0" fontId="52" fillId="44" borderId="140" applyNumberFormat="0" applyAlignment="0" applyProtection="0"/>
    <xf numFmtId="171" fontId="15" fillId="5" borderId="144">
      <alignment horizontal="right" vertical="center"/>
    </xf>
    <xf numFmtId="171" fontId="13" fillId="0" borderId="144">
      <alignment vertical="center"/>
    </xf>
    <xf numFmtId="0" fontId="59" fillId="0" borderId="143" applyNumberFormat="0" applyFill="0" applyAlignment="0" applyProtection="0"/>
    <xf numFmtId="0" fontId="52" fillId="44" borderId="140" applyNumberFormat="0" applyAlignment="0" applyProtection="0"/>
    <xf numFmtId="171"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171"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57" fillId="58" borderId="142" applyNumberFormat="0" applyAlignment="0" applyProtection="0"/>
    <xf numFmtId="0" fontId="13" fillId="0" borderId="144">
      <alignment vertical="center"/>
    </xf>
    <xf numFmtId="171" fontId="13" fillId="0" borderId="144">
      <alignment vertical="center"/>
    </xf>
    <xf numFmtId="171" fontId="13" fillId="0" borderId="144">
      <alignment vertical="center"/>
    </xf>
    <xf numFmtId="0" fontId="13" fillId="0" borderId="144">
      <alignment vertical="center"/>
    </xf>
    <xf numFmtId="166" fontId="15" fillId="5" borderId="144">
      <alignment horizontal="right" vertical="center"/>
    </xf>
    <xf numFmtId="171" fontId="13" fillId="0" borderId="144">
      <alignment vertical="center"/>
    </xf>
    <xf numFmtId="0" fontId="13" fillId="0" borderId="144">
      <alignment vertical="center"/>
    </xf>
    <xf numFmtId="171" fontId="13" fillId="0" borderId="144">
      <alignment vertical="center"/>
    </xf>
    <xf numFmtId="0" fontId="57" fillId="58" borderId="142" applyNumberFormat="0" applyAlignment="0" applyProtection="0"/>
    <xf numFmtId="0" fontId="42" fillId="58" borderId="140" applyNumberFormat="0" applyAlignment="0" applyProtection="0"/>
    <xf numFmtId="0" fontId="59" fillId="0" borderId="143" applyNumberFormat="0" applyFill="0" applyAlignment="0" applyProtection="0"/>
    <xf numFmtId="0" fontId="52" fillId="44" borderId="140" applyNumberFormat="0" applyAlignment="0" applyProtection="0"/>
    <xf numFmtId="166" fontId="15" fillId="5" borderId="144">
      <alignment horizontal="right" vertical="center"/>
    </xf>
    <xf numFmtId="166" fontId="15" fillId="5" borderId="144">
      <alignment horizontal="right" vertical="center"/>
    </xf>
    <xf numFmtId="166" fontId="15" fillId="5" borderId="144">
      <alignment horizontal="right" vertical="center"/>
    </xf>
    <xf numFmtId="171" fontId="13" fillId="0" borderId="144">
      <alignment vertical="center"/>
    </xf>
    <xf numFmtId="171" fontId="13" fillId="0" borderId="144">
      <alignment vertical="center"/>
    </xf>
    <xf numFmtId="0" fontId="57" fillId="58" borderId="142" applyNumberFormat="0" applyAlignment="0" applyProtection="0"/>
    <xf numFmtId="166" fontId="15" fillId="5" borderId="144">
      <alignment horizontal="right" vertical="center"/>
    </xf>
    <xf numFmtId="0" fontId="42" fillId="58" borderId="140" applyNumberFormat="0" applyAlignment="0" applyProtection="0"/>
    <xf numFmtId="0" fontId="52" fillId="44" borderId="140" applyNumberFormat="0" applyAlignment="0" applyProtection="0"/>
    <xf numFmtId="166" fontId="15" fillId="5" borderId="144">
      <alignment horizontal="right" vertical="center"/>
    </xf>
    <xf numFmtId="166" fontId="15" fillId="5" borderId="144">
      <alignment horizontal="right" vertical="center"/>
    </xf>
    <xf numFmtId="0" fontId="52" fillId="44" borderId="140" applyNumberFormat="0" applyAlignment="0" applyProtection="0"/>
    <xf numFmtId="0" fontId="13" fillId="0" borderId="144">
      <alignment vertical="center"/>
    </xf>
    <xf numFmtId="0" fontId="59" fillId="0" borderId="143" applyNumberFormat="0" applyFill="0" applyAlignment="0" applyProtection="0"/>
    <xf numFmtId="0" fontId="13" fillId="0" borderId="144">
      <alignment vertical="center"/>
    </xf>
    <xf numFmtId="171" fontId="15" fillId="5" borderId="144">
      <alignment horizontal="right" vertical="center"/>
    </xf>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0" fontId="52" fillId="44" borderId="140" applyNumberFormat="0" applyAlignment="0" applyProtection="0"/>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0" fontId="13" fillId="62" borderId="141" applyNumberFormat="0" applyFont="0" applyAlignment="0" applyProtection="0"/>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166" fontId="15" fillId="5" borderId="144">
      <alignment horizontal="right" vertical="center"/>
    </xf>
    <xf numFmtId="0" fontId="13" fillId="62" borderId="141" applyNumberFormat="0" applyFont="0" applyAlignment="0" applyProtection="0"/>
    <xf numFmtId="171" fontId="15" fillId="5" borderId="144">
      <alignment horizontal="right" vertical="center"/>
    </xf>
    <xf numFmtId="0" fontId="57" fillId="58" borderId="142" applyNumberFormat="0" applyAlignment="0" applyProtection="0"/>
    <xf numFmtId="0" fontId="42" fillId="58" borderId="140" applyNumberFormat="0" applyAlignment="0" applyProtection="0"/>
    <xf numFmtId="171" fontId="15" fillId="5" borderId="144">
      <alignment horizontal="right" vertical="center"/>
    </xf>
    <xf numFmtId="171" fontId="15" fillId="5" borderId="144">
      <alignment horizontal="right" vertical="center"/>
    </xf>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166" fontId="15" fillId="5" borderId="144">
      <alignment horizontal="right" vertical="center"/>
    </xf>
    <xf numFmtId="0" fontId="13" fillId="0" borderId="144">
      <alignment vertical="center"/>
    </xf>
    <xf numFmtId="0" fontId="13" fillId="0" borderId="144">
      <alignment vertical="center"/>
    </xf>
    <xf numFmtId="171"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59" fillId="0" borderId="143" applyNumberFormat="0" applyFill="0" applyAlignment="0" applyProtection="0"/>
    <xf numFmtId="0" fontId="52" fillId="44" borderId="140" applyNumberFormat="0" applyAlignment="0" applyProtection="0"/>
    <xf numFmtId="0" fontId="42" fillId="58" borderId="140" applyNumberFormat="0" applyAlignment="0" applyProtection="0"/>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42" fillId="58" borderId="140" applyNumberFormat="0" applyAlignment="0" applyProtection="0"/>
    <xf numFmtId="0" fontId="59" fillId="0" borderId="143" applyNumberFormat="0" applyFill="0" applyAlignment="0" applyProtection="0"/>
    <xf numFmtId="171" fontId="13" fillId="0" borderId="144">
      <alignment vertical="center"/>
    </xf>
    <xf numFmtId="0" fontId="13" fillId="0" borderId="144">
      <alignment vertical="center"/>
    </xf>
    <xf numFmtId="171" fontId="15" fillId="5" borderId="144">
      <alignment horizontal="right" vertical="center"/>
    </xf>
    <xf numFmtId="166" fontId="15" fillId="5" borderId="144">
      <alignment horizontal="right" vertical="center"/>
    </xf>
    <xf numFmtId="166" fontId="15" fillId="5" borderId="144">
      <alignment horizontal="right" vertical="center"/>
    </xf>
    <xf numFmtId="0" fontId="13" fillId="0" borderId="144">
      <alignment vertical="center"/>
    </xf>
    <xf numFmtId="171" fontId="15" fillId="5" borderId="144">
      <alignment horizontal="right" vertical="center"/>
    </xf>
    <xf numFmtId="166" fontId="15" fillId="5" borderId="144">
      <alignment horizontal="right" vertical="center"/>
    </xf>
    <xf numFmtId="0" fontId="59" fillId="0" borderId="143" applyNumberFormat="0" applyFill="0" applyAlignment="0" applyProtection="0"/>
    <xf numFmtId="0" fontId="52" fillId="44" borderId="140" applyNumberFormat="0" applyAlignment="0" applyProtection="0"/>
    <xf numFmtId="166" fontId="15" fillId="5" borderId="144">
      <alignment horizontal="right" vertical="center"/>
    </xf>
    <xf numFmtId="171" fontId="13" fillId="0" borderId="144">
      <alignment vertical="center"/>
    </xf>
    <xf numFmtId="0" fontId="42" fillId="58" borderId="140" applyNumberFormat="0" applyAlignment="0" applyProtection="0"/>
    <xf numFmtId="0" fontId="59" fillId="0" borderId="143" applyNumberFormat="0" applyFill="0" applyAlignment="0" applyProtection="0"/>
    <xf numFmtId="0" fontId="57" fillId="58" borderId="142" applyNumberFormat="0" applyAlignment="0" applyProtection="0"/>
    <xf numFmtId="166" fontId="15" fillId="5" borderId="144">
      <alignment horizontal="right" vertical="center"/>
    </xf>
    <xf numFmtId="0" fontId="59" fillId="0" borderId="143" applyNumberFormat="0" applyFill="0" applyAlignment="0" applyProtection="0"/>
    <xf numFmtId="0" fontId="52" fillId="44" borderId="140" applyNumberFormat="0" applyAlignment="0" applyProtection="0"/>
    <xf numFmtId="166"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0" fontId="52" fillId="44" borderId="140" applyNumberFormat="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171" fontId="15" fillId="5" borderId="144">
      <alignment horizontal="right" vertical="center"/>
    </xf>
    <xf numFmtId="171" fontId="13" fillId="0" borderId="144">
      <alignment vertical="center"/>
    </xf>
    <xf numFmtId="166" fontId="15" fillId="5" borderId="144">
      <alignment horizontal="right" vertical="center"/>
    </xf>
    <xf numFmtId="166" fontId="15" fillId="5" borderId="144">
      <alignment horizontal="right" vertical="center"/>
    </xf>
    <xf numFmtId="171" fontId="13" fillId="0" borderId="144">
      <alignment vertical="center"/>
    </xf>
    <xf numFmtId="171" fontId="13" fillId="0" borderId="144">
      <alignment vertical="center"/>
    </xf>
    <xf numFmtId="0" fontId="13" fillId="0" borderId="144">
      <alignment vertical="center"/>
    </xf>
    <xf numFmtId="171"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59" fillId="0" borderId="143" applyNumberFormat="0" applyFill="0" applyAlignment="0" applyProtection="0"/>
    <xf numFmtId="171" fontId="13" fillId="0" borderId="144">
      <alignment vertical="center"/>
    </xf>
    <xf numFmtId="0" fontId="52" fillId="44" borderId="140" applyNumberFormat="0" applyAlignment="0" applyProtection="0"/>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13" fillId="0" borderId="144">
      <alignment vertical="center"/>
    </xf>
    <xf numFmtId="166" fontId="15" fillId="5" borderId="144">
      <alignment horizontal="right" vertical="center"/>
    </xf>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166" fontId="15" fillId="5" borderId="144">
      <alignment horizontal="right" vertical="center"/>
    </xf>
    <xf numFmtId="0" fontId="42" fillId="58" borderId="140" applyNumberFormat="0" applyAlignment="0" applyProtection="0"/>
    <xf numFmtId="0" fontId="13" fillId="62" borderId="141" applyNumberFormat="0" applyFont="0" applyAlignment="0" applyProtection="0"/>
    <xf numFmtId="166" fontId="15" fillId="5" borderId="144">
      <alignment horizontal="right" vertical="center"/>
    </xf>
    <xf numFmtId="0" fontId="13" fillId="62" borderId="141" applyNumberFormat="0" applyFont="0" applyAlignment="0" applyProtection="0"/>
    <xf numFmtId="171" fontId="15" fillId="5" borderId="144">
      <alignment horizontal="right" vertical="center"/>
    </xf>
    <xf numFmtId="0" fontId="13" fillId="62" borderId="141" applyNumberFormat="0" applyFont="0" applyAlignment="0" applyProtection="0"/>
    <xf numFmtId="0" fontId="42" fillId="58" borderId="140" applyNumberFormat="0" applyAlignment="0" applyProtection="0"/>
    <xf numFmtId="0" fontId="52" fillId="44" borderId="140" applyNumberFormat="0" applyAlignment="0" applyProtection="0"/>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166" fontId="15" fillId="5" borderId="144">
      <alignment horizontal="right" vertical="center"/>
    </xf>
    <xf numFmtId="0" fontId="42" fillId="58" borderId="140" applyNumberFormat="0" applyAlignment="0" applyProtection="0"/>
    <xf numFmtId="171" fontId="15" fillId="5" borderId="144">
      <alignment horizontal="right" vertical="center"/>
    </xf>
    <xf numFmtId="0" fontId="52" fillId="44" borderId="140" applyNumberFormat="0" applyAlignment="0" applyProtection="0"/>
    <xf numFmtId="0" fontId="42" fillId="58" borderId="140" applyNumberFormat="0" applyAlignment="0" applyProtection="0"/>
    <xf numFmtId="0" fontId="13" fillId="0" borderId="144">
      <alignment vertical="center"/>
    </xf>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13" fillId="0" borderId="144">
      <alignment vertical="center"/>
    </xf>
    <xf numFmtId="0" fontId="57" fillId="58" borderId="142" applyNumberFormat="0" applyAlignment="0" applyProtection="0"/>
    <xf numFmtId="171" fontId="13" fillId="0" borderId="144">
      <alignment vertical="center"/>
    </xf>
    <xf numFmtId="166" fontId="15" fillId="5" borderId="144">
      <alignment horizontal="right" vertical="center"/>
    </xf>
    <xf numFmtId="0" fontId="13" fillId="62" borderId="141" applyNumberFormat="0" applyFont="0" applyAlignment="0" applyProtection="0"/>
    <xf numFmtId="171" fontId="15" fillId="5" borderId="144">
      <alignment horizontal="right" vertical="center"/>
    </xf>
    <xf numFmtId="0" fontId="13" fillId="0" borderId="144">
      <alignment vertical="center"/>
    </xf>
    <xf numFmtId="0" fontId="59" fillId="0" borderId="143" applyNumberFormat="0" applyFill="0" applyAlignment="0" applyProtection="0"/>
    <xf numFmtId="166" fontId="15" fillId="5" borderId="144">
      <alignment horizontal="right" vertical="center"/>
    </xf>
    <xf numFmtId="0" fontId="59" fillId="0" borderId="143" applyNumberFormat="0" applyFill="0" applyAlignment="0" applyProtection="0"/>
    <xf numFmtId="0" fontId="52" fillId="44" borderId="140" applyNumberFormat="0" applyAlignment="0" applyProtection="0"/>
    <xf numFmtId="171" fontId="13" fillId="0" borderId="144">
      <alignment vertical="center"/>
    </xf>
    <xf numFmtId="0" fontId="59" fillId="0" borderId="143" applyNumberFormat="0" applyFill="0" applyAlignment="0" applyProtection="0"/>
    <xf numFmtId="0" fontId="42" fillId="58" borderId="140" applyNumberFormat="0" applyAlignment="0" applyProtection="0"/>
    <xf numFmtId="171" fontId="13" fillId="0" borderId="144">
      <alignment vertical="center"/>
    </xf>
    <xf numFmtId="0" fontId="57" fillId="58" borderId="142" applyNumberFormat="0" applyAlignment="0" applyProtection="0"/>
    <xf numFmtId="171" fontId="13" fillId="0" borderId="144">
      <alignment vertical="center"/>
    </xf>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171" fontId="13" fillId="0" borderId="144">
      <alignment vertical="center"/>
    </xf>
    <xf numFmtId="171" fontId="13" fillId="0" borderId="144">
      <alignment vertical="center"/>
    </xf>
    <xf numFmtId="166" fontId="15" fillId="5" borderId="144">
      <alignment horizontal="right" vertical="center"/>
    </xf>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13" fillId="62" borderId="141" applyNumberFormat="0" applyFont="0" applyAlignment="0" applyProtection="0"/>
    <xf numFmtId="0" fontId="59" fillId="0" borderId="143" applyNumberFormat="0" applyFill="0" applyAlignment="0" applyProtection="0"/>
    <xf numFmtId="171" fontId="15" fillId="5" borderId="144">
      <alignment horizontal="right" vertical="center"/>
    </xf>
    <xf numFmtId="166" fontId="15" fillId="5" borderId="144">
      <alignment horizontal="right" vertical="center"/>
    </xf>
    <xf numFmtId="0" fontId="42" fillId="58" borderId="140" applyNumberFormat="0" applyAlignment="0" applyProtection="0"/>
    <xf numFmtId="0"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0" fontId="13" fillId="0" borderId="144">
      <alignmen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13" fillId="0" borderId="144">
      <alignment vertical="center"/>
    </xf>
    <xf numFmtId="171" fontId="13" fillId="0" borderId="144">
      <alignment vertical="center"/>
    </xf>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171" fontId="13" fillId="0" borderId="144">
      <alignment vertical="center"/>
    </xf>
    <xf numFmtId="0" fontId="42" fillId="58" borderId="140" applyNumberFormat="0" applyAlignment="0" applyProtection="0"/>
    <xf numFmtId="0" fontId="13" fillId="62" borderId="141" applyNumberFormat="0" applyFont="0" applyAlignment="0" applyProtection="0"/>
    <xf numFmtId="0" fontId="57" fillId="58" borderId="142" applyNumberFormat="0" applyAlignment="0" applyProtection="0"/>
    <xf numFmtId="171" fontId="13" fillId="0" borderId="144">
      <alignment vertical="center"/>
    </xf>
    <xf numFmtId="166" fontId="15" fillId="5" borderId="144">
      <alignment horizontal="right" vertical="center"/>
    </xf>
    <xf numFmtId="0" fontId="52" fillId="44" borderId="140" applyNumberFormat="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166" fontId="15" fillId="5" borderId="144">
      <alignment horizontal="right" vertical="center"/>
    </xf>
    <xf numFmtId="0" fontId="42" fillId="58" borderId="140" applyNumberFormat="0" applyAlignment="0" applyProtection="0"/>
    <xf numFmtId="166" fontId="15" fillId="5" borderId="144">
      <alignment horizontal="right" vertical="center"/>
    </xf>
    <xf numFmtId="0" fontId="42" fillId="58" borderId="140" applyNumberFormat="0" applyAlignment="0" applyProtection="0"/>
    <xf numFmtId="0" fontId="42" fillId="58" borderId="140" applyNumberFormat="0" applyAlignment="0" applyProtection="0"/>
    <xf numFmtId="0" fontId="57" fillId="58" borderId="142" applyNumberFormat="0" applyAlignment="0" applyProtection="0"/>
    <xf numFmtId="171" fontId="13" fillId="0" borderId="144">
      <alignment vertical="center"/>
    </xf>
    <xf numFmtId="0" fontId="57" fillId="58" borderId="142" applyNumberFormat="0" applyAlignment="0" applyProtection="0"/>
    <xf numFmtId="0" fontId="42" fillId="58" borderId="140" applyNumberFormat="0" applyAlignment="0" applyProtection="0"/>
    <xf numFmtId="0" fontId="59" fillId="0" borderId="143" applyNumberFormat="0" applyFill="0" applyAlignment="0" applyProtection="0"/>
    <xf numFmtId="171" fontId="15" fillId="5" borderId="144">
      <alignment horizontal="right" vertical="center"/>
    </xf>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171"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166" fontId="15" fillId="5" borderId="144">
      <alignment horizontal="right" vertical="center"/>
    </xf>
    <xf numFmtId="0" fontId="13" fillId="0" borderId="144">
      <alignment vertical="center"/>
    </xf>
    <xf numFmtId="0" fontId="13" fillId="0" borderId="144">
      <alignment vertical="center"/>
    </xf>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166" fontId="15" fillId="5" borderId="144">
      <alignment horizontal="right" vertical="center"/>
    </xf>
    <xf numFmtId="0" fontId="52" fillId="44" borderId="140" applyNumberFormat="0" applyAlignment="0" applyProtection="0"/>
    <xf numFmtId="0" fontId="57" fillId="58" borderId="142" applyNumberFormat="0" applyAlignment="0" applyProtection="0"/>
    <xf numFmtId="166" fontId="15" fillId="5" borderId="144">
      <alignment horizontal="right" vertical="center"/>
    </xf>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166" fontId="15" fillId="5" borderId="144">
      <alignment horizontal="right" vertical="center"/>
    </xf>
    <xf numFmtId="0" fontId="13" fillId="62" borderId="141" applyNumberFormat="0" applyFont="0" applyAlignment="0" applyProtection="0"/>
    <xf numFmtId="0" fontId="13" fillId="0" borderId="144">
      <alignment vertical="center"/>
    </xf>
    <xf numFmtId="171" fontId="13" fillId="0" borderId="144">
      <alignment vertical="center"/>
    </xf>
    <xf numFmtId="171"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171" fontId="15" fillId="5" borderId="144">
      <alignment horizontal="right" vertical="center"/>
    </xf>
    <xf numFmtId="0" fontId="13" fillId="0" borderId="144">
      <alignment vertical="center"/>
    </xf>
    <xf numFmtId="0" fontId="59" fillId="0" borderId="143" applyNumberFormat="0" applyFill="0" applyAlignment="0" applyProtection="0"/>
    <xf numFmtId="171" fontId="15" fillId="5" borderId="144">
      <alignment horizontal="right" vertical="center"/>
    </xf>
    <xf numFmtId="0" fontId="13" fillId="0" borderId="144">
      <alignment vertical="center"/>
    </xf>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166" fontId="15" fillId="5" borderId="144">
      <alignment horizontal="right" vertical="center"/>
    </xf>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13" fillId="0" borderId="144">
      <alignment vertical="center"/>
    </xf>
    <xf numFmtId="0" fontId="57" fillId="58" borderId="142" applyNumberFormat="0" applyAlignment="0" applyProtection="0"/>
    <xf numFmtId="0" fontId="13" fillId="62" borderId="141" applyNumberFormat="0" applyFont="0" applyAlignment="0" applyProtection="0"/>
    <xf numFmtId="0" fontId="42" fillId="58" borderId="140" applyNumberFormat="0" applyAlignment="0" applyProtection="0"/>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166" fontId="15" fillId="5" borderId="144">
      <alignment horizontal="right" vertical="center"/>
    </xf>
    <xf numFmtId="0" fontId="13" fillId="0" borderId="144">
      <alignment vertical="center"/>
    </xf>
    <xf numFmtId="0" fontId="57" fillId="58" borderId="142" applyNumberFormat="0" applyAlignment="0" applyProtection="0"/>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166" fontId="15" fillId="5" borderId="144">
      <alignment horizontal="right" vertical="center"/>
    </xf>
    <xf numFmtId="171" fontId="15" fillId="5" borderId="144">
      <alignment horizontal="right" vertical="center"/>
    </xf>
    <xf numFmtId="0" fontId="52" fillId="44" borderId="140" applyNumberFormat="0" applyAlignment="0" applyProtection="0"/>
    <xf numFmtId="171" fontId="15" fillId="5" borderId="144">
      <alignment horizontal="right" vertical="center"/>
    </xf>
    <xf numFmtId="171" fontId="13" fillId="0" borderId="144">
      <alignment vertical="center"/>
    </xf>
    <xf numFmtId="0" fontId="42" fillId="58" borderId="140" applyNumberFormat="0" applyAlignment="0" applyProtection="0"/>
    <xf numFmtId="166" fontId="15" fillId="5" borderId="144">
      <alignment horizontal="right" vertical="center"/>
    </xf>
    <xf numFmtId="0" fontId="52" fillId="44" borderId="140" applyNumberFormat="0" applyAlignment="0" applyProtection="0"/>
    <xf numFmtId="0" fontId="42" fillId="58" borderId="140" applyNumberFormat="0" applyAlignment="0" applyProtection="0"/>
    <xf numFmtId="166"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0" fontId="13" fillId="0" borderId="144">
      <alignment vertical="center"/>
    </xf>
    <xf numFmtId="0" fontId="52" fillId="44" borderId="140" applyNumberFormat="0" applyAlignment="0" applyProtection="0"/>
    <xf numFmtId="0" fontId="13" fillId="0" borderId="144">
      <alignment vertical="center"/>
    </xf>
    <xf numFmtId="0" fontId="57" fillId="58" borderId="142" applyNumberFormat="0" applyAlignment="0" applyProtection="0"/>
    <xf numFmtId="0" fontId="42" fillId="58" borderId="140" applyNumberFormat="0" applyAlignment="0" applyProtection="0"/>
    <xf numFmtId="0" fontId="57" fillId="58" borderId="142" applyNumberFormat="0" applyAlignment="0" applyProtection="0"/>
    <xf numFmtId="171" fontId="13" fillId="0" borderId="144">
      <alignment vertical="center"/>
    </xf>
    <xf numFmtId="0" fontId="13" fillId="62" borderId="141" applyNumberFormat="0" applyFont="0" applyAlignment="0" applyProtection="0"/>
    <xf numFmtId="0" fontId="52" fillId="44" borderId="140" applyNumberFormat="0" applyAlignment="0" applyProtection="0"/>
    <xf numFmtId="0" fontId="59" fillId="0" borderId="143" applyNumberFormat="0" applyFill="0" applyAlignment="0" applyProtection="0"/>
    <xf numFmtId="0" fontId="57" fillId="58" borderId="142" applyNumberFormat="0" applyAlignment="0" applyProtection="0"/>
    <xf numFmtId="171" fontId="15" fillId="5" borderId="144">
      <alignment horizontal="right" vertical="center"/>
    </xf>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0" fontId="42" fillId="58" borderId="140" applyNumberFormat="0" applyAlignment="0" applyProtection="0"/>
    <xf numFmtId="0" fontId="52" fillId="44" borderId="140" applyNumberFormat="0" applyAlignment="0" applyProtection="0"/>
    <xf numFmtId="0" fontId="57" fillId="58" borderId="142" applyNumberFormat="0" applyAlignment="0" applyProtection="0"/>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171" fontId="15" fillId="5" borderId="144">
      <alignment horizontal="right" vertical="center"/>
    </xf>
    <xf numFmtId="171" fontId="13" fillId="0" borderId="144">
      <alignment vertical="center"/>
    </xf>
    <xf numFmtId="166" fontId="15" fillId="5" borderId="144">
      <alignment horizontal="right" vertical="center"/>
    </xf>
    <xf numFmtId="0" fontId="13" fillId="0" borderId="144">
      <alignment vertical="center"/>
    </xf>
    <xf numFmtId="171" fontId="13" fillId="0" borderId="144">
      <alignment vertical="center"/>
    </xf>
    <xf numFmtId="171" fontId="15" fillId="5" borderId="144">
      <alignment horizontal="right" vertical="center"/>
    </xf>
    <xf numFmtId="171" fontId="13" fillId="0" borderId="144">
      <alignment vertical="center"/>
    </xf>
    <xf numFmtId="0" fontId="13" fillId="0" borderId="144">
      <alignmen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13" fillId="62" borderId="141" applyNumberFormat="0" applyFont="0" applyAlignment="0" applyProtection="0"/>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71" fontId="15" fillId="5" borderId="144">
      <alignment horizontal="right" vertical="center"/>
    </xf>
    <xf numFmtId="0" fontId="57" fillId="58" borderId="142" applyNumberFormat="0" applyAlignment="0" applyProtection="0"/>
    <xf numFmtId="166" fontId="15" fillId="5" borderId="144">
      <alignment horizontal="right" vertical="center"/>
    </xf>
    <xf numFmtId="0" fontId="13" fillId="0" borderId="144">
      <alignment vertical="center"/>
    </xf>
    <xf numFmtId="0" fontId="13" fillId="0" borderId="144">
      <alignment vertical="center"/>
    </xf>
    <xf numFmtId="0" fontId="13" fillId="0" borderId="144">
      <alignment vertical="center"/>
    </xf>
    <xf numFmtId="0" fontId="13" fillId="0" borderId="144">
      <alignmen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171" fontId="15" fillId="5" borderId="144">
      <alignment horizontal="right" vertical="center"/>
    </xf>
    <xf numFmtId="0" fontId="13" fillId="0" borderId="144">
      <alignment vertical="center"/>
    </xf>
    <xf numFmtId="171" fontId="15" fillId="5" borderId="144">
      <alignment horizontal="right" vertical="center"/>
    </xf>
    <xf numFmtId="0" fontId="13" fillId="0" borderId="144">
      <alignment vertical="center"/>
    </xf>
    <xf numFmtId="0" fontId="13" fillId="0" borderId="144">
      <alignment vertical="center"/>
    </xf>
    <xf numFmtId="0" fontId="57" fillId="58" borderId="142" applyNumberFormat="0" applyAlignment="0" applyProtection="0"/>
    <xf numFmtId="166" fontId="15" fillId="5" borderId="144">
      <alignment horizontal="right" vertical="center"/>
    </xf>
    <xf numFmtId="0" fontId="59" fillId="0" borderId="143" applyNumberFormat="0" applyFill="0" applyAlignment="0" applyProtection="0"/>
    <xf numFmtId="166" fontId="15" fillId="5" borderId="144">
      <alignment horizontal="righ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171" fontId="15" fillId="5" borderId="144">
      <alignment horizontal="right" vertical="center"/>
    </xf>
    <xf numFmtId="0" fontId="13" fillId="0" borderId="144">
      <alignment vertical="center"/>
    </xf>
    <xf numFmtId="171" fontId="13" fillId="0" borderId="144">
      <alignment vertical="center"/>
    </xf>
    <xf numFmtId="0" fontId="59" fillId="0" borderId="143" applyNumberFormat="0" applyFill="0" applyAlignment="0" applyProtection="0"/>
    <xf numFmtId="166" fontId="15" fillId="5" borderId="144">
      <alignment horizontal="right" vertical="center"/>
    </xf>
    <xf numFmtId="171" fontId="15" fillId="5" borderId="144">
      <alignment horizontal="right" vertical="center"/>
    </xf>
    <xf numFmtId="0" fontId="59" fillId="0" borderId="143" applyNumberFormat="0" applyFill="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166" fontId="15" fillId="5" borderId="144">
      <alignment horizontal="right" vertical="center"/>
    </xf>
    <xf numFmtId="166" fontId="15" fillId="5" borderId="144">
      <alignment horizontal="right" vertical="center"/>
    </xf>
    <xf numFmtId="0" fontId="13" fillId="0" borderId="144">
      <alignment vertical="center"/>
    </xf>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171" fontId="13" fillId="0" borderId="144">
      <alignment vertical="center"/>
    </xf>
    <xf numFmtId="0" fontId="13" fillId="0" borderId="144">
      <alignment vertical="center"/>
    </xf>
    <xf numFmtId="0" fontId="52" fillId="44" borderId="140" applyNumberFormat="0" applyAlignment="0" applyProtection="0"/>
    <xf numFmtId="171" fontId="15" fillId="5" borderId="144">
      <alignment horizontal="right" vertical="center"/>
    </xf>
    <xf numFmtId="0" fontId="59" fillId="0" borderId="143" applyNumberFormat="0" applyFill="0" applyAlignment="0" applyProtection="0"/>
    <xf numFmtId="0" fontId="13" fillId="0" borderId="144">
      <alignment vertical="center"/>
    </xf>
    <xf numFmtId="0" fontId="13" fillId="0" borderId="144">
      <alignment vertical="center"/>
    </xf>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59" fillId="0" borderId="143" applyNumberFormat="0" applyFill="0" applyAlignment="0" applyProtection="0"/>
    <xf numFmtId="166" fontId="15" fillId="5" borderId="144">
      <alignment horizontal="right" vertical="center"/>
    </xf>
    <xf numFmtId="0" fontId="42" fillId="58" borderId="140" applyNumberFormat="0" applyAlignment="0" applyProtection="0"/>
    <xf numFmtId="171" fontId="15" fillId="5" borderId="144">
      <alignment horizontal="right" vertical="center"/>
    </xf>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0" fontId="59" fillId="0" borderId="143" applyNumberFormat="0" applyFill="0" applyAlignment="0" applyProtection="0"/>
    <xf numFmtId="0" fontId="13" fillId="0" borderId="144">
      <alignment vertical="center"/>
    </xf>
    <xf numFmtId="0" fontId="57" fillId="58" borderId="142" applyNumberFormat="0" applyAlignment="0" applyProtection="0"/>
    <xf numFmtId="0" fontId="13" fillId="62" borderId="141" applyNumberFormat="0" applyFont="0" applyAlignment="0" applyProtection="0"/>
    <xf numFmtId="0" fontId="13" fillId="0" borderId="144">
      <alignment vertical="center"/>
    </xf>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171" fontId="13" fillId="0" borderId="144">
      <alignment vertical="center"/>
    </xf>
    <xf numFmtId="171" fontId="13" fillId="0" borderId="144">
      <alignment vertical="center"/>
    </xf>
    <xf numFmtId="0" fontId="59" fillId="0" borderId="143" applyNumberFormat="0" applyFill="0" applyAlignment="0" applyProtection="0"/>
    <xf numFmtId="0" fontId="13" fillId="0" borderId="144">
      <alignment vertical="center"/>
    </xf>
    <xf numFmtId="166" fontId="15" fillId="5" borderId="144">
      <alignment horizontal="right" vertical="center"/>
    </xf>
    <xf numFmtId="0" fontId="42" fillId="58" borderId="140" applyNumberFormat="0" applyAlignment="0" applyProtection="0"/>
    <xf numFmtId="0" fontId="42" fillId="58" borderId="140" applyNumberFormat="0" applyAlignment="0" applyProtection="0"/>
    <xf numFmtId="0" fontId="13" fillId="0" borderId="144">
      <alignment vertical="center"/>
    </xf>
    <xf numFmtId="0" fontId="13" fillId="0" borderId="144">
      <alignment vertical="center"/>
    </xf>
    <xf numFmtId="0" fontId="57" fillId="58" borderId="142"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171" fontId="13" fillId="0" borderId="144">
      <alignment vertical="center"/>
    </xf>
    <xf numFmtId="0" fontId="13" fillId="62" borderId="141" applyNumberFormat="0" applyFont="0" applyAlignment="0" applyProtection="0"/>
    <xf numFmtId="0" fontId="13" fillId="0" borderId="144">
      <alignment vertical="center"/>
    </xf>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0" fontId="13" fillId="0" borderId="144">
      <alignment vertical="center"/>
    </xf>
    <xf numFmtId="166"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3" fillId="0" borderId="144">
      <alignment vertical="center"/>
    </xf>
    <xf numFmtId="166" fontId="15" fillId="5" borderId="144">
      <alignment horizontal="right" vertical="center"/>
    </xf>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171" fontId="15" fillId="5" borderId="144">
      <alignment horizontal="right" vertical="center"/>
    </xf>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0" fontId="13" fillId="0" borderId="144">
      <alignment vertical="center"/>
    </xf>
    <xf numFmtId="171" fontId="15" fillId="5" borderId="144">
      <alignment horizontal="right" vertical="center"/>
    </xf>
    <xf numFmtId="0" fontId="52" fillId="44" borderId="140" applyNumberFormat="0" applyAlignment="0" applyProtection="0"/>
    <xf numFmtId="0" fontId="13" fillId="0" borderId="144">
      <alignment vertical="center"/>
    </xf>
    <xf numFmtId="0" fontId="42" fillId="58" borderId="140" applyNumberFormat="0" applyAlignment="0" applyProtection="0"/>
    <xf numFmtId="0" fontId="59" fillId="0" borderId="143" applyNumberFormat="0" applyFill="0" applyAlignment="0" applyProtection="0"/>
    <xf numFmtId="0" fontId="13" fillId="0" borderId="144">
      <alignment vertical="center"/>
    </xf>
    <xf numFmtId="0" fontId="13" fillId="0" borderId="144">
      <alignment vertical="center"/>
    </xf>
    <xf numFmtId="0" fontId="52" fillId="44" borderId="140" applyNumberFormat="0" applyAlignment="0" applyProtection="0"/>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13" fillId="62" borderId="141" applyNumberFormat="0" applyFont="0" applyAlignment="0" applyProtection="0"/>
    <xf numFmtId="171" fontId="13" fillId="0" borderId="144">
      <alignment vertical="center"/>
    </xf>
    <xf numFmtId="0" fontId="13" fillId="62" borderId="141" applyNumberFormat="0" applyFont="0" applyAlignment="0" applyProtection="0"/>
    <xf numFmtId="171" fontId="13" fillId="0" borderId="144">
      <alignment vertical="center"/>
    </xf>
    <xf numFmtId="166" fontId="15" fillId="5" borderId="144">
      <alignment horizontal="right" vertical="center"/>
    </xf>
    <xf numFmtId="166" fontId="15" fillId="5" borderId="144">
      <alignment horizontal="right" vertical="center"/>
    </xf>
    <xf numFmtId="0" fontId="13" fillId="0" borderId="144">
      <alignment vertical="center"/>
    </xf>
    <xf numFmtId="166" fontId="15" fillId="5" borderId="144">
      <alignment horizontal="right" vertical="center"/>
    </xf>
    <xf numFmtId="166" fontId="15" fillId="5" borderId="144">
      <alignment horizontal="right" vertical="center"/>
    </xf>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13" fillId="0" borderId="144">
      <alignmen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166" fontId="15" fillId="5" borderId="144">
      <alignment horizontal="right" vertical="center"/>
    </xf>
    <xf numFmtId="166" fontId="15" fillId="5" borderId="144">
      <alignment horizontal="right" vertical="center"/>
    </xf>
    <xf numFmtId="0" fontId="59" fillId="0" borderId="143" applyNumberFormat="0" applyFill="0" applyAlignment="0" applyProtection="0"/>
    <xf numFmtId="0" fontId="52" fillId="44" borderId="140" applyNumberFormat="0" applyAlignment="0" applyProtection="0"/>
    <xf numFmtId="0" fontId="13" fillId="0" borderId="144">
      <alignment vertical="center"/>
    </xf>
    <xf numFmtId="0" fontId="57" fillId="58" borderId="142" applyNumberFormat="0" applyAlignment="0" applyProtection="0"/>
    <xf numFmtId="0" fontId="42" fillId="58" borderId="140"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57" fillId="58" borderId="142" applyNumberFormat="0" applyAlignment="0" applyProtection="0"/>
    <xf numFmtId="0" fontId="42" fillId="58" borderId="140" applyNumberFormat="0" applyAlignment="0" applyProtection="0"/>
    <xf numFmtId="0" fontId="57" fillId="58" borderId="142" applyNumberFormat="0" applyAlignment="0" applyProtection="0"/>
    <xf numFmtId="0" fontId="13" fillId="0" borderId="144">
      <alignment vertical="center"/>
    </xf>
    <xf numFmtId="0" fontId="13" fillId="0" borderId="144">
      <alignment vertical="center"/>
    </xf>
    <xf numFmtId="0" fontId="57" fillId="58" borderId="142" applyNumberFormat="0" applyAlignment="0" applyProtection="0"/>
    <xf numFmtId="171" fontId="13" fillId="0" borderId="144">
      <alignment vertical="center"/>
    </xf>
    <xf numFmtId="0" fontId="13" fillId="62" borderId="141" applyNumberFormat="0" applyFont="0" applyAlignment="0" applyProtection="0"/>
    <xf numFmtId="0" fontId="42" fillId="58" borderId="140" applyNumberFormat="0" applyAlignment="0" applyProtection="0"/>
    <xf numFmtId="0" fontId="13" fillId="0" borderId="144">
      <alignment vertical="center"/>
    </xf>
    <xf numFmtId="0" fontId="57" fillId="58" borderId="142" applyNumberFormat="0" applyAlignment="0" applyProtection="0"/>
    <xf numFmtId="171" fontId="15" fillId="5" borderId="144">
      <alignment horizontal="right" vertical="center"/>
    </xf>
    <xf numFmtId="0" fontId="42" fillId="58" borderId="140" applyNumberFormat="0" applyAlignment="0" applyProtection="0"/>
    <xf numFmtId="171" fontId="13" fillId="0" borderId="144">
      <alignment vertical="center"/>
    </xf>
    <xf numFmtId="0" fontId="59" fillId="0" borderId="143" applyNumberFormat="0" applyFill="0" applyAlignment="0" applyProtection="0"/>
    <xf numFmtId="0" fontId="13" fillId="62" borderId="141" applyNumberFormat="0" applyFont="0" applyAlignment="0" applyProtection="0"/>
    <xf numFmtId="171" fontId="13" fillId="0" borderId="144">
      <alignment vertical="center"/>
    </xf>
    <xf numFmtId="171" fontId="15" fillId="5" borderId="144">
      <alignment horizontal="right" vertical="center"/>
    </xf>
    <xf numFmtId="0" fontId="13" fillId="0" borderId="144">
      <alignment vertical="center"/>
    </xf>
    <xf numFmtId="0" fontId="57" fillId="58" borderId="142" applyNumberFormat="0" applyAlignment="0" applyProtection="0"/>
    <xf numFmtId="0" fontId="13" fillId="0" borderId="144">
      <alignment vertical="center"/>
    </xf>
    <xf numFmtId="0" fontId="13" fillId="62" borderId="141" applyNumberFormat="0" applyFont="0" applyAlignment="0" applyProtection="0"/>
    <xf numFmtId="166" fontId="15" fillId="5" borderId="144">
      <alignment horizontal="right" vertical="center"/>
    </xf>
    <xf numFmtId="0" fontId="42" fillId="58" borderId="140" applyNumberFormat="0" applyAlignment="0" applyProtection="0"/>
    <xf numFmtId="166" fontId="15" fillId="5" borderId="144">
      <alignment horizontal="right" vertical="center"/>
    </xf>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9" fillId="0" borderId="143" applyNumberFormat="0" applyFill="0" applyAlignment="0" applyProtection="0"/>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171" fontId="13" fillId="0" borderId="144">
      <alignment vertical="center"/>
    </xf>
    <xf numFmtId="166" fontId="15" fillId="5" borderId="144">
      <alignment horizontal="right" vertical="center"/>
    </xf>
    <xf numFmtId="0" fontId="13" fillId="0" borderId="144">
      <alignment vertical="center"/>
    </xf>
    <xf numFmtId="166" fontId="15" fillId="5" borderId="144">
      <alignment horizontal="righ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62" borderId="141" applyNumberFormat="0" applyFont="0" applyAlignment="0" applyProtection="0"/>
    <xf numFmtId="0" fontId="57" fillId="58" borderId="142" applyNumberFormat="0" applyAlignment="0" applyProtection="0"/>
    <xf numFmtId="0" fontId="42" fillId="58" borderId="140" applyNumberFormat="0" applyAlignment="0" applyProtection="0"/>
    <xf numFmtId="0" fontId="52" fillId="44" borderId="140" applyNumberFormat="0" applyAlignment="0" applyProtection="0"/>
    <xf numFmtId="0" fontId="57" fillId="58" borderId="142" applyNumberFormat="0" applyAlignment="0" applyProtection="0"/>
    <xf numFmtId="0" fontId="57" fillId="58" borderId="142" applyNumberFormat="0" applyAlignment="0" applyProtection="0"/>
    <xf numFmtId="166" fontId="15" fillId="5" borderId="144">
      <alignment horizontal="right" vertical="center"/>
    </xf>
    <xf numFmtId="0" fontId="13" fillId="0" borderId="144">
      <alignment vertical="center"/>
    </xf>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0" fontId="57" fillId="58" borderId="142" applyNumberFormat="0" applyAlignment="0" applyProtection="0"/>
    <xf numFmtId="171" fontId="15" fillId="5" borderId="144">
      <alignment horizontal="right" vertical="center"/>
    </xf>
    <xf numFmtId="0" fontId="13" fillId="0" borderId="144">
      <alignment vertical="center"/>
    </xf>
    <xf numFmtId="171" fontId="13" fillId="0" borderId="144">
      <alignment vertical="center"/>
    </xf>
    <xf numFmtId="0" fontId="59" fillId="0" borderId="143" applyNumberFormat="0" applyFill="0" applyAlignment="0" applyProtection="0"/>
    <xf numFmtId="0" fontId="52" fillId="44" borderId="140" applyNumberFormat="0" applyAlignment="0" applyProtection="0"/>
    <xf numFmtId="0" fontId="42" fillId="58" borderId="140" applyNumberFormat="0" applyAlignment="0" applyProtection="0"/>
    <xf numFmtId="0" fontId="13" fillId="0" borderId="144">
      <alignment vertical="center"/>
    </xf>
    <xf numFmtId="0" fontId="13" fillId="0" borderId="144">
      <alignment vertical="center"/>
    </xf>
    <xf numFmtId="0" fontId="42" fillId="58" borderId="140" applyNumberFormat="0" applyAlignment="0" applyProtection="0"/>
    <xf numFmtId="171" fontId="13" fillId="0" borderId="144">
      <alignment vertical="center"/>
    </xf>
    <xf numFmtId="171" fontId="13" fillId="0" borderId="144">
      <alignment vertical="center"/>
    </xf>
    <xf numFmtId="171" fontId="13" fillId="0" borderId="144">
      <alignment vertical="center"/>
    </xf>
    <xf numFmtId="0" fontId="59" fillId="0" borderId="143" applyNumberFormat="0" applyFill="0" applyAlignment="0" applyProtection="0"/>
    <xf numFmtId="0" fontId="59" fillId="0" borderId="143" applyNumberFormat="0" applyFill="0" applyAlignment="0" applyProtection="0"/>
    <xf numFmtId="0" fontId="59" fillId="0" borderId="143" applyNumberFormat="0" applyFill="0" applyAlignment="0" applyProtection="0"/>
    <xf numFmtId="0" fontId="42" fillId="58" borderId="140" applyNumberFormat="0" applyAlignment="0" applyProtection="0"/>
    <xf numFmtId="0" fontId="13" fillId="0" borderId="144">
      <alignment vertical="center"/>
    </xf>
    <xf numFmtId="0" fontId="13" fillId="62" borderId="141" applyNumberFormat="0" applyFont="0" applyAlignment="0" applyProtection="0"/>
    <xf numFmtId="166" fontId="15" fillId="5" borderId="144">
      <alignment horizontal="right" vertical="center"/>
    </xf>
    <xf numFmtId="0" fontId="52" fillId="44" borderId="140" applyNumberFormat="0" applyAlignment="0" applyProtection="0"/>
    <xf numFmtId="171" fontId="15" fillId="5" borderId="144">
      <alignment horizontal="right" vertical="center"/>
    </xf>
    <xf numFmtId="0" fontId="13" fillId="62" borderId="141" applyNumberFormat="0" applyFont="0" applyAlignment="0" applyProtection="0"/>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0" fontId="13" fillId="0" borderId="144">
      <alignment vertical="center"/>
    </xf>
    <xf numFmtId="0" fontId="13" fillId="0" borderId="144">
      <alignment vertical="center"/>
    </xf>
    <xf numFmtId="0" fontId="13" fillId="62" borderId="141" applyNumberFormat="0" applyFont="0" applyAlignment="0" applyProtection="0"/>
    <xf numFmtId="166"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0" fontId="52" fillId="44" borderId="140"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57" fillId="58" borderId="142" applyNumberFormat="0" applyAlignment="0" applyProtection="0"/>
    <xf numFmtId="0" fontId="57" fillId="58" borderId="142" applyNumberFormat="0" applyAlignment="0" applyProtection="0"/>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0" fontId="13" fillId="0" borderId="144">
      <alignment vertical="center"/>
    </xf>
    <xf numFmtId="0" fontId="13" fillId="0" borderId="144">
      <alignment vertical="center"/>
    </xf>
    <xf numFmtId="166" fontId="15" fillId="5" borderId="144">
      <alignment horizontal="right" vertical="center"/>
    </xf>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0" fontId="42" fillId="58" borderId="140" applyNumberFormat="0" applyAlignment="0" applyProtection="0"/>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0" fontId="13" fillId="0" borderId="144">
      <alignment vertical="center"/>
    </xf>
    <xf numFmtId="0" fontId="42" fillId="58" borderId="140" applyNumberFormat="0" applyAlignment="0" applyProtection="0"/>
    <xf numFmtId="171"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0" fontId="57" fillId="58" borderId="142" applyNumberFormat="0" applyAlignment="0" applyProtection="0"/>
    <xf numFmtId="0" fontId="42" fillId="58" borderId="140" applyNumberFormat="0" applyAlignment="0" applyProtection="0"/>
    <xf numFmtId="0" fontId="57" fillId="58" borderId="142" applyNumberFormat="0" applyAlignment="0" applyProtection="0"/>
    <xf numFmtId="0" fontId="13" fillId="0" borderId="144">
      <alignment vertical="center"/>
    </xf>
    <xf numFmtId="0" fontId="57" fillId="58" borderId="142" applyNumberFormat="0" applyAlignment="0" applyProtection="0"/>
    <xf numFmtId="0" fontId="52" fillId="44" borderId="140" applyNumberFormat="0" applyAlignment="0" applyProtection="0"/>
    <xf numFmtId="0" fontId="59" fillId="0" borderId="143" applyNumberFormat="0" applyFill="0" applyAlignment="0" applyProtection="0"/>
    <xf numFmtId="171" fontId="15" fillId="5" borderId="144">
      <alignment horizontal="right" vertical="center"/>
    </xf>
    <xf numFmtId="0" fontId="13" fillId="62" borderId="141" applyNumberFormat="0" applyFont="0" applyAlignment="0" applyProtection="0"/>
    <xf numFmtId="0" fontId="13" fillId="0" borderId="144">
      <alignment vertical="center"/>
    </xf>
    <xf numFmtId="0" fontId="59" fillId="0" borderId="143" applyNumberFormat="0" applyFill="0" applyAlignment="0" applyProtection="0"/>
    <xf numFmtId="0" fontId="52" fillId="44" borderId="140" applyNumberFormat="0" applyAlignment="0" applyProtection="0"/>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42" fillId="58" borderId="140" applyNumberFormat="0" applyAlignment="0" applyProtection="0"/>
    <xf numFmtId="0" fontId="13" fillId="0" borderId="144">
      <alignment vertical="center"/>
    </xf>
    <xf numFmtId="0" fontId="13" fillId="0" borderId="144">
      <alignment vertical="center"/>
    </xf>
    <xf numFmtId="0" fontId="42" fillId="58" borderId="140" applyNumberFormat="0" applyAlignment="0" applyProtection="0"/>
    <xf numFmtId="166" fontId="15" fillId="5" borderId="144">
      <alignment horizontal="right" vertical="center"/>
    </xf>
    <xf numFmtId="171" fontId="13" fillId="0" borderId="144">
      <alignment vertical="center"/>
    </xf>
    <xf numFmtId="0" fontId="59" fillId="0" borderId="143" applyNumberFormat="0" applyFill="0" applyAlignment="0" applyProtection="0"/>
    <xf numFmtId="0" fontId="59" fillId="0" borderId="143" applyNumberFormat="0" applyFill="0" applyAlignment="0" applyProtection="0"/>
    <xf numFmtId="0" fontId="59" fillId="0" borderId="143" applyNumberFormat="0" applyFill="0" applyAlignment="0" applyProtection="0"/>
    <xf numFmtId="0" fontId="57" fillId="58" borderId="142" applyNumberFormat="0" applyAlignment="0" applyProtection="0"/>
    <xf numFmtId="171" fontId="15" fillId="5" borderId="144">
      <alignment horizontal="right" vertical="center"/>
    </xf>
    <xf numFmtId="166" fontId="15" fillId="5" borderId="144">
      <alignment horizontal="right" vertical="center"/>
    </xf>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0" fontId="13" fillId="0" borderId="144">
      <alignment vertical="center"/>
    </xf>
    <xf numFmtId="0" fontId="42" fillId="58" borderId="140" applyNumberFormat="0" applyAlignment="0" applyProtection="0"/>
    <xf numFmtId="166"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0" fontId="52" fillId="44" borderId="140" applyNumberFormat="0" applyAlignment="0" applyProtection="0"/>
    <xf numFmtId="0" fontId="57" fillId="58" borderId="142" applyNumberFormat="0" applyAlignment="0" applyProtection="0"/>
    <xf numFmtId="0" fontId="13" fillId="62" borderId="141" applyNumberFormat="0" applyFont="0" applyAlignment="0" applyProtection="0"/>
    <xf numFmtId="0" fontId="57" fillId="58" borderId="142" applyNumberFormat="0" applyAlignment="0" applyProtection="0"/>
    <xf numFmtId="166" fontId="15" fillId="5" borderId="144">
      <alignment horizontal="right" vertical="center"/>
    </xf>
    <xf numFmtId="0" fontId="13" fillId="62" borderId="141" applyNumberFormat="0" applyFont="0" applyAlignment="0" applyProtection="0"/>
    <xf numFmtId="0" fontId="13" fillId="0" borderId="144">
      <alignment vertical="center"/>
    </xf>
    <xf numFmtId="171" fontId="15" fillId="5" borderId="144">
      <alignment horizontal="right" vertical="center"/>
    </xf>
    <xf numFmtId="0" fontId="52" fillId="44" borderId="140" applyNumberFormat="0" applyAlignment="0" applyProtection="0"/>
    <xf numFmtId="0" fontId="42" fillId="58" borderId="140" applyNumberFormat="0" applyAlignment="0" applyProtection="0"/>
    <xf numFmtId="0" fontId="42" fillId="58" borderId="140" applyNumberForma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59" fillId="0" borderId="143" applyNumberFormat="0" applyFill="0" applyAlignment="0" applyProtection="0"/>
    <xf numFmtId="171" fontId="13" fillId="0" borderId="144">
      <alignment vertical="center"/>
    </xf>
    <xf numFmtId="0" fontId="57" fillId="58" borderId="142" applyNumberFormat="0" applyAlignment="0" applyProtection="0"/>
    <xf numFmtId="0" fontId="13" fillId="62" borderId="141" applyNumberFormat="0" applyFont="0" applyAlignment="0" applyProtection="0"/>
    <xf numFmtId="0" fontId="42" fillId="58" borderId="140" applyNumberFormat="0" applyAlignment="0" applyProtection="0"/>
    <xf numFmtId="0" fontId="57" fillId="58" borderId="142"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0" fontId="52" fillId="44" borderId="140" applyNumberFormat="0" applyAlignment="0" applyProtection="0"/>
    <xf numFmtId="166" fontId="15" fillId="5" borderId="144">
      <alignment horizontal="righ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0" fontId="42" fillId="58" borderId="140" applyNumberFormat="0" applyAlignment="0" applyProtection="0"/>
    <xf numFmtId="0" fontId="13" fillId="0" borderId="144">
      <alignment vertical="center"/>
    </xf>
    <xf numFmtId="171" fontId="15" fillId="5" borderId="144">
      <alignment horizontal="right" vertical="center"/>
    </xf>
    <xf numFmtId="0" fontId="13" fillId="0" borderId="144">
      <alignment vertical="center"/>
    </xf>
    <xf numFmtId="166" fontId="15" fillId="5" borderId="144">
      <alignment horizontal="right" vertical="center"/>
    </xf>
    <xf numFmtId="171" fontId="13" fillId="0" borderId="144">
      <alignment vertical="center"/>
    </xf>
    <xf numFmtId="171" fontId="13" fillId="0" borderId="144">
      <alignment vertical="center"/>
    </xf>
    <xf numFmtId="0" fontId="59" fillId="0" borderId="143" applyNumberFormat="0" applyFill="0" applyAlignment="0" applyProtection="0"/>
    <xf numFmtId="171" fontId="13" fillId="0" borderId="144">
      <alignment vertical="center"/>
    </xf>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171" fontId="13" fillId="0" borderId="144">
      <alignment vertical="center"/>
    </xf>
    <xf numFmtId="171" fontId="15" fillId="5" borderId="144">
      <alignment horizontal="right" vertical="center"/>
    </xf>
    <xf numFmtId="166" fontId="15" fillId="5" borderId="144">
      <alignment horizontal="right" vertical="center"/>
    </xf>
    <xf numFmtId="0" fontId="13" fillId="62" borderId="141" applyNumberFormat="0" applyFont="0" applyAlignment="0" applyProtection="0"/>
    <xf numFmtId="0" fontId="13" fillId="0" borderId="144">
      <alignment vertical="center"/>
    </xf>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166" fontId="15" fillId="5" borderId="144">
      <alignment horizontal="right" vertical="center"/>
    </xf>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0"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42" fillId="58" borderId="140" applyNumberFormat="0" applyAlignment="0" applyProtection="0"/>
    <xf numFmtId="166" fontId="15" fillId="5" borderId="144">
      <alignment horizontal="right" vertical="center"/>
    </xf>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57" fillId="58" borderId="142" applyNumberFormat="0" applyAlignment="0" applyProtection="0"/>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13" fillId="62" borderId="141" applyNumberFormat="0" applyFont="0" applyAlignment="0" applyProtection="0"/>
    <xf numFmtId="171"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171" fontId="13" fillId="0" borderId="144">
      <alignment vertical="center"/>
    </xf>
    <xf numFmtId="0" fontId="42" fillId="58" borderId="140" applyNumberFormat="0" applyAlignment="0" applyProtection="0"/>
    <xf numFmtId="166" fontId="15" fillId="5" borderId="144">
      <alignment horizontal="right" vertical="center"/>
    </xf>
    <xf numFmtId="0" fontId="13" fillId="0" borderId="144">
      <alignment vertical="center"/>
    </xf>
    <xf numFmtId="0" fontId="57" fillId="58" borderId="142" applyNumberFormat="0" applyAlignment="0" applyProtection="0"/>
    <xf numFmtId="166" fontId="15" fillId="5" borderId="144">
      <alignment horizontal="right" vertical="center"/>
    </xf>
    <xf numFmtId="0" fontId="42" fillId="58" borderId="140" applyNumberFormat="0" applyAlignment="0" applyProtection="0"/>
    <xf numFmtId="0" fontId="52" fillId="44" borderId="140" applyNumberFormat="0" applyAlignment="0" applyProtection="0"/>
    <xf numFmtId="171" fontId="13" fillId="0" borderId="144">
      <alignment vertical="center"/>
    </xf>
    <xf numFmtId="0" fontId="57" fillId="58" borderId="142" applyNumberFormat="0" applyAlignment="0" applyProtection="0"/>
    <xf numFmtId="0" fontId="13" fillId="0" borderId="144">
      <alignment vertical="center"/>
    </xf>
    <xf numFmtId="0" fontId="13" fillId="62" borderId="141" applyNumberFormat="0" applyFont="0" applyAlignment="0" applyProtection="0"/>
    <xf numFmtId="0" fontId="42" fillId="58" borderId="140" applyNumberFormat="0" applyAlignment="0" applyProtection="0"/>
    <xf numFmtId="0" fontId="42" fillId="58" borderId="140" applyNumberFormat="0" applyAlignment="0" applyProtection="0"/>
    <xf numFmtId="0" fontId="13" fillId="0" borderId="144">
      <alignment vertical="center"/>
    </xf>
    <xf numFmtId="166" fontId="15" fillId="5" borderId="144">
      <alignment horizontal="right" vertical="center"/>
    </xf>
    <xf numFmtId="171"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0" fontId="52" fillId="44" borderId="140" applyNumberFormat="0" applyAlignment="0" applyProtection="0"/>
    <xf numFmtId="0" fontId="57" fillId="58" borderId="142" applyNumberFormat="0" applyAlignment="0" applyProtection="0"/>
    <xf numFmtId="166" fontId="15" fillId="5" borderId="144">
      <alignment horizontal="right" vertical="center"/>
    </xf>
    <xf numFmtId="0" fontId="57" fillId="58" borderId="142" applyNumberFormat="0" applyAlignment="0" applyProtection="0"/>
    <xf numFmtId="0" fontId="59" fillId="0" borderId="143" applyNumberFormat="0" applyFill="0" applyAlignment="0" applyProtection="0"/>
    <xf numFmtId="171"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166" fontId="15" fillId="5" borderId="144">
      <alignment horizontal="right" vertical="center"/>
    </xf>
    <xf numFmtId="0" fontId="52" fillId="44" borderId="140" applyNumberFormat="0" applyAlignment="0" applyProtection="0"/>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0" fontId="13" fillId="0" borderId="144">
      <alignment vertical="center"/>
    </xf>
    <xf numFmtId="0" fontId="13" fillId="0" borderId="144">
      <alignment vertical="center"/>
    </xf>
    <xf numFmtId="0" fontId="13" fillId="0" borderId="144">
      <alignment vertical="center"/>
    </xf>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171" fontId="15" fillId="5" borderId="144">
      <alignment horizontal="right" vertical="center"/>
    </xf>
    <xf numFmtId="166" fontId="15" fillId="5" borderId="144">
      <alignment horizontal="right" vertical="center"/>
    </xf>
    <xf numFmtId="0" fontId="57" fillId="58" borderId="142" applyNumberFormat="0" applyAlignment="0" applyProtection="0"/>
    <xf numFmtId="171" fontId="15" fillId="5" borderId="144">
      <alignment horizontal="right" vertical="center"/>
    </xf>
    <xf numFmtId="0" fontId="13" fillId="62" borderId="141" applyNumberFormat="0" applyFont="0" applyAlignment="0" applyProtection="0"/>
    <xf numFmtId="0" fontId="13" fillId="0" borderId="144">
      <alignment vertical="center"/>
    </xf>
    <xf numFmtId="0" fontId="59" fillId="0" borderId="143" applyNumberFormat="0" applyFill="0" applyAlignment="0" applyProtection="0"/>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171" fontId="13" fillId="0" borderId="144">
      <alignment vertical="center"/>
    </xf>
    <xf numFmtId="171" fontId="15" fillId="5" borderId="144">
      <alignment horizontal="right" vertical="center"/>
    </xf>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57" fillId="58" borderId="142" applyNumberFormat="0" applyAlignment="0" applyProtection="0"/>
    <xf numFmtId="0" fontId="42" fillId="58" borderId="140" applyNumberFormat="0" applyAlignment="0" applyProtection="0"/>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171" fontId="13" fillId="0" borderId="144">
      <alignment vertical="center"/>
    </xf>
    <xf numFmtId="0" fontId="42" fillId="58" borderId="140" applyNumberFormat="0" applyAlignment="0" applyProtection="0"/>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0" fontId="13" fillId="0" borderId="144">
      <alignment vertical="center"/>
    </xf>
    <xf numFmtId="0" fontId="13" fillId="0" borderId="144">
      <alignment vertical="center"/>
    </xf>
    <xf numFmtId="166"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171" fontId="13" fillId="0" borderId="144">
      <alignment vertical="center"/>
    </xf>
    <xf numFmtId="0" fontId="59" fillId="0" borderId="143" applyNumberFormat="0" applyFill="0" applyAlignment="0" applyProtection="0"/>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171" fontId="15" fillId="5" borderId="144">
      <alignment horizontal="right" vertical="center"/>
    </xf>
    <xf numFmtId="0" fontId="59" fillId="0" borderId="143" applyNumberFormat="0" applyFill="0" applyAlignment="0" applyProtection="0"/>
    <xf numFmtId="171" fontId="13" fillId="0" borderId="144">
      <alignment vertical="center"/>
    </xf>
    <xf numFmtId="0" fontId="57" fillId="58" borderId="142" applyNumberFormat="0" applyAlignment="0" applyProtection="0"/>
    <xf numFmtId="0" fontId="59" fillId="0" borderId="143" applyNumberFormat="0" applyFill="0" applyAlignment="0" applyProtection="0"/>
    <xf numFmtId="0" fontId="59" fillId="0" borderId="143" applyNumberFormat="0" applyFill="0" applyAlignment="0" applyProtection="0"/>
    <xf numFmtId="166"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0" fontId="13" fillId="0" borderId="144">
      <alignment vertical="center"/>
    </xf>
    <xf numFmtId="0" fontId="52" fillId="44" borderId="140" applyNumberFormat="0" applyAlignment="0" applyProtection="0"/>
    <xf numFmtId="171" fontId="13" fillId="0" borderId="144">
      <alignment vertical="center"/>
    </xf>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59" fillId="0" borderId="143" applyNumberFormat="0" applyFill="0" applyAlignment="0" applyProtection="0"/>
    <xf numFmtId="171" fontId="15" fillId="5" borderId="144">
      <alignment horizontal="right" vertical="center"/>
    </xf>
    <xf numFmtId="171" fontId="15" fillId="5" borderId="144">
      <alignment horizontal="right" vertical="center"/>
    </xf>
    <xf numFmtId="0" fontId="13" fillId="62" borderId="141" applyNumberFormat="0" applyFont="0" applyAlignment="0" applyProtection="0"/>
    <xf numFmtId="0" fontId="13" fillId="62" borderId="141" applyNumberFormat="0" applyFont="0" applyAlignment="0" applyProtection="0"/>
    <xf numFmtId="0" fontId="13" fillId="62" borderId="141" applyNumberFormat="0" applyFont="0" applyAlignment="0" applyProtection="0"/>
    <xf numFmtId="0" fontId="52" fillId="44" borderId="140" applyNumberFormat="0" applyAlignment="0" applyProtection="0"/>
    <xf numFmtId="171" fontId="15" fillId="5" borderId="144">
      <alignment horizontal="right" vertical="center"/>
    </xf>
    <xf numFmtId="0" fontId="57" fillId="58" borderId="142" applyNumberFormat="0" applyAlignment="0" applyProtection="0"/>
    <xf numFmtId="0" fontId="13" fillId="0" borderId="144">
      <alignmen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166" fontId="15" fillId="5" borderId="144">
      <alignment horizontal="right" vertical="center"/>
    </xf>
    <xf numFmtId="0" fontId="13" fillId="62" borderId="141" applyNumberFormat="0" applyFon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0" fontId="52" fillId="44" borderId="140" applyNumberFormat="0" applyAlignment="0" applyProtection="0"/>
    <xf numFmtId="171" fontId="13" fillId="0" borderId="144">
      <alignment vertical="center"/>
    </xf>
    <xf numFmtId="0" fontId="42" fillId="58" borderId="140" applyNumberFormat="0" applyAlignment="0" applyProtection="0"/>
    <xf numFmtId="0" fontId="13" fillId="0" borderId="144">
      <alignment vertical="center"/>
    </xf>
    <xf numFmtId="166" fontId="15" fillId="5" borderId="144">
      <alignment horizontal="right" vertical="center"/>
    </xf>
    <xf numFmtId="0" fontId="13" fillId="0" borderId="144">
      <alignment vertical="center"/>
    </xf>
    <xf numFmtId="171" fontId="15" fillId="5" borderId="144">
      <alignment horizontal="right" vertical="center"/>
    </xf>
    <xf numFmtId="0" fontId="13" fillId="0" borderId="144">
      <alignment vertical="center"/>
    </xf>
    <xf numFmtId="0" fontId="59" fillId="0" borderId="143" applyNumberFormat="0" applyFill="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171" fontId="15" fillId="5" borderId="144">
      <alignment horizontal="right" vertical="center"/>
    </xf>
    <xf numFmtId="171" fontId="15" fillId="5" borderId="144">
      <alignment horizontal="right" vertical="center"/>
    </xf>
    <xf numFmtId="0" fontId="57" fillId="58" borderId="142" applyNumberFormat="0" applyAlignment="0" applyProtection="0"/>
    <xf numFmtId="166" fontId="15" fillId="5" borderId="144">
      <alignment horizontal="right" vertical="center"/>
    </xf>
    <xf numFmtId="0" fontId="52" fillId="44" borderId="140" applyNumberFormat="0" applyAlignment="0" applyProtection="0"/>
    <xf numFmtId="0" fontId="42" fillId="58" borderId="140" applyNumberFormat="0" applyAlignment="0" applyProtection="0"/>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166" fontId="15" fillId="5" borderId="144">
      <alignment horizontal="right" vertical="center"/>
    </xf>
    <xf numFmtId="0" fontId="13" fillId="0" borderId="144">
      <alignment vertical="center"/>
    </xf>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166"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0" fontId="52" fillId="44" borderId="140" applyNumberFormat="0" applyAlignment="0" applyProtection="0"/>
    <xf numFmtId="171" fontId="13" fillId="0" borderId="144">
      <alignment vertical="center"/>
    </xf>
    <xf numFmtId="0" fontId="52" fillId="44" borderId="140" applyNumberFormat="0" applyAlignment="0" applyProtection="0"/>
    <xf numFmtId="166" fontId="15" fillId="5" borderId="144">
      <alignment horizontal="right" vertical="center"/>
    </xf>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0" fontId="13" fillId="0" borderId="144">
      <alignment vertical="center"/>
    </xf>
    <xf numFmtId="0" fontId="13" fillId="62" borderId="141" applyNumberFormat="0" applyFont="0" applyAlignment="0" applyProtection="0"/>
    <xf numFmtId="166" fontId="15" fillId="5" borderId="144">
      <alignment horizontal="right" vertical="center"/>
    </xf>
    <xf numFmtId="171" fontId="13" fillId="0" borderId="144">
      <alignment vertical="center"/>
    </xf>
    <xf numFmtId="0" fontId="13" fillId="0" borderId="144">
      <alignment vertical="center"/>
    </xf>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171" fontId="13" fillId="0" borderId="144">
      <alignmen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166" fontId="15" fillId="5" borderId="144">
      <alignment horizontal="right" vertical="center"/>
    </xf>
    <xf numFmtId="171" fontId="13" fillId="0" borderId="144">
      <alignment vertical="center"/>
    </xf>
    <xf numFmtId="0" fontId="52" fillId="44" borderId="140" applyNumberFormat="0" applyAlignment="0" applyProtection="0"/>
    <xf numFmtId="0" fontId="57" fillId="58" borderId="142" applyNumberFormat="0" applyAlignment="0" applyProtection="0"/>
    <xf numFmtId="0" fontId="52" fillId="44" borderId="140" applyNumberFormat="0" applyAlignment="0" applyProtection="0"/>
    <xf numFmtId="0" fontId="13" fillId="0" borderId="144">
      <alignment vertical="center"/>
    </xf>
    <xf numFmtId="171" fontId="13" fillId="0" borderId="144">
      <alignment vertical="center"/>
    </xf>
    <xf numFmtId="171" fontId="13" fillId="0" borderId="144">
      <alignment vertical="center"/>
    </xf>
    <xf numFmtId="166" fontId="15" fillId="5" borderId="144">
      <alignment horizontal="right" vertical="center"/>
    </xf>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0" fontId="42" fillId="58" borderId="140" applyNumberFormat="0" applyAlignment="0" applyProtection="0"/>
    <xf numFmtId="0" fontId="59" fillId="0" borderId="143" applyNumberFormat="0" applyFill="0" applyAlignment="0" applyProtection="0"/>
    <xf numFmtId="0" fontId="57" fillId="58" borderId="142" applyNumberFormat="0" applyAlignment="0" applyProtection="0"/>
    <xf numFmtId="0" fontId="59" fillId="0" borderId="143" applyNumberFormat="0" applyFill="0" applyAlignment="0" applyProtection="0"/>
    <xf numFmtId="0" fontId="52" fillId="44" borderId="140" applyNumberFormat="0" applyAlignment="0" applyProtection="0"/>
    <xf numFmtId="166"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166" fontId="15" fillId="5" borderId="144">
      <alignment horizontal="right" vertical="center"/>
    </xf>
    <xf numFmtId="0" fontId="59" fillId="0" borderId="143" applyNumberFormat="0" applyFill="0" applyAlignment="0" applyProtection="0"/>
    <xf numFmtId="0" fontId="13" fillId="0" borderId="144">
      <alignment vertical="center"/>
    </xf>
    <xf numFmtId="171" fontId="13" fillId="0" borderId="144">
      <alignment vertical="center"/>
    </xf>
    <xf numFmtId="0" fontId="42" fillId="58" borderId="140" applyNumberFormat="0" applyAlignment="0" applyProtection="0"/>
    <xf numFmtId="166" fontId="15" fillId="5" borderId="144">
      <alignment horizontal="right" vertical="center"/>
    </xf>
    <xf numFmtId="171" fontId="13" fillId="0" borderId="144">
      <alignmen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42" fillId="58" borderId="140" applyNumberFormat="0" applyAlignment="0" applyProtection="0"/>
    <xf numFmtId="0" fontId="57" fillId="58" borderId="142" applyNumberFormat="0" applyAlignment="0" applyProtection="0"/>
    <xf numFmtId="0" fontId="57" fillId="58" borderId="142"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13" fillId="0" borderId="144">
      <alignment vertical="center"/>
    </xf>
    <xf numFmtId="171" fontId="15" fillId="5" borderId="144">
      <alignment horizontal="right" vertical="center"/>
    </xf>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166" fontId="15" fillId="5" borderId="144">
      <alignment horizontal="right" vertical="center"/>
    </xf>
    <xf numFmtId="0" fontId="13" fillId="0" borderId="144">
      <alignment vertical="center"/>
    </xf>
    <xf numFmtId="0" fontId="13" fillId="0" borderId="144">
      <alignment vertical="center"/>
    </xf>
    <xf numFmtId="171" fontId="15" fillId="5" borderId="144">
      <alignment horizontal="right" vertical="center"/>
    </xf>
    <xf numFmtId="0" fontId="13" fillId="0" borderId="144">
      <alignment vertical="center"/>
    </xf>
    <xf numFmtId="0" fontId="13" fillId="0" borderId="144">
      <alignment vertical="center"/>
    </xf>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0" fontId="52" fillId="44" borderId="140" applyNumberFormat="0" applyAlignment="0" applyProtection="0"/>
    <xf numFmtId="166" fontId="15" fillId="5" borderId="144">
      <alignment horizontal="right" vertical="center"/>
    </xf>
    <xf numFmtId="171"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171" fontId="13" fillId="0" borderId="144">
      <alignment vertical="center"/>
    </xf>
    <xf numFmtId="0" fontId="52" fillId="44" borderId="140" applyNumberFormat="0" applyAlignment="0" applyProtection="0"/>
    <xf numFmtId="166"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171" fontId="13" fillId="0" borderId="144">
      <alignment vertical="center"/>
    </xf>
    <xf numFmtId="0" fontId="42" fillId="58" borderId="140" applyNumberFormat="0" applyAlignment="0" applyProtection="0"/>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7" fillId="58" borderId="142" applyNumberFormat="0" applyAlignment="0" applyProtection="0"/>
    <xf numFmtId="0" fontId="13" fillId="0" borderId="144">
      <alignment vertical="center"/>
    </xf>
    <xf numFmtId="0" fontId="13" fillId="0" borderId="144">
      <alignment vertical="center"/>
    </xf>
    <xf numFmtId="0" fontId="59" fillId="0" borderId="143" applyNumberFormat="0" applyFill="0" applyAlignment="0" applyProtection="0"/>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166" fontId="15" fillId="5" borderId="144">
      <alignment horizontal="right" vertical="center"/>
    </xf>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0" fontId="13" fillId="62" borderId="141" applyNumberFormat="0" applyFont="0" applyAlignment="0" applyProtection="0"/>
    <xf numFmtId="0" fontId="13" fillId="0" borderId="144">
      <alignment vertical="center"/>
    </xf>
    <xf numFmtId="0" fontId="42" fillId="58" borderId="140" applyNumberFormat="0" applyAlignment="0" applyProtection="0"/>
    <xf numFmtId="0" fontId="42" fillId="58" borderId="140" applyNumberFormat="0" applyAlignment="0" applyProtection="0"/>
    <xf numFmtId="171" fontId="13" fillId="0" borderId="144">
      <alignment vertical="center"/>
    </xf>
    <xf numFmtId="171"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3" fillId="0" borderId="144">
      <alignment vertical="center"/>
    </xf>
    <xf numFmtId="171" fontId="13" fillId="0" borderId="144">
      <alignment vertical="center"/>
    </xf>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57" fillId="58" borderId="142" applyNumberFormat="0" applyAlignment="0" applyProtection="0"/>
    <xf numFmtId="0" fontId="13" fillId="0" borderId="144">
      <alignment vertical="center"/>
    </xf>
    <xf numFmtId="171" fontId="15" fillId="5" borderId="144">
      <alignment horizontal="right" vertical="center"/>
    </xf>
    <xf numFmtId="171"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166" fontId="15" fillId="5" borderId="144">
      <alignment horizontal="right" vertical="center"/>
    </xf>
    <xf numFmtId="0" fontId="13" fillId="0" borderId="144">
      <alignmen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171" fontId="13" fillId="0" borderId="144">
      <alignment vertical="center"/>
    </xf>
    <xf numFmtId="0" fontId="57" fillId="58" borderId="142" applyNumberFormat="0" applyAlignment="0" applyProtection="0"/>
    <xf numFmtId="0" fontId="13" fillId="0" borderId="144">
      <alignment vertical="center"/>
    </xf>
    <xf numFmtId="0" fontId="57" fillId="58" borderId="142" applyNumberFormat="0" applyAlignment="0" applyProtection="0"/>
    <xf numFmtId="0" fontId="42" fillId="58" borderId="140" applyNumberFormat="0" applyAlignment="0" applyProtection="0"/>
    <xf numFmtId="0" fontId="13" fillId="62" borderId="141" applyNumberFormat="0" applyFont="0" applyAlignment="0" applyProtection="0"/>
    <xf numFmtId="171" fontId="13" fillId="0" borderId="144">
      <alignment vertical="center"/>
    </xf>
    <xf numFmtId="0" fontId="52" fillId="44" borderId="140" applyNumberFormat="0" applyAlignment="0" applyProtection="0"/>
    <xf numFmtId="0" fontId="13" fillId="0" borderId="144">
      <alignment vertical="center"/>
    </xf>
    <xf numFmtId="0" fontId="13" fillId="0" borderId="144">
      <alignment vertical="center"/>
    </xf>
    <xf numFmtId="0" fontId="52" fillId="44" borderId="140" applyNumberFormat="0" applyAlignment="0" applyProtection="0"/>
    <xf numFmtId="0" fontId="13" fillId="0" borderId="144">
      <alignment vertical="center"/>
    </xf>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0" fontId="42" fillId="58" borderId="140" applyNumberFormat="0" applyAlignment="0" applyProtection="0"/>
    <xf numFmtId="0" fontId="13" fillId="62" borderId="141" applyNumberFormat="0" applyFont="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13" fillId="0" borderId="144">
      <alignment vertical="center"/>
    </xf>
    <xf numFmtId="0" fontId="13" fillId="62" borderId="141" applyNumberFormat="0" applyFont="0" applyAlignment="0" applyProtection="0"/>
    <xf numFmtId="166" fontId="15" fillId="5" borderId="144">
      <alignment horizontal="right" vertical="center"/>
    </xf>
    <xf numFmtId="166" fontId="15" fillId="5" borderId="144">
      <alignment horizontal="right" vertical="center"/>
    </xf>
    <xf numFmtId="0" fontId="59" fillId="0" borderId="143" applyNumberFormat="0" applyFill="0" applyAlignment="0" applyProtection="0"/>
    <xf numFmtId="171" fontId="15" fillId="5" borderId="144">
      <alignment horizontal="right" vertical="center"/>
    </xf>
    <xf numFmtId="171" fontId="13" fillId="0" borderId="144">
      <alignment vertical="center"/>
    </xf>
    <xf numFmtId="0" fontId="13" fillId="62" borderId="141" applyNumberFormat="0" applyFont="0" applyAlignment="0" applyProtection="0"/>
    <xf numFmtId="0" fontId="42" fillId="58" borderId="140" applyNumberFormat="0" applyAlignment="0" applyProtection="0"/>
    <xf numFmtId="0" fontId="13" fillId="0" borderId="144">
      <alignment vertical="center"/>
    </xf>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71" fontId="13" fillId="0" borderId="144">
      <alignment vertical="center"/>
    </xf>
    <xf numFmtId="171" fontId="15" fillId="5" borderId="144">
      <alignment horizontal="right" vertical="center"/>
    </xf>
    <xf numFmtId="0" fontId="57" fillId="58" borderId="142" applyNumberFormat="0" applyAlignment="0" applyProtection="0"/>
    <xf numFmtId="166" fontId="15" fillId="5" borderId="144">
      <alignment horizontal="right" vertical="center"/>
    </xf>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171" fontId="13" fillId="0" borderId="144">
      <alignment vertical="center"/>
    </xf>
    <xf numFmtId="171"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166" fontId="15" fillId="5" borderId="144">
      <alignment horizontal="right" vertical="center"/>
    </xf>
    <xf numFmtId="0" fontId="52" fillId="44"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52" fillId="44" borderId="140" applyNumberFormat="0" applyAlignment="0" applyProtection="0"/>
    <xf numFmtId="0" fontId="57" fillId="58" borderId="142" applyNumberFormat="0" applyAlignment="0" applyProtection="0"/>
    <xf numFmtId="171" fontId="15" fillId="5" borderId="144">
      <alignment horizontal="right" vertical="center"/>
    </xf>
    <xf numFmtId="0" fontId="13" fillId="0" borderId="144">
      <alignment vertical="center"/>
    </xf>
    <xf numFmtId="0" fontId="13" fillId="62" borderId="141" applyNumberFormat="0" applyFont="0" applyAlignment="0" applyProtection="0"/>
    <xf numFmtId="171" fontId="15" fillId="5" borderId="144">
      <alignment horizontal="right" vertical="center"/>
    </xf>
    <xf numFmtId="0" fontId="13" fillId="62" borderId="141" applyNumberFormat="0" applyFont="0" applyAlignment="0" applyProtection="0"/>
    <xf numFmtId="166" fontId="15" fillId="5" borderId="144">
      <alignment horizontal="right" vertical="center"/>
    </xf>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2" fillId="44" borderId="140" applyNumberFormat="0" applyAlignment="0" applyProtection="0"/>
    <xf numFmtId="0" fontId="42" fillId="58" borderId="140" applyNumberFormat="0" applyAlignment="0" applyProtection="0"/>
    <xf numFmtId="0" fontId="57" fillId="58" borderId="142" applyNumberFormat="0" applyAlignment="0" applyProtection="0"/>
    <xf numFmtId="0" fontId="13" fillId="0" borderId="144">
      <alignment vertical="center"/>
    </xf>
    <xf numFmtId="0" fontId="13" fillId="0" borderId="144">
      <alignment vertical="center"/>
    </xf>
    <xf numFmtId="0" fontId="57" fillId="58" borderId="142" applyNumberFormat="0" applyAlignment="0" applyProtection="0"/>
    <xf numFmtId="0" fontId="59" fillId="0" borderId="143" applyNumberFormat="0" applyFill="0" applyAlignment="0" applyProtection="0"/>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0" fontId="57" fillId="58" borderId="142" applyNumberFormat="0" applyAlignment="0" applyProtection="0"/>
    <xf numFmtId="0" fontId="13" fillId="0" borderId="144">
      <alignment vertical="center"/>
    </xf>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59" fillId="0" borderId="143" applyNumberFormat="0" applyFill="0" applyAlignment="0" applyProtection="0"/>
    <xf numFmtId="171" fontId="13" fillId="0" borderId="144">
      <alignment vertical="center"/>
    </xf>
    <xf numFmtId="0" fontId="42" fillId="58" borderId="140" applyNumberFormat="0" applyAlignment="0" applyProtection="0"/>
    <xf numFmtId="171"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171" fontId="13" fillId="0" borderId="144">
      <alignment vertical="center"/>
    </xf>
    <xf numFmtId="171" fontId="13" fillId="0" borderId="144">
      <alignment vertical="center"/>
    </xf>
    <xf numFmtId="0" fontId="52" fillId="44" borderId="140"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52" fillId="44" borderId="140" applyNumberFormat="0" applyAlignment="0" applyProtection="0"/>
    <xf numFmtId="166" fontId="15" fillId="5" borderId="144">
      <alignment horizontal="right" vertical="center"/>
    </xf>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171" fontId="15" fillId="5" borderId="144">
      <alignment horizontal="right" vertical="center"/>
    </xf>
    <xf numFmtId="0" fontId="42" fillId="58" borderId="140" applyNumberFormat="0" applyAlignment="0" applyProtection="0"/>
    <xf numFmtId="0" fontId="13" fillId="0" borderId="144">
      <alignmen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13" fillId="0" borderId="144">
      <alignment vertical="center"/>
    </xf>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0"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57" fillId="58" borderId="142" applyNumberFormat="0" applyAlignment="0" applyProtection="0"/>
    <xf numFmtId="0" fontId="52" fillId="44" borderId="140" applyNumberFormat="0" applyAlignment="0" applyProtection="0"/>
    <xf numFmtId="166" fontId="15" fillId="5" borderId="144">
      <alignment horizontal="right" vertical="center"/>
    </xf>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171" fontId="15" fillId="5" borderId="144">
      <alignment horizontal="right" vertical="center"/>
    </xf>
    <xf numFmtId="0" fontId="52" fillId="44" borderId="140"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57" fillId="58" borderId="142" applyNumberFormat="0" applyAlignment="0" applyProtection="0"/>
    <xf numFmtId="166" fontId="15" fillId="5" borderId="144">
      <alignment horizontal="right" vertical="center"/>
    </xf>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0" fontId="52" fillId="44" borderId="140" applyNumberFormat="0" applyAlignment="0" applyProtection="0"/>
    <xf numFmtId="0" fontId="13" fillId="0" borderId="144">
      <alignment vertical="center"/>
    </xf>
    <xf numFmtId="0" fontId="59" fillId="0" borderId="143" applyNumberFormat="0" applyFill="0" applyAlignment="0" applyProtection="0"/>
    <xf numFmtId="0" fontId="42" fillId="58" borderId="140"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166" fontId="15" fillId="5" borderId="144">
      <alignment horizontal="right" vertical="center"/>
    </xf>
    <xf numFmtId="0"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0" fontId="42" fillId="58" borderId="140" applyNumberFormat="0" applyAlignment="0" applyProtection="0"/>
    <xf numFmtId="0" fontId="13" fillId="0" borderId="144">
      <alignment vertical="center"/>
    </xf>
    <xf numFmtId="171" fontId="15" fillId="5" borderId="144">
      <alignment horizontal="right" vertical="center"/>
    </xf>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0"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171" fontId="15" fillId="5" borderId="144">
      <alignment horizontal="right" vertical="center"/>
    </xf>
    <xf numFmtId="0" fontId="52" fillId="44" borderId="140" applyNumberFormat="0" applyAlignment="0" applyProtection="0"/>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57" fillId="58" borderId="142" applyNumberFormat="0" applyAlignment="0" applyProtection="0"/>
    <xf numFmtId="0" fontId="42" fillId="58" borderId="140" applyNumberFormat="0" applyAlignment="0" applyProtection="0"/>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57" fillId="58" borderId="142" applyNumberFormat="0" applyAlignment="0" applyProtection="0"/>
    <xf numFmtId="0" fontId="42" fillId="58" borderId="140" applyNumberFormat="0" applyAlignment="0" applyProtection="0"/>
    <xf numFmtId="0" fontId="42" fillId="58" borderId="140" applyNumberFormat="0" applyAlignment="0" applyProtection="0"/>
    <xf numFmtId="0" fontId="13" fillId="62" borderId="141" applyNumberFormat="0" applyFont="0" applyAlignment="0" applyProtection="0"/>
    <xf numFmtId="0" fontId="52" fillId="44" borderId="140" applyNumberFormat="0" applyAlignment="0" applyProtection="0"/>
    <xf numFmtId="171" fontId="13" fillId="0" borderId="144">
      <alignment vertical="center"/>
    </xf>
    <xf numFmtId="0" fontId="42" fillId="58" borderId="140" applyNumberFormat="0" applyAlignment="0" applyProtection="0"/>
    <xf numFmtId="166" fontId="15" fillId="5" borderId="144">
      <alignment horizontal="right" vertical="center"/>
    </xf>
    <xf numFmtId="0" fontId="13" fillId="62" borderId="141" applyNumberFormat="0" applyFont="0" applyAlignment="0" applyProtection="0"/>
    <xf numFmtId="0" fontId="13" fillId="0" borderId="144">
      <alignment vertical="center"/>
    </xf>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0"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0" fontId="52" fillId="44" borderId="140" applyNumberFormat="0" applyAlignment="0" applyProtection="0"/>
    <xf numFmtId="171" fontId="13" fillId="0" borderId="144">
      <alignment vertical="center"/>
    </xf>
    <xf numFmtId="0" fontId="13" fillId="0" borderId="144">
      <alignment vertical="center"/>
    </xf>
    <xf numFmtId="171"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0" fontId="13" fillId="62" borderId="141" applyNumberFormat="0" applyFont="0" applyAlignment="0" applyProtection="0"/>
    <xf numFmtId="171" fontId="13" fillId="0" borderId="144">
      <alignment vertical="center"/>
    </xf>
    <xf numFmtId="0" fontId="13" fillId="0" borderId="144">
      <alignment vertical="center"/>
    </xf>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0" fontId="13" fillId="0" borderId="144">
      <alignment vertical="center"/>
    </xf>
    <xf numFmtId="0" fontId="42" fillId="58" borderId="140" applyNumberFormat="0" applyAlignment="0" applyProtection="0"/>
    <xf numFmtId="0" fontId="13" fillId="0" borderId="144">
      <alignment vertical="center"/>
    </xf>
    <xf numFmtId="171" fontId="13" fillId="0" borderId="144">
      <alignment vertical="center"/>
    </xf>
    <xf numFmtId="171" fontId="13" fillId="0" borderId="144">
      <alignment vertical="center"/>
    </xf>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0" fontId="13" fillId="0" borderId="144">
      <alignment vertical="center"/>
    </xf>
    <xf numFmtId="166" fontId="15" fillId="5" borderId="144">
      <alignment horizontal="right" vertical="center"/>
    </xf>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0" fontId="13" fillId="62" borderId="141" applyNumberFormat="0" applyFont="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9" fillId="0" borderId="143" applyNumberFormat="0" applyFill="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13" fillId="0" borderId="144">
      <alignment vertical="center"/>
    </xf>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42" fillId="58" borderId="140" applyNumberFormat="0" applyAlignment="0" applyProtection="0"/>
    <xf numFmtId="171" fontId="13" fillId="0" borderId="144">
      <alignment vertical="center"/>
    </xf>
    <xf numFmtId="0" fontId="52" fillId="44" borderId="140" applyNumberFormat="0" applyAlignment="0" applyProtection="0"/>
    <xf numFmtId="0" fontId="13" fillId="62" borderId="141" applyNumberFormat="0" applyFont="0" applyAlignment="0" applyProtection="0"/>
    <xf numFmtId="0" fontId="13" fillId="62" borderId="141" applyNumberFormat="0" applyFont="0" applyAlignment="0" applyProtection="0"/>
    <xf numFmtId="171" fontId="13" fillId="0" borderId="144">
      <alignment vertical="center"/>
    </xf>
    <xf numFmtId="0" fontId="42" fillId="58" borderId="140" applyNumberFormat="0" applyAlignment="0" applyProtection="0"/>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0" fontId="52" fillId="44" borderId="140" applyNumberFormat="0" applyAlignment="0" applyProtection="0"/>
    <xf numFmtId="0" fontId="42" fillId="58" borderId="140" applyNumberFormat="0" applyAlignment="0" applyProtection="0"/>
    <xf numFmtId="0" fontId="52" fillId="44" borderId="140" applyNumberFormat="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166"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171" fontId="15" fillId="5" borderId="144">
      <alignment horizontal="right" vertical="center"/>
    </xf>
    <xf numFmtId="0" fontId="42" fillId="58" borderId="140" applyNumberFormat="0" applyAlignment="0" applyProtection="0"/>
    <xf numFmtId="0" fontId="13" fillId="62" borderId="141" applyNumberFormat="0" applyFont="0" applyAlignment="0" applyProtection="0"/>
    <xf numFmtId="0" fontId="13" fillId="62" borderId="141" applyNumberFormat="0" applyFont="0" applyAlignment="0" applyProtection="0"/>
    <xf numFmtId="166" fontId="15" fillId="5" borderId="144">
      <alignment horizontal="right" vertical="center"/>
    </xf>
    <xf numFmtId="0" fontId="59" fillId="0" borderId="143" applyNumberFormat="0" applyFill="0" applyAlignment="0" applyProtection="0"/>
    <xf numFmtId="166" fontId="15" fillId="5" borderId="144">
      <alignment horizontal="right" vertical="center"/>
    </xf>
    <xf numFmtId="0" fontId="13" fillId="0" borderId="144">
      <alignment vertical="center"/>
    </xf>
    <xf numFmtId="0" fontId="57" fillId="58" borderId="142" applyNumberFormat="0" applyAlignment="0" applyProtection="0"/>
    <xf numFmtId="0" fontId="57" fillId="58" borderId="142" applyNumberFormat="0" applyAlignment="0" applyProtection="0"/>
    <xf numFmtId="0" fontId="13" fillId="62" borderId="141" applyNumberFormat="0" applyFont="0" applyAlignment="0" applyProtection="0"/>
    <xf numFmtId="0" fontId="52" fillId="44" borderId="140" applyNumberFormat="0" applyAlignment="0" applyProtection="0"/>
    <xf numFmtId="0" fontId="13" fillId="62" borderId="141" applyNumberFormat="0" applyFont="0" applyAlignment="0" applyProtection="0"/>
    <xf numFmtId="0" fontId="13" fillId="0" borderId="144">
      <alignment vertical="center"/>
    </xf>
    <xf numFmtId="166" fontId="15" fillId="5" borderId="144">
      <alignment horizontal="right" vertical="center"/>
    </xf>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13" fillId="62" borderId="141" applyNumberFormat="0" applyFont="0" applyAlignment="0" applyProtection="0"/>
    <xf numFmtId="166" fontId="15" fillId="5" borderId="144">
      <alignment horizontal="right" vertical="center"/>
    </xf>
    <xf numFmtId="0" fontId="13" fillId="62" borderId="141" applyNumberFormat="0" applyFont="0" applyAlignment="0" applyProtection="0"/>
    <xf numFmtId="166" fontId="15" fillId="5" borderId="144">
      <alignment horizontal="right" vertical="center"/>
    </xf>
    <xf numFmtId="0" fontId="42" fillId="58" borderId="140" applyNumberFormat="0" applyAlignment="0" applyProtection="0"/>
    <xf numFmtId="0" fontId="57" fillId="58" borderId="142" applyNumberFormat="0" applyAlignment="0" applyProtection="0"/>
    <xf numFmtId="0" fontId="52" fillId="44" borderId="140" applyNumberFormat="0" applyAlignment="0" applyProtection="0"/>
    <xf numFmtId="166" fontId="15" fillId="5" borderId="144">
      <alignment horizontal="right" vertical="center"/>
    </xf>
    <xf numFmtId="0" fontId="59" fillId="0" borderId="143" applyNumberFormat="0" applyFill="0" applyAlignment="0" applyProtection="0"/>
    <xf numFmtId="171" fontId="13" fillId="0" borderId="144">
      <alignment vertical="center"/>
    </xf>
    <xf numFmtId="0" fontId="59" fillId="0" borderId="143" applyNumberFormat="0" applyFill="0" applyAlignment="0" applyProtection="0"/>
    <xf numFmtId="171" fontId="15" fillId="5" borderId="144">
      <alignment horizontal="right" vertical="center"/>
    </xf>
    <xf numFmtId="171" fontId="13" fillId="0" borderId="144">
      <alignment vertical="center"/>
    </xf>
    <xf numFmtId="166" fontId="15" fillId="5" borderId="144">
      <alignment horizontal="right" vertical="center"/>
    </xf>
    <xf numFmtId="0" fontId="13" fillId="0" borderId="144">
      <alignment vertical="center"/>
    </xf>
    <xf numFmtId="0" fontId="13" fillId="0" borderId="144">
      <alignment vertical="center"/>
    </xf>
    <xf numFmtId="166" fontId="15" fillId="5" borderId="144">
      <alignment horizontal="right" vertical="center"/>
    </xf>
    <xf numFmtId="171" fontId="15" fillId="5" borderId="144">
      <alignment horizontal="right" vertical="center"/>
    </xf>
    <xf numFmtId="0" fontId="13" fillId="62" borderId="141" applyNumberFormat="0" applyFont="0" applyAlignment="0" applyProtection="0"/>
    <xf numFmtId="0" fontId="13" fillId="62" borderId="141" applyNumberFormat="0" applyFont="0" applyAlignment="0" applyProtection="0"/>
    <xf numFmtId="166"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171" fontId="13" fillId="0" borderId="144">
      <alignment vertical="center"/>
    </xf>
    <xf numFmtId="166" fontId="15" fillId="5" borderId="144">
      <alignment horizontal="right" vertical="center"/>
    </xf>
    <xf numFmtId="166" fontId="15" fillId="5" borderId="144">
      <alignment horizontal="right" vertical="center"/>
    </xf>
    <xf numFmtId="0" fontId="52" fillId="44" borderId="140" applyNumberFormat="0" applyAlignment="0" applyProtection="0"/>
    <xf numFmtId="0" fontId="13" fillId="0" borderId="144">
      <alignment vertical="center"/>
    </xf>
    <xf numFmtId="0" fontId="13" fillId="0" borderId="144">
      <alignment vertical="center"/>
    </xf>
    <xf numFmtId="0" fontId="13" fillId="0" borderId="144">
      <alignment vertical="center"/>
    </xf>
    <xf numFmtId="0" fontId="13" fillId="62" borderId="141" applyNumberFormat="0" applyFont="0" applyAlignment="0" applyProtection="0"/>
    <xf numFmtId="166" fontId="15" fillId="5" borderId="144">
      <alignment horizontal="right" vertical="center"/>
    </xf>
    <xf numFmtId="171" fontId="13" fillId="0" borderId="144">
      <alignment vertical="center"/>
    </xf>
    <xf numFmtId="0" fontId="57" fillId="58" borderId="142" applyNumberFormat="0" applyAlignment="0" applyProtection="0"/>
    <xf numFmtId="0" fontId="13" fillId="0" borderId="144">
      <alignment vertical="center"/>
    </xf>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0" fontId="13" fillId="0" borderId="144">
      <alignment vertical="center"/>
    </xf>
    <xf numFmtId="171" fontId="13" fillId="0" borderId="144">
      <alignment vertical="center"/>
    </xf>
    <xf numFmtId="0" fontId="57" fillId="58" borderId="142" applyNumberFormat="0" applyAlignment="0" applyProtection="0"/>
    <xf numFmtId="0" fontId="13" fillId="0" borderId="144">
      <alignment vertical="center"/>
    </xf>
    <xf numFmtId="0" fontId="52" fillId="44" borderId="140"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42" fillId="58" borderId="140" applyNumberFormat="0" applyAlignment="0" applyProtection="0"/>
    <xf numFmtId="171" fontId="15" fillId="5" borderId="144">
      <alignment horizontal="right" vertical="center"/>
    </xf>
    <xf numFmtId="171" fontId="15" fillId="5" borderId="144">
      <alignment horizontal="right" vertical="center"/>
    </xf>
    <xf numFmtId="0" fontId="57" fillId="58" borderId="142" applyNumberFormat="0" applyAlignment="0" applyProtection="0"/>
    <xf numFmtId="166" fontId="15" fillId="5" borderId="144">
      <alignment horizontal="right" vertical="center"/>
    </xf>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71" fontId="13" fillId="0" borderId="144">
      <alignment vertical="center"/>
    </xf>
    <xf numFmtId="166" fontId="15" fillId="5" borderId="144">
      <alignment horizontal="right" vertical="center"/>
    </xf>
    <xf numFmtId="0" fontId="57" fillId="58" borderId="142" applyNumberFormat="0" applyAlignment="0" applyProtection="0"/>
    <xf numFmtId="171" fontId="13" fillId="0" borderId="144">
      <alignment vertical="center"/>
    </xf>
    <xf numFmtId="0" fontId="52" fillId="44" borderId="140" applyNumberFormat="0" applyAlignment="0" applyProtection="0"/>
    <xf numFmtId="0" fontId="13" fillId="0" borderId="144">
      <alignment vertical="center"/>
    </xf>
    <xf numFmtId="0" fontId="13" fillId="0" borderId="144">
      <alignment vertical="center"/>
    </xf>
    <xf numFmtId="0" fontId="13" fillId="0" borderId="144">
      <alignment vertical="center"/>
    </xf>
    <xf numFmtId="0" fontId="13" fillId="0" borderId="144">
      <alignment vertical="center"/>
    </xf>
    <xf numFmtId="166" fontId="15" fillId="5" borderId="144">
      <alignment horizontal="right" vertical="center"/>
    </xf>
    <xf numFmtId="0" fontId="57" fillId="58" borderId="142" applyNumberFormat="0" applyAlignment="0" applyProtection="0"/>
    <xf numFmtId="0" fontId="13" fillId="0" borderId="144">
      <alignment vertical="center"/>
    </xf>
    <xf numFmtId="0" fontId="57" fillId="58" borderId="142" applyNumberFormat="0" applyAlignment="0" applyProtection="0"/>
    <xf numFmtId="166" fontId="15" fillId="5" borderId="144">
      <alignment horizontal="right" vertical="center"/>
    </xf>
    <xf numFmtId="0" fontId="59" fillId="0" borderId="143" applyNumberFormat="0" applyFill="0" applyAlignment="0" applyProtection="0"/>
    <xf numFmtId="0" fontId="13" fillId="0" borderId="144">
      <alignment vertical="center"/>
    </xf>
    <xf numFmtId="0" fontId="13" fillId="0" borderId="144">
      <alignmen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166" fontId="15" fillId="5" borderId="144">
      <alignment horizontal="right" vertical="center"/>
    </xf>
    <xf numFmtId="166" fontId="15" fillId="5" borderId="144">
      <alignment horizontal="right" vertical="center"/>
    </xf>
    <xf numFmtId="0" fontId="13" fillId="0" borderId="144">
      <alignment vertical="center"/>
    </xf>
    <xf numFmtId="0" fontId="13" fillId="0" borderId="144">
      <alignment vertical="center"/>
    </xf>
    <xf numFmtId="0" fontId="57" fillId="58" borderId="142" applyNumberFormat="0" applyAlignment="0" applyProtection="0"/>
    <xf numFmtId="0" fontId="13" fillId="0" borderId="144">
      <alignment vertical="center"/>
    </xf>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59" fillId="0" borderId="143" applyNumberFormat="0" applyFill="0" applyAlignment="0" applyProtection="0"/>
    <xf numFmtId="0" fontId="59" fillId="0" borderId="143" applyNumberFormat="0" applyFill="0" applyAlignment="0" applyProtection="0"/>
    <xf numFmtId="166" fontId="15" fillId="5" borderId="144">
      <alignment horizontal="right" vertical="center"/>
    </xf>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57" fillId="58" borderId="142" applyNumberFormat="0" applyAlignment="0" applyProtection="0"/>
    <xf numFmtId="0" fontId="57" fillId="58" borderId="142" applyNumberFormat="0" applyAlignment="0" applyProtection="0"/>
    <xf numFmtId="171" fontId="15" fillId="5" borderId="144">
      <alignment horizontal="right" vertical="center"/>
    </xf>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62" borderId="141" applyNumberFormat="0" applyFont="0" applyAlignment="0" applyProtection="0"/>
    <xf numFmtId="171" fontId="15" fillId="5" borderId="144">
      <alignment horizontal="right" vertical="center"/>
    </xf>
    <xf numFmtId="0" fontId="13" fillId="0" borderId="144">
      <alignment vertical="center"/>
    </xf>
    <xf numFmtId="0" fontId="13" fillId="0" borderId="144">
      <alignmen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0" borderId="144">
      <alignment vertical="center"/>
    </xf>
    <xf numFmtId="0" fontId="13" fillId="62" borderId="141" applyNumberFormat="0" applyFont="0" applyAlignment="0" applyProtection="0"/>
    <xf numFmtId="0" fontId="13" fillId="0" borderId="144">
      <alignmen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166" fontId="15" fillId="5" borderId="144">
      <alignment horizontal="righ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0" fontId="13" fillId="0" borderId="144">
      <alignment vertical="center"/>
    </xf>
    <xf numFmtId="0" fontId="57" fillId="58" borderId="142" applyNumberFormat="0" applyAlignment="0" applyProtection="0"/>
    <xf numFmtId="171" fontId="13" fillId="0" borderId="144">
      <alignment vertical="center"/>
    </xf>
    <xf numFmtId="0" fontId="13" fillId="62" borderId="141" applyNumberFormat="0" applyFont="0" applyAlignment="0" applyProtection="0"/>
    <xf numFmtId="0" fontId="13" fillId="0" borderId="144">
      <alignment vertical="center"/>
    </xf>
    <xf numFmtId="0" fontId="57" fillId="58" borderId="142" applyNumberFormat="0" applyAlignment="0" applyProtection="0"/>
    <xf numFmtId="0" fontId="57" fillId="58" borderId="142" applyNumberFormat="0" applyAlignment="0" applyProtection="0"/>
    <xf numFmtId="0" fontId="42" fillId="58" borderId="140" applyNumberFormat="0" applyAlignment="0" applyProtection="0"/>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166" fontId="15" fillId="5" borderId="144">
      <alignment horizontal="right" vertical="center"/>
    </xf>
    <xf numFmtId="0" fontId="42" fillId="58" borderId="140" applyNumberFormat="0" applyAlignment="0" applyProtection="0"/>
    <xf numFmtId="0" fontId="57" fillId="58" borderId="142" applyNumberFormat="0" applyAlignment="0" applyProtection="0"/>
    <xf numFmtId="0" fontId="59" fillId="0" borderId="143" applyNumberFormat="0" applyFill="0" applyAlignment="0" applyProtection="0"/>
    <xf numFmtId="171" fontId="13" fillId="0" borderId="144">
      <alignment vertical="center"/>
    </xf>
    <xf numFmtId="0" fontId="42" fillId="58" borderId="140"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0"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171" fontId="15" fillId="5" borderId="144">
      <alignment horizontal="right" vertical="center"/>
    </xf>
    <xf numFmtId="0" fontId="13" fillId="62" borderId="141" applyNumberFormat="0" applyFont="0" applyAlignment="0" applyProtection="0"/>
    <xf numFmtId="166" fontId="15" fillId="5" borderId="144">
      <alignment horizontal="right" vertical="center"/>
    </xf>
    <xf numFmtId="0" fontId="13" fillId="0" borderId="144">
      <alignment vertical="center"/>
    </xf>
    <xf numFmtId="0" fontId="57" fillId="58" borderId="142" applyNumberFormat="0" applyAlignment="0" applyProtection="0"/>
    <xf numFmtId="0" fontId="57" fillId="58" borderId="142" applyNumberFormat="0" applyAlignment="0" applyProtection="0"/>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171" fontId="13" fillId="0" borderId="144">
      <alignment vertical="center"/>
    </xf>
    <xf numFmtId="0" fontId="57" fillId="58" borderId="142" applyNumberFormat="0" applyAlignment="0" applyProtection="0"/>
    <xf numFmtId="0" fontId="57" fillId="58" borderId="142" applyNumberFormat="0" applyAlignment="0" applyProtection="0"/>
    <xf numFmtId="166" fontId="15" fillId="5" borderId="144">
      <alignment horizontal="right" vertical="center"/>
    </xf>
    <xf numFmtId="0" fontId="52" fillId="44" borderId="140" applyNumberFormat="0" applyAlignment="0" applyProtection="0"/>
    <xf numFmtId="0" fontId="42" fillId="58" borderId="140" applyNumberFormat="0" applyAlignment="0" applyProtection="0"/>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0" fontId="57" fillId="58" borderId="142" applyNumberFormat="0" applyAlignment="0" applyProtection="0"/>
    <xf numFmtId="171" fontId="15" fillId="5" borderId="144">
      <alignment horizontal="right" vertical="center"/>
    </xf>
    <xf numFmtId="0" fontId="59" fillId="0" borderId="143" applyNumberFormat="0" applyFill="0" applyAlignment="0" applyProtection="0"/>
    <xf numFmtId="0" fontId="13" fillId="0" borderId="144">
      <alignment vertical="center"/>
    </xf>
    <xf numFmtId="0" fontId="57" fillId="58" borderId="142" applyNumberFormat="0" applyAlignment="0" applyProtection="0"/>
    <xf numFmtId="0" fontId="13" fillId="62" borderId="141" applyNumberFormat="0" applyFont="0" applyAlignment="0" applyProtection="0"/>
    <xf numFmtId="0" fontId="13" fillId="0" borderId="144">
      <alignment vertical="center"/>
    </xf>
    <xf numFmtId="0" fontId="52" fillId="44" borderId="140" applyNumberFormat="0" applyAlignment="0" applyProtection="0"/>
    <xf numFmtId="0" fontId="13" fillId="0" borderId="144">
      <alignment vertical="center"/>
    </xf>
    <xf numFmtId="171" fontId="13" fillId="0" borderId="144">
      <alignmen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13" fillId="0" borderId="144">
      <alignment vertical="center"/>
    </xf>
    <xf numFmtId="171" fontId="13" fillId="0" borderId="144">
      <alignment vertical="center"/>
    </xf>
    <xf numFmtId="0" fontId="57" fillId="58" borderId="142" applyNumberFormat="0" applyAlignment="0" applyProtection="0"/>
    <xf numFmtId="171" fontId="15" fillId="5" borderId="144">
      <alignment horizontal="right" vertical="center"/>
    </xf>
    <xf numFmtId="0" fontId="42" fillId="58" borderId="140" applyNumberFormat="0" applyAlignment="0" applyProtection="0"/>
    <xf numFmtId="171" fontId="13" fillId="0" borderId="144">
      <alignment vertical="center"/>
    </xf>
    <xf numFmtId="0" fontId="57" fillId="58" borderId="142" applyNumberFormat="0" applyAlignment="0" applyProtection="0"/>
    <xf numFmtId="171" fontId="13" fillId="0" borderId="144">
      <alignment vertical="center"/>
    </xf>
    <xf numFmtId="166" fontId="15" fillId="5" borderId="144">
      <alignment horizontal="right" vertical="center"/>
    </xf>
    <xf numFmtId="0" fontId="42" fillId="58" borderId="140" applyNumberFormat="0" applyAlignment="0" applyProtection="0"/>
    <xf numFmtId="0" fontId="42" fillId="58" borderId="140" applyNumberFormat="0" applyAlignment="0" applyProtection="0"/>
    <xf numFmtId="0" fontId="42" fillId="58" borderId="140" applyNumberFormat="0" applyAlignment="0" applyProtection="0"/>
    <xf numFmtId="171"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0" fontId="57" fillId="58" borderId="142" applyNumberFormat="0" applyAlignment="0" applyProtection="0"/>
    <xf numFmtId="0" fontId="52" fillId="44" borderId="140" applyNumberFormat="0" applyAlignment="0" applyProtection="0"/>
    <xf numFmtId="166" fontId="15" fillId="5" borderId="144">
      <alignment horizontal="right" vertical="center"/>
    </xf>
    <xf numFmtId="171" fontId="13" fillId="0" borderId="144">
      <alignment vertical="center"/>
    </xf>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166" fontId="15" fillId="5" borderId="144">
      <alignment horizontal="right" vertical="center"/>
    </xf>
    <xf numFmtId="0" fontId="52" fillId="44" borderId="140" applyNumberFormat="0" applyAlignment="0" applyProtection="0"/>
    <xf numFmtId="166" fontId="15" fillId="5" borderId="144">
      <alignment horizontal="right" vertical="center"/>
    </xf>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0" fontId="13" fillId="0" borderId="144">
      <alignment vertical="center"/>
    </xf>
    <xf numFmtId="0" fontId="13" fillId="62" borderId="141" applyNumberFormat="0" applyFont="0" applyAlignment="0" applyProtection="0"/>
    <xf numFmtId="0" fontId="13" fillId="0" borderId="144">
      <alignment vertical="center"/>
    </xf>
    <xf numFmtId="166" fontId="15" fillId="5" borderId="144">
      <alignment horizontal="right" vertical="center"/>
    </xf>
    <xf numFmtId="0" fontId="52" fillId="44" borderId="140" applyNumberFormat="0" applyAlignment="0" applyProtection="0"/>
    <xf numFmtId="171" fontId="15" fillId="5" borderId="144">
      <alignment horizontal="right" vertical="center"/>
    </xf>
    <xf numFmtId="0" fontId="52" fillId="44" borderId="140" applyNumberFormat="0" applyAlignment="0" applyProtection="0"/>
    <xf numFmtId="171" fontId="15" fillId="5" borderId="144">
      <alignment horizontal="right" vertical="center"/>
    </xf>
    <xf numFmtId="166" fontId="15" fillId="5" borderId="144">
      <alignment horizontal="right" vertical="center"/>
    </xf>
    <xf numFmtId="0" fontId="42" fillId="58" borderId="140" applyNumberFormat="0" applyAlignment="0" applyProtection="0"/>
    <xf numFmtId="0" fontId="57" fillId="58" borderId="142" applyNumberFormat="0" applyAlignment="0" applyProtection="0"/>
    <xf numFmtId="0" fontId="13" fillId="62" borderId="141" applyNumberFormat="0" applyFont="0" applyAlignment="0" applyProtection="0"/>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52" fillId="44" borderId="140" applyNumberFormat="0" applyAlignment="0" applyProtection="0"/>
    <xf numFmtId="0" fontId="42" fillId="58" borderId="140" applyNumberFormat="0" applyAlignment="0" applyProtection="0"/>
    <xf numFmtId="0" fontId="59" fillId="0" borderId="143" applyNumberFormat="0" applyFill="0" applyAlignment="0" applyProtection="0"/>
    <xf numFmtId="0" fontId="13" fillId="62" borderId="141" applyNumberFormat="0" applyFont="0" applyAlignment="0" applyProtection="0"/>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13" fillId="0" borderId="144">
      <alignment vertical="center"/>
    </xf>
    <xf numFmtId="0" fontId="42" fillId="58" borderId="140" applyNumberFormat="0" applyAlignment="0" applyProtection="0"/>
    <xf numFmtId="171" fontId="13" fillId="0" borderId="144">
      <alignmen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171" fontId="13" fillId="0" borderId="144">
      <alignment vertical="center"/>
    </xf>
    <xf numFmtId="0" fontId="13" fillId="0" borderId="144">
      <alignment vertical="center"/>
    </xf>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59" fillId="0" borderId="143" applyNumberFormat="0" applyFill="0" applyAlignment="0" applyProtection="0"/>
    <xf numFmtId="0" fontId="42" fillId="58" borderId="140" applyNumberFormat="0" applyAlignment="0" applyProtection="0"/>
    <xf numFmtId="171" fontId="15" fillId="5" borderId="144">
      <alignment horizontal="right" vertical="center"/>
    </xf>
    <xf numFmtId="166" fontId="15" fillId="5" borderId="144">
      <alignment horizontal="right" vertical="center"/>
    </xf>
    <xf numFmtId="0" fontId="57" fillId="58" borderId="142" applyNumberFormat="0" applyAlignment="0" applyProtection="0"/>
    <xf numFmtId="0" fontId="59" fillId="0" borderId="143" applyNumberFormat="0" applyFill="0" applyAlignment="0" applyProtection="0"/>
    <xf numFmtId="166" fontId="15" fillId="5" borderId="144">
      <alignment horizontal="right" vertical="center"/>
    </xf>
    <xf numFmtId="0" fontId="52" fillId="44" borderId="140" applyNumberFormat="0" applyAlignment="0" applyProtection="0"/>
    <xf numFmtId="0" fontId="13" fillId="0" borderId="144">
      <alignment vertical="center"/>
    </xf>
    <xf numFmtId="171" fontId="13" fillId="0" borderId="144">
      <alignment vertical="center"/>
    </xf>
    <xf numFmtId="171" fontId="13" fillId="0" borderId="144">
      <alignment vertical="center"/>
    </xf>
    <xf numFmtId="0" fontId="42" fillId="58" borderId="140" applyNumberFormat="0" applyAlignment="0" applyProtection="0"/>
    <xf numFmtId="171" fontId="13" fillId="0" borderId="144">
      <alignment vertical="center"/>
    </xf>
    <xf numFmtId="0" fontId="57" fillId="58" borderId="142" applyNumberFormat="0" applyAlignment="0" applyProtection="0"/>
    <xf numFmtId="0" fontId="57" fillId="58" borderId="142" applyNumberFormat="0" applyAlignment="0" applyProtection="0"/>
    <xf numFmtId="166" fontId="15" fillId="5" borderId="144">
      <alignment horizontal="right" vertical="center"/>
    </xf>
    <xf numFmtId="0" fontId="13" fillId="62" borderId="141" applyNumberFormat="0" applyFont="0" applyAlignment="0" applyProtection="0"/>
    <xf numFmtId="171" fontId="13" fillId="0" borderId="144">
      <alignment vertical="center"/>
    </xf>
    <xf numFmtId="171" fontId="15" fillId="5" borderId="144">
      <alignment horizontal="right" vertical="center"/>
    </xf>
    <xf numFmtId="0" fontId="13" fillId="62" borderId="141" applyNumberFormat="0" applyFont="0" applyAlignment="0" applyProtection="0"/>
    <xf numFmtId="0" fontId="42" fillId="58" borderId="140" applyNumberFormat="0" applyAlignment="0" applyProtection="0"/>
    <xf numFmtId="0" fontId="59" fillId="0" borderId="143" applyNumberFormat="0" applyFill="0" applyAlignment="0" applyProtection="0"/>
    <xf numFmtId="0" fontId="13" fillId="0" borderId="144">
      <alignment vertical="center"/>
    </xf>
    <xf numFmtId="0" fontId="13" fillId="0" borderId="144">
      <alignment vertical="center"/>
    </xf>
    <xf numFmtId="171" fontId="15" fillId="5" borderId="144">
      <alignment horizontal="right" vertical="center"/>
    </xf>
    <xf numFmtId="0" fontId="59" fillId="0" borderId="143" applyNumberFormat="0" applyFill="0" applyAlignment="0" applyProtection="0"/>
    <xf numFmtId="0" fontId="13" fillId="62" borderId="141" applyNumberFormat="0" applyFont="0" applyAlignment="0" applyProtection="0"/>
    <xf numFmtId="0" fontId="52" fillId="44" borderId="140" applyNumberFormat="0" applyAlignment="0" applyProtection="0"/>
    <xf numFmtId="0" fontId="13" fillId="62" borderId="141" applyNumberFormat="0" applyFont="0" applyAlignment="0" applyProtection="0"/>
    <xf numFmtId="0" fontId="13" fillId="0" borderId="144">
      <alignment vertical="center"/>
    </xf>
    <xf numFmtId="0" fontId="13" fillId="0" borderId="144">
      <alignment vertical="center"/>
    </xf>
    <xf numFmtId="0" fontId="42" fillId="58" borderId="140" applyNumberFormat="0" applyAlignment="0" applyProtection="0"/>
    <xf numFmtId="171" fontId="15" fillId="5" borderId="144">
      <alignment horizontal="right" vertical="center"/>
    </xf>
    <xf numFmtId="0" fontId="57" fillId="58" borderId="142" applyNumberFormat="0" applyAlignment="0" applyProtection="0"/>
    <xf numFmtId="0" fontId="42" fillId="58" borderId="140" applyNumberFormat="0" applyAlignment="0" applyProtection="0"/>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57" fillId="58" borderId="142" applyNumberFormat="0" applyAlignment="0" applyProtection="0"/>
    <xf numFmtId="171" fontId="15" fillId="5" borderId="144">
      <alignment horizontal="right" vertical="center"/>
    </xf>
    <xf numFmtId="0" fontId="13" fillId="0" borderId="144">
      <alignment vertical="center"/>
    </xf>
    <xf numFmtId="0" fontId="42" fillId="58" borderId="140" applyNumberFormat="0" applyAlignment="0" applyProtection="0"/>
    <xf numFmtId="166" fontId="15" fillId="5" borderId="144">
      <alignment horizontal="right" vertical="center"/>
    </xf>
    <xf numFmtId="0" fontId="52" fillId="44" borderId="140" applyNumberFormat="0" applyAlignment="0" applyProtection="0"/>
    <xf numFmtId="171" fontId="13" fillId="0" borderId="144">
      <alignment vertical="center"/>
    </xf>
    <xf numFmtId="0" fontId="52" fillId="44" borderId="140" applyNumberFormat="0" applyAlignment="0" applyProtection="0"/>
    <xf numFmtId="0" fontId="42" fillId="58" borderId="140" applyNumberFormat="0" applyAlignment="0" applyProtection="0"/>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171" fontId="13" fillId="0" borderId="144">
      <alignment vertical="center"/>
    </xf>
    <xf numFmtId="0" fontId="13" fillId="0" borderId="144">
      <alignment vertical="center"/>
    </xf>
    <xf numFmtId="0" fontId="57" fillId="58" borderId="142" applyNumberFormat="0" applyAlignment="0" applyProtection="0"/>
    <xf numFmtId="0" fontId="13" fillId="62" borderId="141" applyNumberFormat="0" applyFont="0" applyAlignment="0" applyProtection="0"/>
    <xf numFmtId="0" fontId="13" fillId="0" borderId="144">
      <alignment vertical="center"/>
    </xf>
    <xf numFmtId="0" fontId="13" fillId="0" borderId="144">
      <alignment vertical="center"/>
    </xf>
    <xf numFmtId="0" fontId="42" fillId="58" borderId="140" applyNumberFormat="0" applyAlignment="0" applyProtection="0"/>
    <xf numFmtId="0" fontId="57" fillId="58" borderId="142" applyNumberFormat="0" applyAlignment="0" applyProtection="0"/>
    <xf numFmtId="0" fontId="52" fillId="44" borderId="140" applyNumberFormat="0" applyAlignment="0" applyProtection="0"/>
    <xf numFmtId="0" fontId="42" fillId="58" borderId="140" applyNumberFormat="0" applyAlignment="0" applyProtection="0"/>
    <xf numFmtId="166" fontId="15" fillId="5" borderId="144">
      <alignment horizontal="right" vertical="center"/>
    </xf>
    <xf numFmtId="171" fontId="13" fillId="0" borderId="144">
      <alignment vertical="center"/>
    </xf>
    <xf numFmtId="0" fontId="42" fillId="58" borderId="140" applyNumberFormat="0" applyAlignment="0" applyProtection="0"/>
    <xf numFmtId="171" fontId="15" fillId="5" borderId="144">
      <alignment horizontal="right" vertical="center"/>
    </xf>
    <xf numFmtId="0" fontId="13" fillId="62" borderId="141" applyNumberFormat="0" applyFont="0" applyAlignment="0" applyProtection="0"/>
    <xf numFmtId="171" fontId="13" fillId="0" borderId="144">
      <alignment vertical="center"/>
    </xf>
    <xf numFmtId="0" fontId="59" fillId="0" borderId="143" applyNumberFormat="0" applyFill="0" applyAlignment="0" applyProtection="0"/>
    <xf numFmtId="0" fontId="59" fillId="0" borderId="143" applyNumberFormat="0" applyFill="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166" fontId="15" fillId="5" borderId="144">
      <alignment horizontal="right" vertical="center"/>
    </xf>
    <xf numFmtId="0" fontId="13" fillId="62" borderId="141" applyNumberFormat="0" applyFont="0" applyAlignment="0" applyProtection="0"/>
    <xf numFmtId="0" fontId="13" fillId="62" borderId="141" applyNumberFormat="0" applyFont="0" applyAlignment="0" applyProtection="0"/>
    <xf numFmtId="0" fontId="42" fillId="58" borderId="140" applyNumberFormat="0" applyAlignment="0" applyProtection="0"/>
    <xf numFmtId="0" fontId="57" fillId="58" borderId="142" applyNumberFormat="0" applyAlignment="0" applyProtection="0"/>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0" fontId="42" fillId="58" borderId="140" applyNumberFormat="0" applyAlignment="0" applyProtection="0"/>
    <xf numFmtId="166" fontId="15" fillId="5" borderId="144">
      <alignment horizontal="righ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0" fontId="57" fillId="58" borderId="142" applyNumberFormat="0" applyAlignment="0" applyProtection="0"/>
    <xf numFmtId="0" fontId="13" fillId="0" borderId="144">
      <alignment vertical="center"/>
    </xf>
    <xf numFmtId="0" fontId="57" fillId="58" borderId="142" applyNumberFormat="0" applyAlignment="0" applyProtection="0"/>
    <xf numFmtId="0" fontId="52" fillId="44" borderId="140" applyNumberFormat="0" applyAlignment="0" applyProtection="0"/>
    <xf numFmtId="171" fontId="15" fillId="5" borderId="144">
      <alignment horizontal="right" vertical="center"/>
    </xf>
    <xf numFmtId="0" fontId="42" fillId="58" borderId="140" applyNumberFormat="0" applyAlignment="0" applyProtection="0"/>
    <xf numFmtId="0" fontId="57" fillId="58" borderId="142" applyNumberFormat="0" applyAlignment="0" applyProtection="0"/>
    <xf numFmtId="0" fontId="13" fillId="62" borderId="141" applyNumberFormat="0" applyFont="0" applyAlignment="0" applyProtection="0"/>
    <xf numFmtId="171"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171" fontId="15" fillId="5" borderId="144">
      <alignment horizontal="right" vertical="center"/>
    </xf>
    <xf numFmtId="0" fontId="13" fillId="0" borderId="144">
      <alignment vertical="center"/>
    </xf>
    <xf numFmtId="0" fontId="13" fillId="0" borderId="144">
      <alignment vertical="center"/>
    </xf>
    <xf numFmtId="0" fontId="13" fillId="62" borderId="141" applyNumberFormat="0" applyFont="0" applyAlignment="0" applyProtection="0"/>
    <xf numFmtId="171" fontId="13" fillId="0" borderId="144">
      <alignment vertical="center"/>
    </xf>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0"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0" fontId="13" fillId="62" borderId="141" applyNumberFormat="0" applyFont="0" applyAlignment="0" applyProtection="0"/>
    <xf numFmtId="0" fontId="59" fillId="0" borderId="143" applyNumberFormat="0" applyFill="0" applyAlignment="0" applyProtection="0"/>
    <xf numFmtId="166" fontId="15" fillId="5" borderId="144">
      <alignment horizontal="right" vertical="center"/>
    </xf>
    <xf numFmtId="0" fontId="13" fillId="62" borderId="141" applyNumberFormat="0" applyFont="0" applyAlignment="0" applyProtection="0"/>
    <xf numFmtId="0" fontId="13" fillId="0" borderId="144">
      <alignment vertical="center"/>
    </xf>
    <xf numFmtId="0" fontId="13" fillId="0" borderId="144">
      <alignment vertical="center"/>
    </xf>
    <xf numFmtId="0" fontId="57" fillId="58" borderId="142" applyNumberFormat="0" applyAlignment="0" applyProtection="0"/>
    <xf numFmtId="166" fontId="15" fillId="5" borderId="144">
      <alignment horizontal="right" vertical="center"/>
    </xf>
    <xf numFmtId="0" fontId="59" fillId="0" borderId="143" applyNumberFormat="0" applyFill="0" applyAlignment="0" applyProtection="0"/>
    <xf numFmtId="166" fontId="15" fillId="5" borderId="144">
      <alignment horizontal="right" vertical="center"/>
    </xf>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0" fontId="52" fillId="44" borderId="140" applyNumberFormat="0" applyAlignment="0" applyProtection="0"/>
    <xf numFmtId="0" fontId="57" fillId="58" borderId="142" applyNumberFormat="0" applyAlignment="0" applyProtection="0"/>
    <xf numFmtId="0" fontId="13" fillId="0" borderId="144">
      <alignment vertical="center"/>
    </xf>
    <xf numFmtId="0" fontId="52" fillId="44" borderId="140" applyNumberFormat="0" applyAlignment="0" applyProtection="0"/>
    <xf numFmtId="0" fontId="13" fillId="0" borderId="144">
      <alignment vertical="center"/>
    </xf>
    <xf numFmtId="0" fontId="59" fillId="0" borderId="143" applyNumberFormat="0" applyFill="0" applyAlignment="0" applyProtection="0"/>
    <xf numFmtId="0" fontId="13" fillId="0" borderId="144">
      <alignment vertical="center"/>
    </xf>
    <xf numFmtId="171" fontId="15" fillId="5" borderId="144">
      <alignment horizontal="right" vertical="center"/>
    </xf>
    <xf numFmtId="0" fontId="13" fillId="0" borderId="144">
      <alignment vertical="center"/>
    </xf>
    <xf numFmtId="0" fontId="42" fillId="58" borderId="140" applyNumberFormat="0" applyAlignment="0" applyProtection="0"/>
    <xf numFmtId="171" fontId="13" fillId="0" borderId="144">
      <alignment vertical="center"/>
    </xf>
    <xf numFmtId="0" fontId="13" fillId="62" borderId="141" applyNumberFormat="0" applyFont="0" applyAlignment="0" applyProtection="0"/>
    <xf numFmtId="0" fontId="57" fillId="58" borderId="142" applyNumberFormat="0" applyAlignment="0" applyProtection="0"/>
    <xf numFmtId="166"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2" fillId="44" borderId="140" applyNumberFormat="0" applyAlignment="0" applyProtection="0"/>
    <xf numFmtId="171" fontId="13" fillId="0" borderId="144">
      <alignment vertical="center"/>
    </xf>
    <xf numFmtId="0" fontId="59" fillId="0" borderId="143" applyNumberFormat="0" applyFill="0" applyAlignment="0" applyProtection="0"/>
    <xf numFmtId="0" fontId="52" fillId="44" borderId="140" applyNumberFormat="0" applyAlignment="0" applyProtection="0"/>
    <xf numFmtId="0" fontId="52" fillId="44" borderId="140" applyNumberFormat="0" applyAlignment="0" applyProtection="0"/>
    <xf numFmtId="0" fontId="13" fillId="62" borderId="141" applyNumberFormat="0" applyFont="0" applyAlignment="0" applyProtection="0"/>
    <xf numFmtId="171" fontId="15" fillId="5" borderId="144">
      <alignment horizontal="right" vertical="center"/>
    </xf>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13" fillId="62" borderId="141" applyNumberFormat="0" applyFont="0" applyAlignment="0" applyProtection="0"/>
    <xf numFmtId="171" fontId="13" fillId="0" borderId="144">
      <alignment vertical="center"/>
    </xf>
    <xf numFmtId="0" fontId="52" fillId="44" borderId="140" applyNumberFormat="0" applyAlignment="0" applyProtection="0"/>
    <xf numFmtId="171" fontId="15" fillId="5" borderId="144">
      <alignment horizontal="right" vertical="center"/>
    </xf>
    <xf numFmtId="171" fontId="13" fillId="0" borderId="144">
      <alignment vertical="center"/>
    </xf>
    <xf numFmtId="0" fontId="57" fillId="58" borderId="142" applyNumberFormat="0" applyAlignment="0" applyProtection="0"/>
    <xf numFmtId="0" fontId="42" fillId="58" borderId="140" applyNumberFormat="0" applyAlignment="0" applyProtection="0"/>
    <xf numFmtId="171" fontId="13" fillId="0" borderId="144">
      <alignment vertical="center"/>
    </xf>
    <xf numFmtId="0" fontId="13" fillId="62" borderId="141" applyNumberFormat="0" applyFont="0" applyAlignment="0" applyProtection="0"/>
    <xf numFmtId="171" fontId="13" fillId="0" borderId="144">
      <alignment vertical="center"/>
    </xf>
    <xf numFmtId="171" fontId="13" fillId="0" borderId="144">
      <alignment vertical="center"/>
    </xf>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0" fontId="13" fillId="0" borderId="144">
      <alignment vertical="center"/>
    </xf>
    <xf numFmtId="0" fontId="57" fillId="58" borderId="142" applyNumberFormat="0" applyAlignment="0" applyProtection="0"/>
    <xf numFmtId="0" fontId="57" fillId="58" borderId="142" applyNumberFormat="0" applyAlignment="0" applyProtection="0"/>
    <xf numFmtId="0" fontId="59" fillId="0" borderId="143" applyNumberFormat="0" applyFill="0" applyAlignment="0" applyProtection="0"/>
    <xf numFmtId="0" fontId="57" fillId="58" borderId="142" applyNumberFormat="0" applyAlignment="0" applyProtection="0"/>
    <xf numFmtId="171" fontId="15" fillId="5" borderId="144">
      <alignment horizontal="right" vertical="center"/>
    </xf>
    <xf numFmtId="0" fontId="52" fillId="44" borderId="140" applyNumberFormat="0" applyAlignment="0" applyProtection="0"/>
    <xf numFmtId="166" fontId="15" fillId="5" borderId="144">
      <alignment horizontal="right" vertical="center"/>
    </xf>
    <xf numFmtId="171" fontId="13" fillId="0" borderId="144">
      <alignment vertical="center"/>
    </xf>
    <xf numFmtId="0" fontId="42" fillId="58" borderId="140" applyNumberFormat="0" applyAlignment="0" applyProtection="0"/>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0" fontId="42" fillId="58" borderId="140" applyNumberFormat="0" applyAlignment="0" applyProtection="0"/>
    <xf numFmtId="171" fontId="13" fillId="0" borderId="144">
      <alignment vertical="center"/>
    </xf>
    <xf numFmtId="0" fontId="42" fillId="58" borderId="140" applyNumberFormat="0" applyAlignment="0" applyProtection="0"/>
    <xf numFmtId="0" fontId="52" fillId="44"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13" fillId="0" borderId="144">
      <alignment vertical="center"/>
    </xf>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13" fillId="0" borderId="144">
      <alignment vertical="center"/>
    </xf>
    <xf numFmtId="171" fontId="13" fillId="0" borderId="144">
      <alignment vertical="center"/>
    </xf>
    <xf numFmtId="0" fontId="13" fillId="0" borderId="144">
      <alignment vertical="center"/>
    </xf>
    <xf numFmtId="171"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59" fillId="0" borderId="143" applyNumberFormat="0" applyFill="0" applyAlignment="0" applyProtection="0"/>
    <xf numFmtId="166" fontId="15" fillId="5" borderId="144">
      <alignment horizontal="right" vertical="center"/>
    </xf>
    <xf numFmtId="0" fontId="42" fillId="58" borderId="140" applyNumberFormat="0" applyAlignment="0" applyProtection="0"/>
    <xf numFmtId="0" fontId="57" fillId="58" borderId="142" applyNumberFormat="0" applyAlignment="0" applyProtection="0"/>
    <xf numFmtId="0" fontId="52" fillId="44" borderId="140" applyNumberFormat="0" applyAlignment="0" applyProtection="0"/>
    <xf numFmtId="166" fontId="15" fillId="5" borderId="144">
      <alignment horizontal="right" vertical="center"/>
    </xf>
    <xf numFmtId="0" fontId="13" fillId="0" borderId="144">
      <alignment vertical="center"/>
    </xf>
    <xf numFmtId="0" fontId="13" fillId="62" borderId="141" applyNumberFormat="0" applyFont="0" applyAlignment="0" applyProtection="0"/>
    <xf numFmtId="171" fontId="13" fillId="0" borderId="144">
      <alignment vertical="center"/>
    </xf>
    <xf numFmtId="171" fontId="15" fillId="5" borderId="144">
      <alignment horizontal="right" vertical="center"/>
    </xf>
    <xf numFmtId="0" fontId="57" fillId="58" borderId="142" applyNumberFormat="0" applyAlignment="0" applyProtection="0"/>
    <xf numFmtId="0" fontId="42" fillId="58" borderId="140" applyNumberFormat="0" applyAlignment="0" applyProtection="0"/>
    <xf numFmtId="0" fontId="13" fillId="62" borderId="141" applyNumberFormat="0" applyFon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0" fontId="13" fillId="0" borderId="144">
      <alignment vertical="center"/>
    </xf>
    <xf numFmtId="0" fontId="59" fillId="0" borderId="143" applyNumberFormat="0" applyFill="0" applyAlignment="0" applyProtection="0"/>
    <xf numFmtId="0" fontId="42" fillId="58" borderId="140" applyNumberFormat="0" applyAlignment="0" applyProtection="0"/>
    <xf numFmtId="0" fontId="59" fillId="0" borderId="143" applyNumberFormat="0" applyFill="0" applyAlignment="0" applyProtection="0"/>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13" fillId="62" borderId="141" applyNumberFormat="0" applyFont="0" applyAlignment="0" applyProtection="0"/>
    <xf numFmtId="0" fontId="13" fillId="0" borderId="144">
      <alignment vertical="center"/>
    </xf>
    <xf numFmtId="171" fontId="15" fillId="5" borderId="144">
      <alignment horizontal="right" vertical="center"/>
    </xf>
    <xf numFmtId="0" fontId="42" fillId="58" borderId="140" applyNumberFormat="0" applyAlignment="0" applyProtection="0"/>
    <xf numFmtId="171" fontId="13" fillId="0" borderId="144">
      <alignment vertical="center"/>
    </xf>
    <xf numFmtId="0" fontId="13" fillId="0" borderId="144">
      <alignment vertical="center"/>
    </xf>
    <xf numFmtId="171" fontId="13" fillId="0" borderId="144">
      <alignment vertical="center"/>
    </xf>
    <xf numFmtId="0" fontId="59" fillId="0" borderId="143" applyNumberFormat="0" applyFill="0" applyAlignment="0" applyProtection="0"/>
    <xf numFmtId="0" fontId="57" fillId="58" borderId="142" applyNumberFormat="0" applyAlignment="0" applyProtection="0"/>
    <xf numFmtId="166" fontId="15" fillId="5" borderId="144">
      <alignment horizontal="right" vertical="center"/>
    </xf>
    <xf numFmtId="0" fontId="13" fillId="0" borderId="144">
      <alignment vertical="center"/>
    </xf>
    <xf numFmtId="0" fontId="57" fillId="58" borderId="142" applyNumberFormat="0" applyAlignment="0" applyProtection="0"/>
    <xf numFmtId="0" fontId="13" fillId="62" borderId="141" applyNumberFormat="0" applyFont="0" applyAlignment="0" applyProtection="0"/>
    <xf numFmtId="0" fontId="52" fillId="44" borderId="140" applyNumberFormat="0" applyAlignment="0" applyProtection="0"/>
    <xf numFmtId="171" fontId="15" fillId="5" borderId="144">
      <alignment horizontal="right" vertical="center"/>
    </xf>
    <xf numFmtId="0" fontId="59" fillId="0" borderId="143" applyNumberFormat="0" applyFill="0" applyAlignment="0" applyProtection="0"/>
    <xf numFmtId="0" fontId="13" fillId="0" borderId="144">
      <alignment vertical="center"/>
    </xf>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166" fontId="15" fillId="5" borderId="144">
      <alignment horizontal="right" vertical="center"/>
    </xf>
    <xf numFmtId="0" fontId="57" fillId="58" borderId="142" applyNumberFormat="0" applyAlignment="0" applyProtection="0"/>
    <xf numFmtId="166" fontId="15" fillId="5" borderId="144">
      <alignment horizontal="right" vertical="center"/>
    </xf>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0" fontId="13" fillId="0" borderId="144">
      <alignment vertical="center"/>
    </xf>
    <xf numFmtId="166" fontId="15" fillId="5" borderId="144">
      <alignment horizontal="right" vertical="center"/>
    </xf>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171" fontId="15" fillId="5" borderId="144">
      <alignment horizontal="right" vertical="center"/>
    </xf>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171" fontId="15" fillId="5" borderId="144">
      <alignment horizontal="right" vertical="center"/>
    </xf>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171" fontId="13" fillId="0" borderId="144">
      <alignment vertical="center"/>
    </xf>
    <xf numFmtId="171" fontId="15" fillId="5" borderId="144">
      <alignment horizontal="right" vertical="center"/>
    </xf>
    <xf numFmtId="0" fontId="52" fillId="44" borderId="140" applyNumberFormat="0" applyAlignment="0" applyProtection="0"/>
    <xf numFmtId="0" fontId="13" fillId="0" borderId="144">
      <alignment vertical="center"/>
    </xf>
    <xf numFmtId="0" fontId="59" fillId="0" borderId="143" applyNumberFormat="0" applyFill="0" applyAlignment="0" applyProtection="0"/>
    <xf numFmtId="171" fontId="15" fillId="5" borderId="144">
      <alignment horizontal="right" vertical="center"/>
    </xf>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171" fontId="15" fillId="5" borderId="144">
      <alignment horizontal="right" vertical="center"/>
    </xf>
    <xf numFmtId="0" fontId="59" fillId="0" borderId="143" applyNumberFormat="0" applyFill="0" applyAlignment="0" applyProtection="0"/>
    <xf numFmtId="0" fontId="13" fillId="0" borderId="144">
      <alignment vertical="center"/>
    </xf>
    <xf numFmtId="166" fontId="15" fillId="5" borderId="144">
      <alignment horizontal="right" vertical="center"/>
    </xf>
    <xf numFmtId="166" fontId="15" fillId="5" borderId="144">
      <alignment horizontal="right" vertical="center"/>
    </xf>
    <xf numFmtId="0" fontId="52" fillId="44" borderId="140" applyNumberFormat="0" applyAlignment="0" applyProtection="0"/>
    <xf numFmtId="0" fontId="13" fillId="0" borderId="144">
      <alignment vertical="center"/>
    </xf>
    <xf numFmtId="0" fontId="52" fillId="44" borderId="140"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59" fillId="0" borderId="143" applyNumberFormat="0" applyFill="0" applyAlignment="0" applyProtection="0"/>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42" fillId="58" borderId="140" applyNumberFormat="0" applyAlignment="0" applyProtection="0"/>
    <xf numFmtId="0" fontId="13" fillId="0" borderId="144">
      <alignment vertical="center"/>
    </xf>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57" fillId="58" borderId="142" applyNumberFormat="0" applyAlignment="0" applyProtection="0"/>
    <xf numFmtId="171" fontId="13" fillId="0" borderId="144">
      <alignment vertical="center"/>
    </xf>
    <xf numFmtId="0" fontId="52" fillId="44" borderId="140"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0" fontId="52" fillId="44" borderId="140"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0" borderId="144">
      <alignment vertical="center"/>
    </xf>
    <xf numFmtId="171" fontId="13" fillId="0" borderId="144">
      <alignment vertical="center"/>
    </xf>
    <xf numFmtId="0" fontId="59" fillId="0" borderId="143" applyNumberFormat="0" applyFill="0" applyAlignment="0" applyProtection="0"/>
    <xf numFmtId="0" fontId="52" fillId="44" borderId="140" applyNumberFormat="0" applyAlignment="0" applyProtection="0"/>
    <xf numFmtId="0" fontId="57" fillId="58" borderId="142" applyNumberFormat="0" applyAlignment="0" applyProtection="0"/>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171" fontId="13" fillId="0" borderId="144">
      <alignment vertical="center"/>
    </xf>
    <xf numFmtId="166"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13" fillId="0" borderId="144">
      <alignment vertical="center"/>
    </xf>
    <xf numFmtId="0" fontId="52" fillId="44" borderId="140" applyNumberFormat="0" applyAlignment="0" applyProtection="0"/>
    <xf numFmtId="166" fontId="15" fillId="5" borderId="144">
      <alignment horizontal="right" vertical="center"/>
    </xf>
    <xf numFmtId="0" fontId="13" fillId="0" borderId="144">
      <alignment vertical="center"/>
    </xf>
    <xf numFmtId="166" fontId="15" fillId="5" borderId="144">
      <alignment horizontal="right" vertical="center"/>
    </xf>
    <xf numFmtId="166" fontId="15" fillId="5" borderId="144">
      <alignment horizontal="right" vertical="center"/>
    </xf>
    <xf numFmtId="0" fontId="52" fillId="44" borderId="140" applyNumberFormat="0" applyAlignment="0" applyProtection="0"/>
    <xf numFmtId="171" fontId="13" fillId="0" borderId="144">
      <alignment vertical="center"/>
    </xf>
    <xf numFmtId="0" fontId="59" fillId="0" borderId="143" applyNumberFormat="0" applyFill="0" applyAlignment="0" applyProtection="0"/>
    <xf numFmtId="0" fontId="52" fillId="44" borderId="140" applyNumberFormat="0" applyAlignment="0" applyProtection="0"/>
    <xf numFmtId="0" fontId="52" fillId="44" borderId="140" applyNumberFormat="0" applyAlignment="0" applyProtection="0"/>
    <xf numFmtId="0" fontId="13" fillId="62" borderId="141" applyNumberFormat="0" applyFont="0" applyAlignment="0" applyProtection="0"/>
    <xf numFmtId="171" fontId="15" fillId="5" borderId="144">
      <alignment horizontal="right" vertical="center"/>
    </xf>
    <xf numFmtId="0" fontId="42" fillId="58" borderId="140" applyNumberFormat="0" applyAlignment="0" applyProtection="0"/>
    <xf numFmtId="0" fontId="42" fillId="58" borderId="140" applyNumberFormat="0" applyAlignment="0" applyProtection="0"/>
    <xf numFmtId="171" fontId="13" fillId="0" borderId="144">
      <alignment vertical="center"/>
    </xf>
    <xf numFmtId="0" fontId="57" fillId="58" borderId="142" applyNumberFormat="0" applyAlignment="0" applyProtection="0"/>
    <xf numFmtId="0" fontId="42" fillId="58" borderId="140" applyNumberFormat="0" applyAlignment="0" applyProtection="0"/>
    <xf numFmtId="0" fontId="13" fillId="62" borderId="141" applyNumberFormat="0" applyFont="0" applyAlignment="0" applyProtection="0"/>
    <xf numFmtId="171" fontId="13" fillId="0" borderId="144">
      <alignment vertical="center"/>
    </xf>
    <xf numFmtId="171" fontId="13" fillId="0" borderId="144">
      <alignment vertical="center"/>
    </xf>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0" fontId="13" fillId="0" borderId="144">
      <alignment vertical="center"/>
    </xf>
    <xf numFmtId="0" fontId="57" fillId="58" borderId="142" applyNumberFormat="0" applyAlignment="0" applyProtection="0"/>
    <xf numFmtId="0" fontId="57" fillId="58" borderId="142" applyNumberFormat="0" applyAlignment="0" applyProtection="0"/>
    <xf numFmtId="171" fontId="15" fillId="5" borderId="144">
      <alignment horizontal="right" vertical="center"/>
    </xf>
    <xf numFmtId="0" fontId="52" fillId="44" borderId="140" applyNumberFormat="0" applyAlignment="0" applyProtection="0"/>
    <xf numFmtId="166" fontId="15" fillId="5" borderId="144">
      <alignment horizontal="right" vertical="center"/>
    </xf>
    <xf numFmtId="171" fontId="13" fillId="0" borderId="144">
      <alignment vertical="center"/>
    </xf>
    <xf numFmtId="0" fontId="42" fillId="58" borderId="140" applyNumberFormat="0" applyAlignment="0" applyProtection="0"/>
    <xf numFmtId="0" fontId="42" fillId="58" borderId="140" applyNumberFormat="0" applyAlignment="0" applyProtection="0"/>
    <xf numFmtId="0" fontId="57" fillId="58" borderId="142" applyNumberFormat="0" applyAlignment="0" applyProtection="0"/>
    <xf numFmtId="0" fontId="42" fillId="58" borderId="140" applyNumberFormat="0" applyAlignment="0" applyProtection="0"/>
    <xf numFmtId="171" fontId="13" fillId="0" borderId="144">
      <alignment vertical="center"/>
    </xf>
    <xf numFmtId="0" fontId="42" fillId="58" borderId="140" applyNumberFormat="0" applyAlignment="0" applyProtection="0"/>
    <xf numFmtId="0" fontId="52" fillId="44"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13" fillId="0" borderId="144">
      <alignment vertical="center"/>
    </xf>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171" fontId="13" fillId="0" borderId="144">
      <alignment vertical="center"/>
    </xf>
    <xf numFmtId="171"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59" fillId="0" borderId="143" applyNumberFormat="0" applyFill="0" applyAlignment="0" applyProtection="0"/>
    <xf numFmtId="166" fontId="15" fillId="5" borderId="144">
      <alignment horizontal="right" vertical="center"/>
    </xf>
    <xf numFmtId="0" fontId="42" fillId="58" borderId="140" applyNumberFormat="0" applyAlignment="0" applyProtection="0"/>
    <xf numFmtId="0" fontId="57" fillId="58" borderId="142" applyNumberFormat="0" applyAlignment="0" applyProtection="0"/>
    <xf numFmtId="0" fontId="52" fillId="44" borderId="140" applyNumberFormat="0" applyAlignment="0" applyProtection="0"/>
    <xf numFmtId="166" fontId="15" fillId="5" borderId="144">
      <alignment horizontal="right" vertical="center"/>
    </xf>
    <xf numFmtId="0" fontId="13" fillId="0" borderId="144">
      <alignment vertical="center"/>
    </xf>
    <xf numFmtId="0" fontId="13" fillId="62" borderId="141" applyNumberFormat="0" applyFont="0" applyAlignment="0" applyProtection="0"/>
    <xf numFmtId="171" fontId="15" fillId="5" borderId="144">
      <alignment horizontal="right" vertical="center"/>
    </xf>
    <xf numFmtId="0" fontId="57" fillId="58" borderId="142" applyNumberFormat="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9" fillId="0" borderId="143" applyNumberFormat="0" applyFill="0" applyAlignment="0" applyProtection="0"/>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0"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13" fillId="0" borderId="144">
      <alignment vertical="center"/>
    </xf>
    <xf numFmtId="171" fontId="15" fillId="5" borderId="144">
      <alignment horizontal="right" vertical="center"/>
    </xf>
    <xf numFmtId="0" fontId="13" fillId="0" borderId="144">
      <alignment vertical="center"/>
    </xf>
    <xf numFmtId="0" fontId="59" fillId="0" borderId="143" applyNumberFormat="0" applyFill="0" applyAlignment="0" applyProtection="0"/>
    <xf numFmtId="0" fontId="57" fillId="58" borderId="142" applyNumberFormat="0" applyAlignment="0" applyProtection="0"/>
    <xf numFmtId="166" fontId="15" fillId="5" borderId="144">
      <alignment horizontal="right" vertical="center"/>
    </xf>
    <xf numFmtId="0" fontId="13" fillId="0" borderId="144">
      <alignment vertical="center"/>
    </xf>
    <xf numFmtId="0" fontId="57" fillId="58" borderId="142" applyNumberFormat="0" applyAlignment="0" applyProtection="0"/>
    <xf numFmtId="0" fontId="13" fillId="62" borderId="141" applyNumberFormat="0" applyFont="0" applyAlignment="0" applyProtection="0"/>
    <xf numFmtId="0" fontId="52" fillId="44" borderId="140" applyNumberFormat="0" applyAlignment="0" applyProtection="0"/>
    <xf numFmtId="171" fontId="15" fillId="5" borderId="144">
      <alignment horizontal="right" vertical="center"/>
    </xf>
    <xf numFmtId="0" fontId="59" fillId="0" borderId="143" applyNumberFormat="0" applyFill="0" applyAlignment="0" applyProtection="0"/>
    <xf numFmtId="0" fontId="13" fillId="0" borderId="144">
      <alignment vertical="center"/>
    </xf>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166" fontId="15" fillId="5" borderId="144">
      <alignment horizontal="right" vertical="center"/>
    </xf>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0" fontId="13" fillId="0" borderId="144">
      <alignment vertical="center"/>
    </xf>
    <xf numFmtId="0" fontId="57" fillId="58" borderId="142" applyNumberFormat="0" applyAlignment="0" applyProtection="0"/>
    <xf numFmtId="0" fontId="13" fillId="62" borderId="141" applyNumberFormat="0" applyFont="0" applyAlignment="0" applyProtection="0"/>
    <xf numFmtId="171" fontId="15" fillId="5" borderId="144">
      <alignment horizontal="right" vertical="center"/>
    </xf>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171" fontId="15" fillId="5" borderId="144">
      <alignment horizontal="right" vertical="center"/>
    </xf>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52" fillId="44" borderId="140" applyNumberFormat="0" applyAlignment="0" applyProtection="0"/>
    <xf numFmtId="0" fontId="13" fillId="0" borderId="144">
      <alignment vertical="center"/>
    </xf>
    <xf numFmtId="171" fontId="15" fillId="5" borderId="144">
      <alignment horizontal="right" vertical="center"/>
    </xf>
    <xf numFmtId="0" fontId="42" fillId="58" borderId="140" applyNumberFormat="0" applyAlignment="0" applyProtection="0"/>
    <xf numFmtId="171" fontId="15" fillId="5" borderId="144">
      <alignment horizontal="right" vertical="center"/>
    </xf>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0" fontId="52" fillId="44" borderId="140" applyNumberFormat="0" applyAlignment="0" applyProtection="0"/>
    <xf numFmtId="0" fontId="13" fillId="0" borderId="144">
      <alignment vertical="center"/>
    </xf>
    <xf numFmtId="0" fontId="52" fillId="44" borderId="140" applyNumberFormat="0" applyAlignment="0" applyProtection="0"/>
    <xf numFmtId="0" fontId="13" fillId="0" borderId="144">
      <alignment vertical="center"/>
    </xf>
    <xf numFmtId="166" fontId="15" fillId="5" borderId="144">
      <alignment horizontal="right" vertical="center"/>
    </xf>
    <xf numFmtId="0" fontId="42" fillId="58" borderId="140" applyNumberFormat="0" applyAlignment="0" applyProtection="0"/>
    <xf numFmtId="171" fontId="13" fillId="0" borderId="144">
      <alignment vertical="center"/>
    </xf>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0" fontId="42" fillId="58" borderId="140" applyNumberFormat="0" applyAlignment="0" applyProtection="0"/>
    <xf numFmtId="0" fontId="13" fillId="0" borderId="144">
      <alignment vertical="center"/>
    </xf>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57" fillId="58" borderId="142" applyNumberFormat="0" applyAlignment="0" applyProtection="0"/>
    <xf numFmtId="0" fontId="13" fillId="0" borderId="144">
      <alignment vertical="center"/>
    </xf>
    <xf numFmtId="0" fontId="59" fillId="0" borderId="143" applyNumberFormat="0" applyFill="0" applyAlignment="0" applyProtection="0"/>
    <xf numFmtId="0" fontId="59" fillId="0" borderId="143" applyNumberFormat="0" applyFill="0" applyAlignment="0" applyProtection="0"/>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171" fontId="13" fillId="0" borderId="144">
      <alignment vertical="center"/>
    </xf>
    <xf numFmtId="0" fontId="59" fillId="0" borderId="143" applyNumberFormat="0" applyFill="0" applyAlignment="0" applyProtection="0"/>
    <xf numFmtId="0" fontId="52" fillId="44" borderId="140" applyNumberFormat="0" applyAlignment="0" applyProtection="0"/>
    <xf numFmtId="0" fontId="57" fillId="58" borderId="142" applyNumberFormat="0" applyAlignment="0" applyProtection="0"/>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59" fillId="0" borderId="143" applyNumberFormat="0" applyFill="0" applyAlignment="0" applyProtection="0"/>
    <xf numFmtId="171"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166" fontId="15" fillId="5" borderId="144">
      <alignment horizontal="right" vertical="center"/>
    </xf>
    <xf numFmtId="0" fontId="52" fillId="44" borderId="140" applyNumberFormat="0" applyAlignment="0" applyProtection="0"/>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0" fontId="13" fillId="0" borderId="144">
      <alignment vertical="center"/>
    </xf>
    <xf numFmtId="0" fontId="13" fillId="0" borderId="144">
      <alignment vertical="center"/>
    </xf>
    <xf numFmtId="0" fontId="13" fillId="0" borderId="144">
      <alignment vertical="center"/>
    </xf>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171" fontId="15" fillId="5" borderId="144">
      <alignment horizontal="right" vertical="center"/>
    </xf>
    <xf numFmtId="166" fontId="15" fillId="5" borderId="144">
      <alignment horizontal="right" vertical="center"/>
    </xf>
    <xf numFmtId="0" fontId="57" fillId="58" borderId="142" applyNumberFormat="0" applyAlignment="0" applyProtection="0"/>
    <xf numFmtId="171" fontId="15" fillId="5" borderId="144">
      <alignment horizontal="right" vertical="center"/>
    </xf>
    <xf numFmtId="0" fontId="13" fillId="62" borderId="141" applyNumberFormat="0" applyFont="0" applyAlignment="0" applyProtection="0"/>
    <xf numFmtId="0" fontId="13" fillId="0" borderId="144">
      <alignment vertical="center"/>
    </xf>
    <xf numFmtId="0" fontId="59" fillId="0" borderId="143" applyNumberFormat="0" applyFill="0" applyAlignment="0" applyProtection="0"/>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171" fontId="13" fillId="0" borderId="144">
      <alignment vertical="center"/>
    </xf>
    <xf numFmtId="171" fontId="15" fillId="5" borderId="144">
      <alignment horizontal="right" vertical="center"/>
    </xf>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57" fillId="58" borderId="142" applyNumberFormat="0" applyAlignment="0" applyProtection="0"/>
    <xf numFmtId="0" fontId="42" fillId="58" borderId="140" applyNumberFormat="0" applyAlignment="0" applyProtection="0"/>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171" fontId="13" fillId="0" borderId="144">
      <alignment vertical="center"/>
    </xf>
    <xf numFmtId="0" fontId="42" fillId="58" borderId="140" applyNumberFormat="0" applyAlignment="0" applyProtection="0"/>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0" fontId="13" fillId="0" borderId="144">
      <alignment vertical="center"/>
    </xf>
    <xf numFmtId="0" fontId="13" fillId="0" borderId="144">
      <alignment vertical="center"/>
    </xf>
    <xf numFmtId="166"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171" fontId="13" fillId="0" borderId="144">
      <alignment vertical="center"/>
    </xf>
    <xf numFmtId="0" fontId="59" fillId="0" borderId="143" applyNumberFormat="0" applyFill="0" applyAlignment="0" applyProtection="0"/>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171" fontId="15" fillId="5" borderId="144">
      <alignment horizontal="right" vertical="center"/>
    </xf>
    <xf numFmtId="0" fontId="59" fillId="0" borderId="143" applyNumberFormat="0" applyFill="0" applyAlignment="0" applyProtection="0"/>
    <xf numFmtId="171" fontId="13" fillId="0" borderId="144">
      <alignment vertical="center"/>
    </xf>
    <xf numFmtId="0" fontId="57" fillId="58" borderId="142" applyNumberFormat="0" applyAlignment="0" applyProtection="0"/>
    <xf numFmtId="0" fontId="59" fillId="0" borderId="143" applyNumberFormat="0" applyFill="0" applyAlignment="0" applyProtection="0"/>
    <xf numFmtId="0" fontId="59" fillId="0" borderId="143" applyNumberFormat="0" applyFill="0" applyAlignment="0" applyProtection="0"/>
    <xf numFmtId="166"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0" fontId="13" fillId="0" borderId="144">
      <alignment vertical="center"/>
    </xf>
    <xf numFmtId="0" fontId="52" fillId="44" borderId="140" applyNumberFormat="0" applyAlignment="0" applyProtection="0"/>
    <xf numFmtId="171" fontId="13" fillId="0" borderId="144">
      <alignment vertical="center"/>
    </xf>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59" fillId="0" borderId="143" applyNumberFormat="0" applyFill="0" applyAlignment="0" applyProtection="0"/>
    <xf numFmtId="171" fontId="15" fillId="5" borderId="144">
      <alignment horizontal="right" vertical="center"/>
    </xf>
    <xf numFmtId="171" fontId="15" fillId="5" borderId="144">
      <alignment horizontal="right" vertical="center"/>
    </xf>
    <xf numFmtId="0" fontId="13" fillId="62" borderId="141" applyNumberFormat="0" applyFont="0" applyAlignment="0" applyProtection="0"/>
    <xf numFmtId="0" fontId="13" fillId="62" borderId="141" applyNumberFormat="0" applyFont="0" applyAlignment="0" applyProtection="0"/>
    <xf numFmtId="0" fontId="13" fillId="62" borderId="141" applyNumberFormat="0" applyFont="0" applyAlignment="0" applyProtection="0"/>
    <xf numFmtId="0" fontId="52" fillId="44" borderId="140" applyNumberFormat="0" applyAlignment="0" applyProtection="0"/>
    <xf numFmtId="171" fontId="15" fillId="5" borderId="144">
      <alignment horizontal="right" vertical="center"/>
    </xf>
    <xf numFmtId="0" fontId="57" fillId="58" borderId="142" applyNumberFormat="0" applyAlignment="0" applyProtection="0"/>
    <xf numFmtId="0" fontId="13" fillId="0" borderId="144">
      <alignmen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166" fontId="15" fillId="5" borderId="144">
      <alignment horizontal="right" vertical="center"/>
    </xf>
    <xf numFmtId="0" fontId="13" fillId="62" borderId="141" applyNumberFormat="0" applyFon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0" fontId="52" fillId="44" borderId="140" applyNumberFormat="0" applyAlignment="0" applyProtection="0"/>
    <xf numFmtId="171" fontId="13" fillId="0" borderId="144">
      <alignment vertical="center"/>
    </xf>
    <xf numFmtId="0" fontId="42" fillId="58" borderId="140" applyNumberFormat="0" applyAlignment="0" applyProtection="0"/>
    <xf numFmtId="0" fontId="13" fillId="0" borderId="144">
      <alignment vertical="center"/>
    </xf>
    <xf numFmtId="166" fontId="15" fillId="5" borderId="144">
      <alignment horizontal="right" vertical="center"/>
    </xf>
    <xf numFmtId="0" fontId="13" fillId="0" borderId="144">
      <alignment vertical="center"/>
    </xf>
    <xf numFmtId="171" fontId="15" fillId="5" borderId="144">
      <alignment horizontal="right" vertical="center"/>
    </xf>
    <xf numFmtId="0" fontId="13" fillId="0" borderId="144">
      <alignment vertical="center"/>
    </xf>
    <xf numFmtId="0" fontId="59" fillId="0" borderId="143" applyNumberFormat="0" applyFill="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171" fontId="15" fillId="5" borderId="144">
      <alignment horizontal="right" vertical="center"/>
    </xf>
    <xf numFmtId="171" fontId="15" fillId="5" borderId="144">
      <alignment horizontal="right" vertical="center"/>
    </xf>
    <xf numFmtId="0" fontId="57" fillId="58" borderId="142" applyNumberFormat="0" applyAlignment="0" applyProtection="0"/>
    <xf numFmtId="166" fontId="15" fillId="5" borderId="144">
      <alignment horizontal="right" vertical="center"/>
    </xf>
    <xf numFmtId="0" fontId="52" fillId="44" borderId="140" applyNumberFormat="0" applyAlignment="0" applyProtection="0"/>
    <xf numFmtId="0" fontId="42" fillId="58" borderId="140" applyNumberFormat="0" applyAlignment="0" applyProtection="0"/>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166" fontId="15" fillId="5" borderId="144">
      <alignment horizontal="right" vertical="center"/>
    </xf>
    <xf numFmtId="0" fontId="13" fillId="0" borderId="144">
      <alignment vertical="center"/>
    </xf>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166"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0" fontId="52" fillId="44" borderId="140" applyNumberFormat="0" applyAlignment="0" applyProtection="0"/>
    <xf numFmtId="171" fontId="13" fillId="0" borderId="144">
      <alignment vertical="center"/>
    </xf>
    <xf numFmtId="0" fontId="52" fillId="44" borderId="140" applyNumberFormat="0" applyAlignment="0" applyProtection="0"/>
    <xf numFmtId="166" fontId="15" fillId="5" borderId="144">
      <alignment horizontal="right" vertical="center"/>
    </xf>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0" fontId="13" fillId="0" borderId="144">
      <alignment vertical="center"/>
    </xf>
    <xf numFmtId="0" fontId="13" fillId="62" borderId="141" applyNumberFormat="0" applyFont="0" applyAlignment="0" applyProtection="0"/>
    <xf numFmtId="166" fontId="15" fillId="5" borderId="144">
      <alignment horizontal="right" vertical="center"/>
    </xf>
    <xf numFmtId="171" fontId="13" fillId="0" borderId="144">
      <alignment vertical="center"/>
    </xf>
    <xf numFmtId="0" fontId="13" fillId="0" borderId="144">
      <alignment vertical="center"/>
    </xf>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171" fontId="13" fillId="0" borderId="144">
      <alignmen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166" fontId="15" fillId="5" borderId="144">
      <alignment horizontal="right" vertical="center"/>
    </xf>
    <xf numFmtId="171" fontId="13" fillId="0" borderId="144">
      <alignment vertical="center"/>
    </xf>
    <xf numFmtId="0" fontId="52" fillId="44" borderId="140" applyNumberFormat="0" applyAlignment="0" applyProtection="0"/>
    <xf numFmtId="0" fontId="57" fillId="58" borderId="142" applyNumberFormat="0" applyAlignment="0" applyProtection="0"/>
    <xf numFmtId="0" fontId="52" fillId="44" borderId="140" applyNumberFormat="0" applyAlignment="0" applyProtection="0"/>
    <xf numFmtId="0" fontId="13" fillId="0" borderId="144">
      <alignment vertical="center"/>
    </xf>
    <xf numFmtId="171" fontId="13" fillId="0" borderId="144">
      <alignment vertical="center"/>
    </xf>
    <xf numFmtId="171" fontId="13" fillId="0" borderId="144">
      <alignment vertical="center"/>
    </xf>
    <xf numFmtId="166" fontId="15" fillId="5" borderId="144">
      <alignment horizontal="right" vertical="center"/>
    </xf>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0" fontId="42" fillId="58" borderId="140" applyNumberFormat="0" applyAlignment="0" applyProtection="0"/>
    <xf numFmtId="0" fontId="59" fillId="0" borderId="143" applyNumberFormat="0" applyFill="0" applyAlignment="0" applyProtection="0"/>
    <xf numFmtId="0" fontId="57" fillId="58" borderId="142" applyNumberFormat="0" applyAlignment="0" applyProtection="0"/>
    <xf numFmtId="0" fontId="59" fillId="0" borderId="143" applyNumberFormat="0" applyFill="0" applyAlignment="0" applyProtection="0"/>
    <xf numFmtId="0" fontId="52" fillId="44" borderId="140" applyNumberFormat="0" applyAlignment="0" applyProtection="0"/>
    <xf numFmtId="166"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166" fontId="15" fillId="5" borderId="144">
      <alignment horizontal="right" vertical="center"/>
    </xf>
    <xf numFmtId="0" fontId="59" fillId="0" borderId="143" applyNumberFormat="0" applyFill="0" applyAlignment="0" applyProtection="0"/>
    <xf numFmtId="0" fontId="13" fillId="0" borderId="144">
      <alignment vertical="center"/>
    </xf>
    <xf numFmtId="171" fontId="13" fillId="0" borderId="144">
      <alignment vertical="center"/>
    </xf>
    <xf numFmtId="0" fontId="42" fillId="58" borderId="140" applyNumberFormat="0" applyAlignment="0" applyProtection="0"/>
    <xf numFmtId="166" fontId="15" fillId="5" borderId="144">
      <alignment horizontal="right" vertical="center"/>
    </xf>
    <xf numFmtId="171" fontId="13" fillId="0" borderId="144">
      <alignmen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42" fillId="58" borderId="140" applyNumberFormat="0" applyAlignment="0" applyProtection="0"/>
    <xf numFmtId="0" fontId="57" fillId="58" borderId="142" applyNumberFormat="0" applyAlignment="0" applyProtection="0"/>
    <xf numFmtId="0" fontId="57" fillId="58" borderId="142"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13" fillId="0" borderId="144">
      <alignment vertical="center"/>
    </xf>
    <xf numFmtId="171" fontId="15" fillId="5" borderId="144">
      <alignment horizontal="right" vertical="center"/>
    </xf>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166" fontId="15" fillId="5" borderId="144">
      <alignment horizontal="right" vertical="center"/>
    </xf>
    <xf numFmtId="0" fontId="13" fillId="0" borderId="144">
      <alignment vertical="center"/>
    </xf>
    <xf numFmtId="0" fontId="13" fillId="0" borderId="144">
      <alignment vertical="center"/>
    </xf>
    <xf numFmtId="171" fontId="15" fillId="5" borderId="144">
      <alignment horizontal="right" vertical="center"/>
    </xf>
    <xf numFmtId="0" fontId="13" fillId="0" borderId="144">
      <alignment vertical="center"/>
    </xf>
    <xf numFmtId="0" fontId="13" fillId="0" borderId="144">
      <alignment vertical="center"/>
    </xf>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0" fontId="52" fillId="44" borderId="140" applyNumberFormat="0" applyAlignment="0" applyProtection="0"/>
    <xf numFmtId="166" fontId="15" fillId="5" borderId="144">
      <alignment horizontal="right" vertical="center"/>
    </xf>
    <xf numFmtId="171"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171" fontId="13" fillId="0" borderId="144">
      <alignment vertical="center"/>
    </xf>
    <xf numFmtId="0" fontId="52" fillId="44" borderId="140" applyNumberFormat="0" applyAlignment="0" applyProtection="0"/>
    <xf numFmtId="166"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171" fontId="13" fillId="0" borderId="144">
      <alignment vertical="center"/>
    </xf>
    <xf numFmtId="0" fontId="42" fillId="58" borderId="140" applyNumberFormat="0" applyAlignment="0" applyProtection="0"/>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7" fillId="58" borderId="142" applyNumberFormat="0" applyAlignment="0" applyProtection="0"/>
    <xf numFmtId="0" fontId="13" fillId="0" borderId="144">
      <alignment vertical="center"/>
    </xf>
    <xf numFmtId="0" fontId="13" fillId="0" borderId="144">
      <alignment vertical="center"/>
    </xf>
    <xf numFmtId="0" fontId="59" fillId="0" borderId="143" applyNumberFormat="0" applyFill="0" applyAlignment="0" applyProtection="0"/>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166" fontId="15" fillId="5" borderId="144">
      <alignment horizontal="right" vertical="center"/>
    </xf>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0" fontId="13" fillId="62" borderId="141" applyNumberFormat="0" applyFont="0" applyAlignment="0" applyProtection="0"/>
    <xf numFmtId="0" fontId="13" fillId="0" borderId="144">
      <alignment vertical="center"/>
    </xf>
    <xf numFmtId="0" fontId="42" fillId="58" borderId="140" applyNumberFormat="0" applyAlignment="0" applyProtection="0"/>
    <xf numFmtId="0" fontId="42" fillId="58" borderId="140" applyNumberFormat="0" applyAlignment="0" applyProtection="0"/>
    <xf numFmtId="171" fontId="13" fillId="0" borderId="144">
      <alignment vertical="center"/>
    </xf>
    <xf numFmtId="171"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3" fillId="0" borderId="144">
      <alignment vertical="center"/>
    </xf>
    <xf numFmtId="171" fontId="13" fillId="0" borderId="144">
      <alignment vertical="center"/>
    </xf>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57" fillId="58" borderId="142" applyNumberFormat="0" applyAlignment="0" applyProtection="0"/>
    <xf numFmtId="0" fontId="13" fillId="0" borderId="144">
      <alignment vertical="center"/>
    </xf>
    <xf numFmtId="171" fontId="15" fillId="5" borderId="144">
      <alignment horizontal="right" vertical="center"/>
    </xf>
    <xf numFmtId="171"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166" fontId="15" fillId="5" borderId="144">
      <alignment horizontal="right" vertical="center"/>
    </xf>
    <xf numFmtId="0" fontId="13" fillId="0" borderId="144">
      <alignmen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171" fontId="13" fillId="0" borderId="144">
      <alignment vertical="center"/>
    </xf>
    <xf numFmtId="0" fontId="57" fillId="58" borderId="142" applyNumberFormat="0" applyAlignment="0" applyProtection="0"/>
    <xf numFmtId="0" fontId="13" fillId="0" borderId="144">
      <alignment vertical="center"/>
    </xf>
    <xf numFmtId="0" fontId="57" fillId="58" borderId="142" applyNumberFormat="0" applyAlignment="0" applyProtection="0"/>
    <xf numFmtId="0" fontId="42" fillId="58" borderId="140" applyNumberFormat="0" applyAlignment="0" applyProtection="0"/>
    <xf numFmtId="0" fontId="13" fillId="62" borderId="141" applyNumberFormat="0" applyFont="0" applyAlignment="0" applyProtection="0"/>
    <xf numFmtId="171" fontId="13" fillId="0" borderId="144">
      <alignment vertical="center"/>
    </xf>
    <xf numFmtId="0" fontId="52" fillId="44" borderId="140" applyNumberFormat="0" applyAlignment="0" applyProtection="0"/>
    <xf numFmtId="0" fontId="13" fillId="0" borderId="144">
      <alignment vertical="center"/>
    </xf>
    <xf numFmtId="0" fontId="13" fillId="0" borderId="144">
      <alignment vertical="center"/>
    </xf>
    <xf numFmtId="0" fontId="52" fillId="44" borderId="140" applyNumberFormat="0" applyAlignment="0" applyProtection="0"/>
    <xf numFmtId="0" fontId="13" fillId="0" borderId="144">
      <alignment vertical="center"/>
    </xf>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0" fontId="42" fillId="58" borderId="140" applyNumberFormat="0" applyAlignment="0" applyProtection="0"/>
    <xf numFmtId="0" fontId="13" fillId="62" borderId="141" applyNumberFormat="0" applyFont="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13" fillId="0" borderId="144">
      <alignment vertical="center"/>
    </xf>
    <xf numFmtId="0" fontId="13" fillId="62" borderId="141" applyNumberFormat="0" applyFont="0" applyAlignment="0" applyProtection="0"/>
    <xf numFmtId="166" fontId="15" fillId="5" borderId="144">
      <alignment horizontal="right" vertical="center"/>
    </xf>
    <xf numFmtId="166" fontId="15" fillId="5" borderId="144">
      <alignment horizontal="right" vertical="center"/>
    </xf>
    <xf numFmtId="0" fontId="59" fillId="0" borderId="143" applyNumberFormat="0" applyFill="0" applyAlignment="0" applyProtection="0"/>
    <xf numFmtId="171" fontId="15" fillId="5" borderId="144">
      <alignment horizontal="right" vertical="center"/>
    </xf>
    <xf numFmtId="171" fontId="13" fillId="0" borderId="144">
      <alignment vertical="center"/>
    </xf>
    <xf numFmtId="0" fontId="13" fillId="62" borderId="141" applyNumberFormat="0" applyFont="0" applyAlignment="0" applyProtection="0"/>
    <xf numFmtId="0" fontId="42" fillId="58" borderId="140" applyNumberFormat="0" applyAlignment="0" applyProtection="0"/>
    <xf numFmtId="0" fontId="13" fillId="0" borderId="144">
      <alignment vertical="center"/>
    </xf>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71" fontId="13" fillId="0" borderId="144">
      <alignment vertical="center"/>
    </xf>
    <xf numFmtId="171" fontId="15" fillId="5" borderId="144">
      <alignment horizontal="right" vertical="center"/>
    </xf>
    <xf numFmtId="0" fontId="57" fillId="58" borderId="142" applyNumberFormat="0" applyAlignment="0" applyProtection="0"/>
    <xf numFmtId="166" fontId="15" fillId="5" borderId="144">
      <alignment horizontal="right" vertical="center"/>
    </xf>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171" fontId="13" fillId="0" borderId="144">
      <alignment vertical="center"/>
    </xf>
    <xf numFmtId="171"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166" fontId="15" fillId="5" borderId="144">
      <alignment horizontal="right" vertical="center"/>
    </xf>
    <xf numFmtId="0" fontId="52" fillId="44"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52" fillId="44" borderId="140" applyNumberFormat="0" applyAlignment="0" applyProtection="0"/>
    <xf numFmtId="0" fontId="57" fillId="58" borderId="142" applyNumberFormat="0" applyAlignment="0" applyProtection="0"/>
    <xf numFmtId="171" fontId="15" fillId="5" borderId="144">
      <alignment horizontal="right" vertical="center"/>
    </xf>
    <xf numFmtId="0" fontId="13" fillId="0" borderId="144">
      <alignment vertical="center"/>
    </xf>
    <xf numFmtId="0" fontId="13" fillId="62" borderId="141" applyNumberFormat="0" applyFont="0" applyAlignment="0" applyProtection="0"/>
    <xf numFmtId="171" fontId="15" fillId="5" borderId="144">
      <alignment horizontal="right" vertical="center"/>
    </xf>
    <xf numFmtId="0" fontId="13" fillId="62" borderId="141" applyNumberFormat="0" applyFont="0" applyAlignment="0" applyProtection="0"/>
    <xf numFmtId="166" fontId="15" fillId="5" borderId="144">
      <alignment horizontal="right" vertical="center"/>
    </xf>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2" fillId="44" borderId="140" applyNumberFormat="0" applyAlignment="0" applyProtection="0"/>
    <xf numFmtId="0" fontId="42" fillId="58" borderId="140" applyNumberFormat="0" applyAlignment="0" applyProtection="0"/>
    <xf numFmtId="0" fontId="57" fillId="58" borderId="142" applyNumberFormat="0" applyAlignment="0" applyProtection="0"/>
    <xf numFmtId="0" fontId="13" fillId="0" borderId="144">
      <alignment vertical="center"/>
    </xf>
    <xf numFmtId="0" fontId="13" fillId="0" borderId="144">
      <alignment vertical="center"/>
    </xf>
    <xf numFmtId="0" fontId="57" fillId="58" borderId="142" applyNumberFormat="0" applyAlignment="0" applyProtection="0"/>
    <xf numFmtId="0" fontId="59" fillId="0" borderId="143" applyNumberFormat="0" applyFill="0" applyAlignment="0" applyProtection="0"/>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0" fontId="57" fillId="58" borderId="142" applyNumberFormat="0" applyAlignment="0" applyProtection="0"/>
    <xf numFmtId="0" fontId="13" fillId="0" borderId="144">
      <alignment vertical="center"/>
    </xf>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59" fillId="0" borderId="143" applyNumberFormat="0" applyFill="0" applyAlignment="0" applyProtection="0"/>
    <xf numFmtId="171" fontId="13" fillId="0" borderId="144">
      <alignment vertical="center"/>
    </xf>
    <xf numFmtId="0" fontId="42" fillId="58" borderId="140" applyNumberFormat="0" applyAlignment="0" applyProtection="0"/>
    <xf numFmtId="171"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171" fontId="13" fillId="0" borderId="144">
      <alignment vertical="center"/>
    </xf>
    <xf numFmtId="171" fontId="13" fillId="0" borderId="144">
      <alignment vertical="center"/>
    </xf>
    <xf numFmtId="0" fontId="52" fillId="44" borderId="140"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52" fillId="44" borderId="140" applyNumberFormat="0" applyAlignment="0" applyProtection="0"/>
    <xf numFmtId="166" fontId="15" fillId="5" borderId="144">
      <alignment horizontal="right" vertical="center"/>
    </xf>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171" fontId="15" fillId="5" borderId="144">
      <alignment horizontal="right" vertical="center"/>
    </xf>
    <xf numFmtId="0" fontId="42" fillId="58" borderId="140" applyNumberFormat="0" applyAlignment="0" applyProtection="0"/>
    <xf numFmtId="0" fontId="13" fillId="0" borderId="144">
      <alignmen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13" fillId="0" borderId="144">
      <alignment vertical="center"/>
    </xf>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0"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171" fontId="15" fillId="5" borderId="144">
      <alignment horizontal="right" vertical="center"/>
    </xf>
    <xf numFmtId="0" fontId="59" fillId="0" borderId="143" applyNumberFormat="0" applyFill="0" applyAlignment="0" applyProtection="0"/>
    <xf numFmtId="0" fontId="13" fillId="0" borderId="144">
      <alignment vertical="center"/>
    </xf>
    <xf numFmtId="0" fontId="52" fillId="44" borderId="140" applyNumberFormat="0" applyAlignment="0" applyProtection="0"/>
    <xf numFmtId="166" fontId="15" fillId="5" borderId="144">
      <alignment horizontal="righ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0" fontId="52" fillId="44" borderId="140" applyNumberFormat="0" applyAlignment="0" applyProtection="0"/>
    <xf numFmtId="0" fontId="13" fillId="62" borderId="141" applyNumberFormat="0" applyFont="0" applyAlignment="0" applyProtection="0"/>
    <xf numFmtId="0" fontId="42" fillId="58" borderId="140" applyNumberFormat="0" applyAlignment="0" applyProtection="0"/>
    <xf numFmtId="171" fontId="13" fillId="0" borderId="144">
      <alignment vertical="center"/>
    </xf>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0" fontId="57" fillId="58" borderId="142" applyNumberFormat="0" applyAlignment="0" applyProtection="0"/>
    <xf numFmtId="171" fontId="15" fillId="5" borderId="144">
      <alignment horizontal="right" vertical="center"/>
    </xf>
    <xf numFmtId="166" fontId="15" fillId="5" borderId="144">
      <alignment horizontal="right" vertical="center"/>
    </xf>
    <xf numFmtId="171" fontId="13" fillId="0" borderId="144">
      <alignment vertical="center"/>
    </xf>
    <xf numFmtId="0" fontId="42" fillId="58" borderId="140" applyNumberFormat="0" applyAlignment="0" applyProtection="0"/>
    <xf numFmtId="0" fontId="57" fillId="58" borderId="142" applyNumberFormat="0" applyAlignment="0" applyProtection="0"/>
    <xf numFmtId="0" fontId="42" fillId="58"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171"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59" fillId="0" borderId="143" applyNumberFormat="0" applyFill="0" applyAlignment="0" applyProtection="0"/>
    <xf numFmtId="166"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171" fontId="15" fillId="5" borderId="144">
      <alignment horizontal="right" vertical="center"/>
    </xf>
    <xf numFmtId="0" fontId="57" fillId="58" borderId="142" applyNumberFormat="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42" fillId="58" borderId="140" applyNumberFormat="0" applyAlignment="0" applyProtection="0"/>
    <xf numFmtId="0" fontId="59" fillId="0" borderId="143" applyNumberFormat="0" applyFill="0" applyAlignment="0" applyProtection="0"/>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0"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13" fillId="0" borderId="144">
      <alignment vertical="center"/>
    </xf>
    <xf numFmtId="0" fontId="13" fillId="0" borderId="144">
      <alignment vertical="center"/>
    </xf>
    <xf numFmtId="0" fontId="59" fillId="0" borderId="143" applyNumberFormat="0" applyFill="0" applyAlignment="0" applyProtection="0"/>
    <xf numFmtId="166" fontId="15" fillId="5" borderId="144">
      <alignment horizontal="right" vertical="center"/>
    </xf>
    <xf numFmtId="0" fontId="52" fillId="44" borderId="140" applyNumberFormat="0" applyAlignment="0" applyProtection="0"/>
    <xf numFmtId="171"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13" fillId="62" borderId="141" applyNumberFormat="0" applyFont="0" applyAlignment="0" applyProtection="0"/>
    <xf numFmtId="0" fontId="13" fillId="0" borderId="144">
      <alignment vertical="center"/>
    </xf>
    <xf numFmtId="0" fontId="57" fillId="58" borderId="142" applyNumberFormat="0" applyAlignment="0" applyProtection="0"/>
    <xf numFmtId="0" fontId="13" fillId="62" borderId="141" applyNumberFormat="0" applyFont="0" applyAlignment="0" applyProtection="0"/>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0" fontId="52" fillId="44" borderId="140" applyNumberFormat="0" applyAlignment="0" applyProtection="0"/>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13" fillId="0" borderId="144">
      <alignment vertical="center"/>
    </xf>
    <xf numFmtId="0" fontId="52" fillId="44" borderId="140" applyNumberFormat="0" applyAlignment="0" applyProtection="0"/>
    <xf numFmtId="0" fontId="13" fillId="0" borderId="144">
      <alignment vertical="center"/>
    </xf>
    <xf numFmtId="171" fontId="13" fillId="0" borderId="144">
      <alignment vertical="center"/>
    </xf>
    <xf numFmtId="0" fontId="59" fillId="0" borderId="143" applyNumberFormat="0" applyFill="0" applyAlignment="0" applyProtection="0"/>
    <xf numFmtId="0" fontId="13" fillId="0" borderId="144">
      <alignment vertical="center"/>
    </xf>
    <xf numFmtId="0" fontId="57" fillId="58" borderId="142" applyNumberFormat="0" applyAlignment="0" applyProtection="0"/>
    <xf numFmtId="166" fontId="15" fillId="5" borderId="144">
      <alignment horizontal="right" vertical="center"/>
    </xf>
    <xf numFmtId="171" fontId="15" fillId="5" borderId="144">
      <alignment horizontal="right" vertical="center"/>
    </xf>
    <xf numFmtId="0" fontId="57" fillId="58" borderId="142"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52" fillId="44" borderId="140" applyNumberFormat="0" applyAlignment="0" applyProtection="0"/>
    <xf numFmtId="171" fontId="13" fillId="0" borderId="144">
      <alignment vertical="center"/>
    </xf>
    <xf numFmtId="0" fontId="59" fillId="0" borderId="143" applyNumberFormat="0" applyFill="0" applyAlignment="0" applyProtection="0"/>
    <xf numFmtId="0" fontId="59" fillId="0" borderId="143" applyNumberFormat="0" applyFill="0" applyAlignment="0" applyProtection="0"/>
    <xf numFmtId="0" fontId="57" fillId="58" borderId="142" applyNumberFormat="0" applyAlignment="0" applyProtection="0"/>
    <xf numFmtId="0" fontId="59" fillId="0" borderId="143" applyNumberFormat="0" applyFill="0" applyAlignment="0" applyProtection="0"/>
    <xf numFmtId="171"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166" fontId="15" fillId="5" borderId="144">
      <alignment horizontal="right" vertical="center"/>
    </xf>
    <xf numFmtId="0" fontId="52" fillId="44" borderId="140" applyNumberFormat="0" applyAlignment="0" applyProtection="0"/>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0" fontId="13" fillId="0" borderId="144">
      <alignment vertical="center"/>
    </xf>
    <xf numFmtId="0" fontId="13" fillId="0" borderId="144">
      <alignment vertical="center"/>
    </xf>
    <xf numFmtId="0" fontId="13" fillId="0" borderId="144">
      <alignment vertical="center"/>
    </xf>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171" fontId="15" fillId="5" borderId="144">
      <alignment horizontal="right" vertical="center"/>
    </xf>
    <xf numFmtId="166" fontId="15" fillId="5" borderId="144">
      <alignment horizontal="right" vertical="center"/>
    </xf>
    <xf numFmtId="0" fontId="57" fillId="58" borderId="142" applyNumberFormat="0" applyAlignment="0" applyProtection="0"/>
    <xf numFmtId="171" fontId="15" fillId="5" borderId="144">
      <alignment horizontal="right" vertical="center"/>
    </xf>
    <xf numFmtId="0" fontId="13" fillId="62" borderId="141" applyNumberFormat="0" applyFont="0" applyAlignment="0" applyProtection="0"/>
    <xf numFmtId="0" fontId="13" fillId="0" borderId="144">
      <alignment vertical="center"/>
    </xf>
    <xf numFmtId="0" fontId="59" fillId="0" borderId="143" applyNumberFormat="0" applyFill="0" applyAlignment="0" applyProtection="0"/>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171" fontId="13" fillId="0" borderId="144">
      <alignment vertical="center"/>
    </xf>
    <xf numFmtId="171" fontId="15" fillId="5" borderId="144">
      <alignment horizontal="right" vertical="center"/>
    </xf>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57" fillId="58" borderId="142" applyNumberFormat="0" applyAlignment="0" applyProtection="0"/>
    <xf numFmtId="0" fontId="42" fillId="58" borderId="140" applyNumberFormat="0" applyAlignment="0" applyProtection="0"/>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171" fontId="13" fillId="0" borderId="144">
      <alignment vertical="center"/>
    </xf>
    <xf numFmtId="0" fontId="42" fillId="58" borderId="140" applyNumberFormat="0" applyAlignment="0" applyProtection="0"/>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0" fontId="13" fillId="0" borderId="144">
      <alignment vertical="center"/>
    </xf>
    <xf numFmtId="0" fontId="13" fillId="0" borderId="144">
      <alignment vertical="center"/>
    </xf>
    <xf numFmtId="166"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171" fontId="13" fillId="0" borderId="144">
      <alignment vertical="center"/>
    </xf>
    <xf numFmtId="0" fontId="59" fillId="0" borderId="143" applyNumberFormat="0" applyFill="0" applyAlignment="0" applyProtection="0"/>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171" fontId="15" fillId="5" borderId="144">
      <alignment horizontal="right" vertical="center"/>
    </xf>
    <xf numFmtId="0" fontId="59" fillId="0" borderId="143" applyNumberFormat="0" applyFill="0" applyAlignment="0" applyProtection="0"/>
    <xf numFmtId="171" fontId="13" fillId="0" borderId="144">
      <alignment vertical="center"/>
    </xf>
    <xf numFmtId="0" fontId="57" fillId="58" borderId="142" applyNumberFormat="0" applyAlignment="0" applyProtection="0"/>
    <xf numFmtId="0" fontId="59" fillId="0" borderId="143" applyNumberFormat="0" applyFill="0" applyAlignment="0" applyProtection="0"/>
    <xf numFmtId="0" fontId="59" fillId="0" borderId="143" applyNumberFormat="0" applyFill="0" applyAlignment="0" applyProtection="0"/>
    <xf numFmtId="166"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0" fontId="13" fillId="0" borderId="144">
      <alignment vertical="center"/>
    </xf>
    <xf numFmtId="0" fontId="52" fillId="44" borderId="140" applyNumberFormat="0" applyAlignment="0" applyProtection="0"/>
    <xf numFmtId="171" fontId="13" fillId="0" borderId="144">
      <alignment vertical="center"/>
    </xf>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59" fillId="0" borderId="143" applyNumberFormat="0" applyFill="0" applyAlignment="0" applyProtection="0"/>
    <xf numFmtId="171" fontId="15" fillId="5" borderId="144">
      <alignment horizontal="right" vertical="center"/>
    </xf>
    <xf numFmtId="171" fontId="15" fillId="5" borderId="144">
      <alignment horizontal="right" vertical="center"/>
    </xf>
    <xf numFmtId="0" fontId="13" fillId="62" borderId="141" applyNumberFormat="0" applyFont="0" applyAlignment="0" applyProtection="0"/>
    <xf numFmtId="0" fontId="13" fillId="62" borderId="141" applyNumberFormat="0" applyFont="0" applyAlignment="0" applyProtection="0"/>
    <xf numFmtId="0" fontId="13" fillId="62" borderId="141" applyNumberFormat="0" applyFont="0" applyAlignment="0" applyProtection="0"/>
    <xf numFmtId="0" fontId="52" fillId="44" borderId="140" applyNumberFormat="0" applyAlignment="0" applyProtection="0"/>
    <xf numFmtId="171" fontId="15" fillId="5" borderId="144">
      <alignment horizontal="right" vertical="center"/>
    </xf>
    <xf numFmtId="0" fontId="57" fillId="58" borderId="142" applyNumberFormat="0" applyAlignment="0" applyProtection="0"/>
    <xf numFmtId="0" fontId="13" fillId="0" borderId="144">
      <alignmen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166" fontId="15" fillId="5" borderId="144">
      <alignment horizontal="right" vertical="center"/>
    </xf>
    <xf numFmtId="0" fontId="13" fillId="62" borderId="141" applyNumberFormat="0" applyFon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0" fontId="52" fillId="44" borderId="140" applyNumberFormat="0" applyAlignment="0" applyProtection="0"/>
    <xf numFmtId="171" fontId="13" fillId="0" borderId="144">
      <alignment vertical="center"/>
    </xf>
    <xf numFmtId="0" fontId="42" fillId="58" borderId="140" applyNumberFormat="0" applyAlignment="0" applyProtection="0"/>
    <xf numFmtId="0" fontId="13" fillId="0" borderId="144">
      <alignment vertical="center"/>
    </xf>
    <xf numFmtId="166" fontId="15" fillId="5" borderId="144">
      <alignment horizontal="right" vertical="center"/>
    </xf>
    <xf numFmtId="0" fontId="13" fillId="0" borderId="144">
      <alignment vertical="center"/>
    </xf>
    <xf numFmtId="171" fontId="15" fillId="5" borderId="144">
      <alignment horizontal="right" vertical="center"/>
    </xf>
    <xf numFmtId="0" fontId="13" fillId="0" borderId="144">
      <alignment vertical="center"/>
    </xf>
    <xf numFmtId="0" fontId="59" fillId="0" borderId="143" applyNumberFormat="0" applyFill="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171" fontId="15" fillId="5" borderId="144">
      <alignment horizontal="right" vertical="center"/>
    </xf>
    <xf numFmtId="171" fontId="15" fillId="5" borderId="144">
      <alignment horizontal="right" vertical="center"/>
    </xf>
    <xf numFmtId="0" fontId="57" fillId="58" borderId="142" applyNumberFormat="0" applyAlignment="0" applyProtection="0"/>
    <xf numFmtId="166" fontId="15" fillId="5" borderId="144">
      <alignment horizontal="right" vertical="center"/>
    </xf>
    <xf numFmtId="0" fontId="52" fillId="44" borderId="140" applyNumberFormat="0" applyAlignment="0" applyProtection="0"/>
    <xf numFmtId="0" fontId="42" fillId="58" borderId="140" applyNumberFormat="0" applyAlignment="0" applyProtection="0"/>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166" fontId="15" fillId="5" borderId="144">
      <alignment horizontal="right" vertical="center"/>
    </xf>
    <xf numFmtId="0" fontId="13" fillId="0" borderId="144">
      <alignment vertical="center"/>
    </xf>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166"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0" fontId="52" fillId="44" borderId="140" applyNumberFormat="0" applyAlignment="0" applyProtection="0"/>
    <xf numFmtId="171" fontId="13" fillId="0" borderId="144">
      <alignment vertical="center"/>
    </xf>
    <xf numFmtId="0" fontId="52" fillId="44" borderId="140" applyNumberFormat="0" applyAlignment="0" applyProtection="0"/>
    <xf numFmtId="166" fontId="15" fillId="5" borderId="144">
      <alignment horizontal="right" vertical="center"/>
    </xf>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0" fontId="13" fillId="0" borderId="144">
      <alignment vertical="center"/>
    </xf>
    <xf numFmtId="0" fontId="13" fillId="62" borderId="141" applyNumberFormat="0" applyFont="0" applyAlignment="0" applyProtection="0"/>
    <xf numFmtId="166" fontId="15" fillId="5" borderId="144">
      <alignment horizontal="right" vertical="center"/>
    </xf>
    <xf numFmtId="171" fontId="13" fillId="0" borderId="144">
      <alignment vertical="center"/>
    </xf>
    <xf numFmtId="0" fontId="13" fillId="0" borderId="144">
      <alignment vertical="center"/>
    </xf>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171" fontId="13" fillId="0" borderId="144">
      <alignmen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166" fontId="15" fillId="5" borderId="144">
      <alignment horizontal="right" vertical="center"/>
    </xf>
    <xf numFmtId="171" fontId="13" fillId="0" borderId="144">
      <alignment vertical="center"/>
    </xf>
    <xf numFmtId="0" fontId="52" fillId="44" borderId="140" applyNumberFormat="0" applyAlignment="0" applyProtection="0"/>
    <xf numFmtId="0" fontId="57" fillId="58" borderId="142" applyNumberFormat="0" applyAlignment="0" applyProtection="0"/>
    <xf numFmtId="0" fontId="52" fillId="44" borderId="140" applyNumberFormat="0" applyAlignment="0" applyProtection="0"/>
    <xf numFmtId="0" fontId="13" fillId="0" borderId="144">
      <alignment vertical="center"/>
    </xf>
    <xf numFmtId="171" fontId="13" fillId="0" borderId="144">
      <alignment vertical="center"/>
    </xf>
    <xf numFmtId="171" fontId="13" fillId="0" borderId="144">
      <alignment vertical="center"/>
    </xf>
    <xf numFmtId="166" fontId="15" fillId="5" borderId="144">
      <alignment horizontal="right" vertical="center"/>
    </xf>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0" fontId="42" fillId="58" borderId="140" applyNumberFormat="0" applyAlignment="0" applyProtection="0"/>
    <xf numFmtId="0" fontId="59" fillId="0" borderId="143" applyNumberFormat="0" applyFill="0" applyAlignment="0" applyProtection="0"/>
    <xf numFmtId="0" fontId="57" fillId="58" borderId="142" applyNumberFormat="0" applyAlignment="0" applyProtection="0"/>
    <xf numFmtId="0" fontId="59" fillId="0" borderId="143" applyNumberFormat="0" applyFill="0" applyAlignment="0" applyProtection="0"/>
    <xf numFmtId="0" fontId="52" fillId="44" borderId="140" applyNumberFormat="0" applyAlignment="0" applyProtection="0"/>
    <xf numFmtId="166"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166" fontId="15" fillId="5" borderId="144">
      <alignment horizontal="right" vertical="center"/>
    </xf>
    <xf numFmtId="0" fontId="59" fillId="0" borderId="143" applyNumberFormat="0" applyFill="0" applyAlignment="0" applyProtection="0"/>
    <xf numFmtId="0" fontId="13" fillId="0" borderId="144">
      <alignment vertical="center"/>
    </xf>
    <xf numFmtId="171" fontId="13" fillId="0" borderId="144">
      <alignment vertical="center"/>
    </xf>
    <xf numFmtId="0" fontId="42" fillId="58" borderId="140" applyNumberFormat="0" applyAlignment="0" applyProtection="0"/>
    <xf numFmtId="166" fontId="15" fillId="5" borderId="144">
      <alignment horizontal="right" vertical="center"/>
    </xf>
    <xf numFmtId="171" fontId="13" fillId="0" borderId="144">
      <alignmen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42" fillId="58" borderId="140" applyNumberFormat="0" applyAlignment="0" applyProtection="0"/>
    <xf numFmtId="0" fontId="57" fillId="58" borderId="142" applyNumberFormat="0" applyAlignment="0" applyProtection="0"/>
    <xf numFmtId="0" fontId="57" fillId="58" borderId="142"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13" fillId="0" borderId="144">
      <alignment vertical="center"/>
    </xf>
    <xf numFmtId="171" fontId="15" fillId="5" borderId="144">
      <alignment horizontal="right" vertical="center"/>
    </xf>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166" fontId="15" fillId="5" borderId="144">
      <alignment horizontal="right" vertical="center"/>
    </xf>
    <xf numFmtId="0" fontId="13" fillId="0" borderId="144">
      <alignment vertical="center"/>
    </xf>
    <xf numFmtId="0" fontId="13" fillId="0" borderId="144">
      <alignment vertical="center"/>
    </xf>
    <xf numFmtId="171" fontId="15" fillId="5" borderId="144">
      <alignment horizontal="right" vertical="center"/>
    </xf>
    <xf numFmtId="0" fontId="13" fillId="0" borderId="144">
      <alignment vertical="center"/>
    </xf>
    <xf numFmtId="0" fontId="13" fillId="0" borderId="144">
      <alignment vertical="center"/>
    </xf>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0" fontId="52" fillId="44" borderId="140" applyNumberFormat="0" applyAlignment="0" applyProtection="0"/>
    <xf numFmtId="166" fontId="15" fillId="5" borderId="144">
      <alignment horizontal="right" vertical="center"/>
    </xf>
    <xf numFmtId="171"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171" fontId="13" fillId="0" borderId="144">
      <alignment vertical="center"/>
    </xf>
    <xf numFmtId="0" fontId="52" fillId="44" borderId="140" applyNumberFormat="0" applyAlignment="0" applyProtection="0"/>
    <xf numFmtId="166"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171" fontId="13" fillId="0" borderId="144">
      <alignment vertical="center"/>
    </xf>
    <xf numFmtId="0" fontId="42" fillId="58" borderId="140" applyNumberFormat="0" applyAlignment="0" applyProtection="0"/>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7" fillId="58" borderId="142" applyNumberFormat="0" applyAlignment="0" applyProtection="0"/>
    <xf numFmtId="0" fontId="13" fillId="0" borderId="144">
      <alignment vertical="center"/>
    </xf>
    <xf numFmtId="0" fontId="13" fillId="0" borderId="144">
      <alignment vertical="center"/>
    </xf>
    <xf numFmtId="0" fontId="59" fillId="0" borderId="143" applyNumberFormat="0" applyFill="0" applyAlignment="0" applyProtection="0"/>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166" fontId="15" fillId="5" borderId="144">
      <alignment horizontal="right" vertical="center"/>
    </xf>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0" fontId="13" fillId="62" borderId="141" applyNumberFormat="0" applyFont="0" applyAlignment="0" applyProtection="0"/>
    <xf numFmtId="0" fontId="13" fillId="0" borderId="144">
      <alignment vertical="center"/>
    </xf>
    <xf numFmtId="0" fontId="42" fillId="58" borderId="140" applyNumberFormat="0" applyAlignment="0" applyProtection="0"/>
    <xf numFmtId="0" fontId="42" fillId="58" borderId="140" applyNumberFormat="0" applyAlignment="0" applyProtection="0"/>
    <xf numFmtId="171" fontId="13" fillId="0" borderId="144">
      <alignment vertical="center"/>
    </xf>
    <xf numFmtId="171"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3" fillId="0" borderId="144">
      <alignment vertical="center"/>
    </xf>
    <xf numFmtId="171" fontId="13" fillId="0" borderId="144">
      <alignment vertical="center"/>
    </xf>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57" fillId="58" borderId="142" applyNumberFormat="0" applyAlignment="0" applyProtection="0"/>
    <xf numFmtId="0" fontId="13" fillId="0" borderId="144">
      <alignment vertical="center"/>
    </xf>
    <xf numFmtId="171" fontId="15" fillId="5" borderId="144">
      <alignment horizontal="right" vertical="center"/>
    </xf>
    <xf numFmtId="171"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166" fontId="15" fillId="5" borderId="144">
      <alignment horizontal="right" vertical="center"/>
    </xf>
    <xf numFmtId="0" fontId="13" fillId="0" borderId="144">
      <alignmen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171" fontId="13" fillId="0" borderId="144">
      <alignment vertical="center"/>
    </xf>
    <xf numFmtId="0" fontId="57" fillId="58" borderId="142" applyNumberFormat="0" applyAlignment="0" applyProtection="0"/>
    <xf numFmtId="0" fontId="13" fillId="0" borderId="144">
      <alignment vertical="center"/>
    </xf>
    <xf numFmtId="0" fontId="57" fillId="58" borderId="142" applyNumberFormat="0" applyAlignment="0" applyProtection="0"/>
    <xf numFmtId="0" fontId="42" fillId="58" borderId="140" applyNumberFormat="0" applyAlignment="0" applyProtection="0"/>
    <xf numFmtId="0" fontId="13" fillId="62" borderId="141" applyNumberFormat="0" applyFont="0" applyAlignment="0" applyProtection="0"/>
    <xf numFmtId="171" fontId="13" fillId="0" borderId="144">
      <alignment vertical="center"/>
    </xf>
    <xf numFmtId="0" fontId="52" fillId="44" borderId="140" applyNumberFormat="0" applyAlignment="0" applyProtection="0"/>
    <xf numFmtId="0" fontId="13" fillId="0" borderId="144">
      <alignment vertical="center"/>
    </xf>
    <xf numFmtId="0" fontId="13" fillId="0" borderId="144">
      <alignment vertical="center"/>
    </xf>
    <xf numFmtId="0" fontId="52" fillId="44" borderId="140" applyNumberFormat="0" applyAlignment="0" applyProtection="0"/>
    <xf numFmtId="0" fontId="13" fillId="0" borderId="144">
      <alignment vertical="center"/>
    </xf>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0" fontId="42" fillId="58" borderId="140" applyNumberFormat="0" applyAlignment="0" applyProtection="0"/>
    <xf numFmtId="0" fontId="13" fillId="62" borderId="141" applyNumberFormat="0" applyFont="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13" fillId="0" borderId="144">
      <alignment vertical="center"/>
    </xf>
    <xf numFmtId="0" fontId="13" fillId="62" borderId="141" applyNumberFormat="0" applyFont="0" applyAlignment="0" applyProtection="0"/>
    <xf numFmtId="166" fontId="15" fillId="5" borderId="144">
      <alignment horizontal="right" vertical="center"/>
    </xf>
    <xf numFmtId="166" fontId="15" fillId="5" borderId="144">
      <alignment horizontal="right" vertical="center"/>
    </xf>
    <xf numFmtId="0" fontId="59" fillId="0" borderId="143" applyNumberFormat="0" applyFill="0" applyAlignment="0" applyProtection="0"/>
    <xf numFmtId="171" fontId="15" fillId="5" borderId="144">
      <alignment horizontal="right" vertical="center"/>
    </xf>
    <xf numFmtId="171" fontId="13" fillId="0" borderId="144">
      <alignment vertical="center"/>
    </xf>
    <xf numFmtId="0" fontId="13" fillId="62" borderId="141" applyNumberFormat="0" applyFont="0" applyAlignment="0" applyProtection="0"/>
    <xf numFmtId="0" fontId="42" fillId="58" borderId="140" applyNumberFormat="0" applyAlignment="0" applyProtection="0"/>
    <xf numFmtId="0" fontId="13" fillId="0" borderId="144">
      <alignment vertical="center"/>
    </xf>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71" fontId="13" fillId="0" borderId="144">
      <alignment vertical="center"/>
    </xf>
    <xf numFmtId="171" fontId="15" fillId="5" borderId="144">
      <alignment horizontal="right" vertical="center"/>
    </xf>
    <xf numFmtId="0" fontId="57" fillId="58" borderId="142" applyNumberFormat="0" applyAlignment="0" applyProtection="0"/>
    <xf numFmtId="166" fontId="15" fillId="5" borderId="144">
      <alignment horizontal="right" vertical="center"/>
    </xf>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171" fontId="13" fillId="0" borderId="144">
      <alignment vertical="center"/>
    </xf>
    <xf numFmtId="171"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166" fontId="15" fillId="5" borderId="144">
      <alignment horizontal="right" vertical="center"/>
    </xf>
    <xf numFmtId="0" fontId="52" fillId="44"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52" fillId="44" borderId="140" applyNumberFormat="0" applyAlignment="0" applyProtection="0"/>
    <xf numFmtId="0" fontId="57" fillId="58" borderId="142" applyNumberFormat="0" applyAlignment="0" applyProtection="0"/>
    <xf numFmtId="171" fontId="15" fillId="5" borderId="144">
      <alignment horizontal="right" vertical="center"/>
    </xf>
    <xf numFmtId="0" fontId="13" fillId="0" borderId="144">
      <alignment vertical="center"/>
    </xf>
    <xf numFmtId="0" fontId="13" fillId="62" borderId="141" applyNumberFormat="0" applyFont="0" applyAlignment="0" applyProtection="0"/>
    <xf numFmtId="171" fontId="15" fillId="5" borderId="144">
      <alignment horizontal="right" vertical="center"/>
    </xf>
    <xf numFmtId="0" fontId="13" fillId="62" borderId="141" applyNumberFormat="0" applyFont="0" applyAlignment="0" applyProtection="0"/>
    <xf numFmtId="166" fontId="15" fillId="5" borderId="144">
      <alignment horizontal="right" vertical="center"/>
    </xf>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2" fillId="44" borderId="140" applyNumberFormat="0" applyAlignment="0" applyProtection="0"/>
    <xf numFmtId="0" fontId="42" fillId="58" borderId="140" applyNumberFormat="0" applyAlignment="0" applyProtection="0"/>
    <xf numFmtId="0" fontId="57" fillId="58" borderId="142" applyNumberFormat="0" applyAlignment="0" applyProtection="0"/>
    <xf numFmtId="0" fontId="13" fillId="0" borderId="144">
      <alignment vertical="center"/>
    </xf>
    <xf numFmtId="0" fontId="13" fillId="0" borderId="144">
      <alignment vertical="center"/>
    </xf>
    <xf numFmtId="0" fontId="57" fillId="58" borderId="142" applyNumberFormat="0" applyAlignment="0" applyProtection="0"/>
    <xf numFmtId="0" fontId="59" fillId="0" borderId="143" applyNumberFormat="0" applyFill="0" applyAlignment="0" applyProtection="0"/>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0" fontId="57" fillId="58" borderId="142" applyNumberFormat="0" applyAlignment="0" applyProtection="0"/>
    <xf numFmtId="0" fontId="13" fillId="0" borderId="144">
      <alignment vertical="center"/>
    </xf>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59" fillId="0" borderId="143" applyNumberFormat="0" applyFill="0" applyAlignment="0" applyProtection="0"/>
    <xf numFmtId="171" fontId="13" fillId="0" borderId="144">
      <alignment vertical="center"/>
    </xf>
    <xf numFmtId="0" fontId="42" fillId="58" borderId="140" applyNumberFormat="0" applyAlignment="0" applyProtection="0"/>
    <xf numFmtId="171"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171" fontId="13" fillId="0" borderId="144">
      <alignment vertical="center"/>
    </xf>
    <xf numFmtId="171" fontId="13" fillId="0" borderId="144">
      <alignment vertical="center"/>
    </xf>
    <xf numFmtId="0" fontId="52" fillId="44" borderId="140"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52" fillId="44" borderId="140" applyNumberFormat="0" applyAlignment="0" applyProtection="0"/>
    <xf numFmtId="166" fontId="15" fillId="5" borderId="144">
      <alignment horizontal="right" vertical="center"/>
    </xf>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171" fontId="15" fillId="5" borderId="144">
      <alignment horizontal="right" vertical="center"/>
    </xf>
    <xf numFmtId="0" fontId="42" fillId="58" borderId="140" applyNumberFormat="0" applyAlignment="0" applyProtection="0"/>
    <xf numFmtId="0" fontId="13" fillId="0" borderId="144">
      <alignmen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13" fillId="0" borderId="144">
      <alignment vertical="center"/>
    </xf>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0"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52" fillId="44" borderId="140" applyNumberFormat="0" applyAlignment="0" applyProtection="0"/>
    <xf numFmtId="166" fontId="15" fillId="5" borderId="144">
      <alignment horizontal="right" vertical="center"/>
    </xf>
    <xf numFmtId="0" fontId="13" fillId="0" borderId="144">
      <alignment vertical="center"/>
    </xf>
    <xf numFmtId="166"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0"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57" fillId="58" borderId="142" applyNumberFormat="0" applyAlignment="0" applyProtection="0"/>
    <xf numFmtId="0" fontId="59" fillId="0" borderId="143" applyNumberFormat="0" applyFill="0" applyAlignment="0" applyProtection="0"/>
    <xf numFmtId="171"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166" fontId="15" fillId="5" borderId="144">
      <alignment horizontal="right" vertical="center"/>
    </xf>
    <xf numFmtId="0" fontId="52" fillId="44" borderId="140" applyNumberFormat="0" applyAlignment="0" applyProtection="0"/>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0" fontId="13" fillId="0" borderId="144">
      <alignment vertical="center"/>
    </xf>
    <xf numFmtId="0" fontId="13" fillId="0" borderId="144">
      <alignment vertical="center"/>
    </xf>
    <xf numFmtId="0" fontId="13" fillId="0" borderId="144">
      <alignment vertical="center"/>
    </xf>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171" fontId="15" fillId="5" borderId="144">
      <alignment horizontal="right" vertical="center"/>
    </xf>
    <xf numFmtId="166" fontId="15" fillId="5" borderId="144">
      <alignment horizontal="right" vertical="center"/>
    </xf>
    <xf numFmtId="0" fontId="57" fillId="58" borderId="142" applyNumberFormat="0" applyAlignment="0" applyProtection="0"/>
    <xf numFmtId="171" fontId="15" fillId="5" borderId="144">
      <alignment horizontal="right" vertical="center"/>
    </xf>
    <xf numFmtId="0" fontId="13" fillId="62" borderId="141" applyNumberFormat="0" applyFont="0" applyAlignment="0" applyProtection="0"/>
    <xf numFmtId="0" fontId="13" fillId="0" borderId="144">
      <alignment vertical="center"/>
    </xf>
    <xf numFmtId="0" fontId="59" fillId="0" borderId="143" applyNumberFormat="0" applyFill="0" applyAlignment="0" applyProtection="0"/>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171" fontId="13" fillId="0" borderId="144">
      <alignment vertical="center"/>
    </xf>
    <xf numFmtId="171" fontId="15" fillId="5" borderId="144">
      <alignment horizontal="right" vertical="center"/>
    </xf>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57" fillId="58" borderId="142" applyNumberFormat="0" applyAlignment="0" applyProtection="0"/>
    <xf numFmtId="0" fontId="42" fillId="58" borderId="140" applyNumberFormat="0" applyAlignment="0" applyProtection="0"/>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171" fontId="13" fillId="0" borderId="144">
      <alignment vertical="center"/>
    </xf>
    <xf numFmtId="0" fontId="42" fillId="58" borderId="140" applyNumberFormat="0" applyAlignment="0" applyProtection="0"/>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0" fontId="13" fillId="0" borderId="144">
      <alignment vertical="center"/>
    </xf>
    <xf numFmtId="0" fontId="13" fillId="0" borderId="144">
      <alignment vertical="center"/>
    </xf>
    <xf numFmtId="166"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171" fontId="13" fillId="0" borderId="144">
      <alignment vertical="center"/>
    </xf>
    <xf numFmtId="0" fontId="59" fillId="0" borderId="143" applyNumberFormat="0" applyFill="0" applyAlignment="0" applyProtection="0"/>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171" fontId="15" fillId="5" borderId="144">
      <alignment horizontal="right" vertical="center"/>
    </xf>
    <xf numFmtId="0" fontId="59" fillId="0" borderId="143" applyNumberFormat="0" applyFill="0" applyAlignment="0" applyProtection="0"/>
    <xf numFmtId="171" fontId="13" fillId="0" borderId="144">
      <alignment vertical="center"/>
    </xf>
    <xf numFmtId="0" fontId="57" fillId="58" borderId="142" applyNumberFormat="0" applyAlignment="0" applyProtection="0"/>
    <xf numFmtId="0" fontId="59" fillId="0" borderId="143" applyNumberFormat="0" applyFill="0" applyAlignment="0" applyProtection="0"/>
    <xf numFmtId="0" fontId="59" fillId="0" borderId="143" applyNumberFormat="0" applyFill="0" applyAlignment="0" applyProtection="0"/>
    <xf numFmtId="166"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0" fontId="13" fillId="0" borderId="144">
      <alignment vertical="center"/>
    </xf>
    <xf numFmtId="0" fontId="52" fillId="44" borderId="140" applyNumberFormat="0" applyAlignment="0" applyProtection="0"/>
    <xf numFmtId="171" fontId="13" fillId="0" borderId="144">
      <alignment vertical="center"/>
    </xf>
    <xf numFmtId="0" fontId="42" fillId="58" borderId="140" applyNumberFormat="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59" fillId="0" borderId="143" applyNumberFormat="0" applyFill="0" applyAlignment="0" applyProtection="0"/>
    <xf numFmtId="171" fontId="15" fillId="5" borderId="144">
      <alignment horizontal="right" vertical="center"/>
    </xf>
    <xf numFmtId="171" fontId="15" fillId="5" borderId="144">
      <alignment horizontal="right" vertical="center"/>
    </xf>
    <xf numFmtId="0" fontId="13" fillId="62" borderId="141" applyNumberFormat="0" applyFont="0" applyAlignment="0" applyProtection="0"/>
    <xf numFmtId="0" fontId="13" fillId="62" borderId="141" applyNumberFormat="0" applyFont="0" applyAlignment="0" applyProtection="0"/>
    <xf numFmtId="0" fontId="13" fillId="62" borderId="141" applyNumberFormat="0" applyFont="0" applyAlignment="0" applyProtection="0"/>
    <xf numFmtId="0" fontId="52" fillId="44" borderId="140" applyNumberFormat="0" applyAlignment="0" applyProtection="0"/>
    <xf numFmtId="171" fontId="15" fillId="5" borderId="144">
      <alignment horizontal="right" vertical="center"/>
    </xf>
    <xf numFmtId="0" fontId="57" fillId="58" borderId="142" applyNumberFormat="0" applyAlignment="0" applyProtection="0"/>
    <xf numFmtId="0" fontId="13" fillId="0" borderId="144">
      <alignmen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171" fontId="15" fillId="5" borderId="144">
      <alignment horizontal="right" vertical="center"/>
    </xf>
    <xf numFmtId="0" fontId="42" fillId="58" borderId="140" applyNumberFormat="0" applyAlignment="0" applyProtection="0"/>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166" fontId="15" fillId="5" borderId="144">
      <alignment horizontal="right" vertical="center"/>
    </xf>
    <xf numFmtId="0" fontId="13" fillId="62" borderId="141" applyNumberFormat="0" applyFon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0" fontId="52" fillId="44" borderId="140" applyNumberFormat="0" applyAlignment="0" applyProtection="0"/>
    <xf numFmtId="171" fontId="13" fillId="0" borderId="144">
      <alignment vertical="center"/>
    </xf>
    <xf numFmtId="0" fontId="42" fillId="58" borderId="140" applyNumberFormat="0" applyAlignment="0" applyProtection="0"/>
    <xf numFmtId="0" fontId="13" fillId="0" borderId="144">
      <alignment vertical="center"/>
    </xf>
    <xf numFmtId="166" fontId="15" fillId="5" borderId="144">
      <alignment horizontal="right" vertical="center"/>
    </xf>
    <xf numFmtId="0" fontId="13" fillId="0" borderId="144">
      <alignment vertical="center"/>
    </xf>
    <xf numFmtId="171" fontId="15" fillId="5" borderId="144">
      <alignment horizontal="right" vertical="center"/>
    </xf>
    <xf numFmtId="0" fontId="13" fillId="0" borderId="144">
      <alignment vertical="center"/>
    </xf>
    <xf numFmtId="0" fontId="59" fillId="0" borderId="143" applyNumberFormat="0" applyFill="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171" fontId="15" fillId="5" borderId="144">
      <alignment horizontal="right" vertical="center"/>
    </xf>
    <xf numFmtId="171" fontId="15" fillId="5" borderId="144">
      <alignment horizontal="right" vertical="center"/>
    </xf>
    <xf numFmtId="0" fontId="57" fillId="58" borderId="142" applyNumberFormat="0" applyAlignment="0" applyProtection="0"/>
    <xf numFmtId="166" fontId="15" fillId="5" borderId="144">
      <alignment horizontal="right" vertical="center"/>
    </xf>
    <xf numFmtId="0" fontId="52" fillId="44" borderId="140" applyNumberFormat="0" applyAlignment="0" applyProtection="0"/>
    <xf numFmtId="0" fontId="42" fillId="58" borderId="140" applyNumberFormat="0" applyAlignment="0" applyProtection="0"/>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166" fontId="15" fillId="5" borderId="144">
      <alignment horizontal="right" vertical="center"/>
    </xf>
    <xf numFmtId="0" fontId="13" fillId="0" borderId="144">
      <alignment vertical="center"/>
    </xf>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166" fontId="15" fillId="5" borderId="144">
      <alignment horizontal="right" vertical="center"/>
    </xf>
    <xf numFmtId="166"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171" fontId="15" fillId="5" borderId="144">
      <alignment horizontal="right" vertical="center"/>
    </xf>
    <xf numFmtId="166"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0" fontId="52" fillId="44" borderId="140" applyNumberFormat="0" applyAlignment="0" applyProtection="0"/>
    <xf numFmtId="171" fontId="13" fillId="0" borderId="144">
      <alignment vertical="center"/>
    </xf>
    <xf numFmtId="0" fontId="52" fillId="44" borderId="140" applyNumberFormat="0" applyAlignment="0" applyProtection="0"/>
    <xf numFmtId="166" fontId="15" fillId="5" borderId="144">
      <alignment horizontal="right" vertical="center"/>
    </xf>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0" fontId="13" fillId="0" borderId="144">
      <alignment vertical="center"/>
    </xf>
    <xf numFmtId="0" fontId="13" fillId="62" borderId="141" applyNumberFormat="0" applyFont="0" applyAlignment="0" applyProtection="0"/>
    <xf numFmtId="166" fontId="15" fillId="5" borderId="144">
      <alignment horizontal="right" vertical="center"/>
    </xf>
    <xf numFmtId="171" fontId="13" fillId="0" borderId="144">
      <alignment vertical="center"/>
    </xf>
    <xf numFmtId="0" fontId="13" fillId="0" borderId="144">
      <alignment vertical="center"/>
    </xf>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171" fontId="13" fillId="0" borderId="144">
      <alignmen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13" fillId="62" borderId="141" applyNumberFormat="0" applyFont="0" applyAlignment="0" applyProtection="0"/>
    <xf numFmtId="0" fontId="52" fillId="44" borderId="140" applyNumberFormat="0" applyAlignment="0" applyProtection="0"/>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166" fontId="15" fillId="5" borderId="144">
      <alignment horizontal="right" vertical="center"/>
    </xf>
    <xf numFmtId="171" fontId="13" fillId="0" borderId="144">
      <alignment vertical="center"/>
    </xf>
    <xf numFmtId="0" fontId="52" fillId="44" borderId="140" applyNumberFormat="0" applyAlignment="0" applyProtection="0"/>
    <xf numFmtId="0" fontId="57" fillId="58" borderId="142" applyNumberFormat="0" applyAlignment="0" applyProtection="0"/>
    <xf numFmtId="0" fontId="52" fillId="44" borderId="140" applyNumberFormat="0" applyAlignment="0" applyProtection="0"/>
    <xf numFmtId="0" fontId="13" fillId="0" borderId="144">
      <alignment vertical="center"/>
    </xf>
    <xf numFmtId="171" fontId="13" fillId="0" borderId="144">
      <alignment vertical="center"/>
    </xf>
    <xf numFmtId="171" fontId="13" fillId="0" borderId="144">
      <alignment vertical="center"/>
    </xf>
    <xf numFmtId="166" fontId="15" fillId="5" borderId="144">
      <alignment horizontal="right" vertical="center"/>
    </xf>
    <xf numFmtId="0" fontId="13" fillId="0" borderId="144">
      <alignment vertical="center"/>
    </xf>
    <xf numFmtId="0" fontId="52" fillId="44" borderId="140" applyNumberFormat="0" applyAlignment="0" applyProtection="0"/>
    <xf numFmtId="0" fontId="42" fillId="58" borderId="140" applyNumberFormat="0" applyAlignment="0" applyProtection="0"/>
    <xf numFmtId="0" fontId="13" fillId="62" borderId="141" applyNumberFormat="0" applyFont="0" applyAlignment="0" applyProtection="0"/>
    <xf numFmtId="0" fontId="42" fillId="58" borderId="140" applyNumberFormat="0" applyAlignment="0" applyProtection="0"/>
    <xf numFmtId="0" fontId="59" fillId="0" borderId="143" applyNumberFormat="0" applyFill="0" applyAlignment="0" applyProtection="0"/>
    <xf numFmtId="0" fontId="57" fillId="58" borderId="142" applyNumberFormat="0" applyAlignment="0" applyProtection="0"/>
    <xf numFmtId="0" fontId="59" fillId="0" borderId="143" applyNumberFormat="0" applyFill="0" applyAlignment="0" applyProtection="0"/>
    <xf numFmtId="0" fontId="52" fillId="44" borderId="140" applyNumberFormat="0" applyAlignment="0" applyProtection="0"/>
    <xf numFmtId="166"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0" fontId="13" fillId="62" borderId="141" applyNumberFormat="0" applyFont="0" applyAlignment="0" applyProtection="0"/>
    <xf numFmtId="0" fontId="42" fillId="58"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166" fontId="15" fillId="5" borderId="144">
      <alignment horizontal="right" vertical="center"/>
    </xf>
    <xf numFmtId="0" fontId="59" fillId="0" borderId="143" applyNumberFormat="0" applyFill="0" applyAlignment="0" applyProtection="0"/>
    <xf numFmtId="0" fontId="13" fillId="0" borderId="144">
      <alignment vertical="center"/>
    </xf>
    <xf numFmtId="171" fontId="13" fillId="0" borderId="144">
      <alignment vertical="center"/>
    </xf>
    <xf numFmtId="0" fontId="42" fillId="58" borderId="140" applyNumberFormat="0" applyAlignment="0" applyProtection="0"/>
    <xf numFmtId="166" fontId="15" fillId="5" borderId="144">
      <alignment horizontal="right" vertical="center"/>
    </xf>
    <xf numFmtId="171" fontId="13" fillId="0" borderId="144">
      <alignment vertical="center"/>
    </xf>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42" fillId="58" borderId="140" applyNumberFormat="0" applyAlignment="0" applyProtection="0"/>
    <xf numFmtId="0" fontId="57" fillId="58" borderId="142" applyNumberFormat="0" applyAlignment="0" applyProtection="0"/>
    <xf numFmtId="0" fontId="57" fillId="58" borderId="142" applyNumberFormat="0" applyAlignment="0" applyProtection="0"/>
    <xf numFmtId="0" fontId="59" fillId="0" borderId="143" applyNumberFormat="0" applyFill="0" applyAlignment="0" applyProtection="0"/>
    <xf numFmtId="0" fontId="59" fillId="0" borderId="143" applyNumberFormat="0" applyFill="0" applyAlignment="0" applyProtection="0"/>
    <xf numFmtId="0" fontId="13" fillId="0" borderId="144">
      <alignment vertical="center"/>
    </xf>
    <xf numFmtId="171" fontId="15" fillId="5" borderId="144">
      <alignment horizontal="right" vertical="center"/>
    </xf>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166" fontId="15" fillId="5" borderId="144">
      <alignment horizontal="right" vertical="center"/>
    </xf>
    <xf numFmtId="0" fontId="13" fillId="0" borderId="144">
      <alignment vertical="center"/>
    </xf>
    <xf numFmtId="0" fontId="13" fillId="0" borderId="144">
      <alignment vertical="center"/>
    </xf>
    <xf numFmtId="171" fontId="15" fillId="5" borderId="144">
      <alignment horizontal="right" vertical="center"/>
    </xf>
    <xf numFmtId="0" fontId="13" fillId="0" borderId="144">
      <alignment vertical="center"/>
    </xf>
    <xf numFmtId="0" fontId="13" fillId="0" borderId="144">
      <alignment vertical="center"/>
    </xf>
    <xf numFmtId="0" fontId="59" fillId="0" borderId="143" applyNumberFormat="0" applyFill="0" applyAlignment="0" applyProtection="0"/>
    <xf numFmtId="0" fontId="59" fillId="0" borderId="143" applyNumberFormat="0" applyFill="0" applyAlignment="0" applyProtection="0"/>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13" fillId="62" borderId="141" applyNumberFormat="0" applyFont="0" applyAlignment="0" applyProtection="0"/>
    <xf numFmtId="0" fontId="52" fillId="44" borderId="140" applyNumberFormat="0" applyAlignment="0" applyProtection="0"/>
    <xf numFmtId="166" fontId="15" fillId="5" borderId="144">
      <alignment horizontal="right" vertical="center"/>
    </xf>
    <xf numFmtId="0" fontId="52" fillId="44" borderId="140" applyNumberFormat="0" applyAlignment="0" applyProtection="0"/>
    <xf numFmtId="166" fontId="15" fillId="5" borderId="144">
      <alignment horizontal="right" vertical="center"/>
    </xf>
    <xf numFmtId="171" fontId="15" fillId="5" borderId="144">
      <alignment horizontal="right" vertical="center"/>
    </xf>
    <xf numFmtId="0" fontId="13" fillId="62" borderId="141" applyNumberFormat="0" applyFont="0" applyAlignment="0" applyProtection="0"/>
    <xf numFmtId="0" fontId="52" fillId="44" borderId="140" applyNumberFormat="0" applyAlignment="0" applyProtection="0"/>
    <xf numFmtId="171" fontId="13" fillId="0" borderId="144">
      <alignment vertical="center"/>
    </xf>
    <xf numFmtId="0" fontId="52" fillId="44" borderId="140" applyNumberFormat="0" applyAlignment="0" applyProtection="0"/>
    <xf numFmtId="166" fontId="15" fillId="5" borderId="144">
      <alignment horizontal="right" vertical="center"/>
    </xf>
    <xf numFmtId="0" fontId="52" fillId="44" borderId="140" applyNumberFormat="0" applyAlignment="0" applyProtection="0"/>
    <xf numFmtId="0" fontId="59" fillId="0" borderId="143" applyNumberFormat="0" applyFill="0" applyAlignment="0" applyProtection="0"/>
    <xf numFmtId="0" fontId="42" fillId="58"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171" fontId="13" fillId="0" borderId="144">
      <alignment vertical="center"/>
    </xf>
    <xf numFmtId="0" fontId="42" fillId="58" borderId="140" applyNumberFormat="0" applyAlignment="0" applyProtection="0"/>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7" fillId="58" borderId="142" applyNumberFormat="0" applyAlignment="0" applyProtection="0"/>
    <xf numFmtId="0" fontId="13" fillId="0" borderId="144">
      <alignment vertical="center"/>
    </xf>
    <xf numFmtId="0" fontId="13" fillId="0" borderId="144">
      <alignment vertical="center"/>
    </xf>
    <xf numFmtId="0" fontId="59" fillId="0" borderId="143" applyNumberFormat="0" applyFill="0" applyAlignment="0" applyProtection="0"/>
    <xf numFmtId="0" fontId="13" fillId="0" borderId="144">
      <alignment vertical="center"/>
    </xf>
    <xf numFmtId="0" fontId="52" fillId="44" borderId="140" applyNumberFormat="0" applyAlignment="0" applyProtection="0"/>
    <xf numFmtId="0" fontId="59" fillId="0" borderId="143" applyNumberFormat="0" applyFill="0" applyAlignment="0" applyProtection="0"/>
    <xf numFmtId="0"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166" fontId="15" fillId="5" borderId="144">
      <alignment horizontal="right" vertical="center"/>
    </xf>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171" fontId="13" fillId="0" borderId="144">
      <alignment vertical="center"/>
    </xf>
    <xf numFmtId="0" fontId="57" fillId="58" borderId="142" applyNumberFormat="0" applyAlignment="0" applyProtection="0"/>
    <xf numFmtId="0" fontId="13" fillId="62" borderId="141" applyNumberFormat="0" applyFont="0" applyAlignment="0" applyProtection="0"/>
    <xf numFmtId="0" fontId="13" fillId="0" borderId="144">
      <alignment vertical="center"/>
    </xf>
    <xf numFmtId="0" fontId="42" fillId="58" borderId="140" applyNumberFormat="0" applyAlignment="0" applyProtection="0"/>
    <xf numFmtId="0" fontId="42" fillId="58" borderId="140" applyNumberFormat="0" applyAlignment="0" applyProtection="0"/>
    <xf numFmtId="171" fontId="13" fillId="0" borderId="144">
      <alignment vertical="center"/>
    </xf>
    <xf numFmtId="171"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3" fillId="0" borderId="144">
      <alignment vertical="center"/>
    </xf>
    <xf numFmtId="171" fontId="13" fillId="0" borderId="144">
      <alignment vertical="center"/>
    </xf>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57" fillId="58" borderId="142" applyNumberFormat="0" applyAlignment="0" applyProtection="0"/>
    <xf numFmtId="0" fontId="13" fillId="0" borderId="144">
      <alignment vertical="center"/>
    </xf>
    <xf numFmtId="171" fontId="15" fillId="5" borderId="144">
      <alignment horizontal="right" vertical="center"/>
    </xf>
    <xf numFmtId="171" fontId="15" fillId="5" borderId="144">
      <alignment horizontal="right" vertical="center"/>
    </xf>
    <xf numFmtId="0" fontId="57" fillId="58" borderId="142" applyNumberFormat="0" applyAlignment="0" applyProtection="0"/>
    <xf numFmtId="0" fontId="52" fillId="44" borderId="140" applyNumberFormat="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166" fontId="15" fillId="5" borderId="144">
      <alignment horizontal="right" vertical="center"/>
    </xf>
    <xf numFmtId="0" fontId="13" fillId="0" borderId="144">
      <alignment vertical="center"/>
    </xf>
    <xf numFmtId="0" fontId="13" fillId="0" borderId="144">
      <alignment vertical="center"/>
    </xf>
    <xf numFmtId="166" fontId="15" fillId="5" borderId="144">
      <alignment horizontal="right" vertical="center"/>
    </xf>
    <xf numFmtId="0" fontId="52" fillId="44" borderId="140" applyNumberFormat="0" applyAlignment="0" applyProtection="0"/>
    <xf numFmtId="171" fontId="13" fillId="0" borderId="144">
      <alignment vertical="center"/>
    </xf>
    <xf numFmtId="0" fontId="57" fillId="58" borderId="142" applyNumberFormat="0" applyAlignment="0" applyProtection="0"/>
    <xf numFmtId="0" fontId="13" fillId="0" borderId="144">
      <alignment vertical="center"/>
    </xf>
    <xf numFmtId="0" fontId="57" fillId="58" borderId="142" applyNumberFormat="0" applyAlignment="0" applyProtection="0"/>
    <xf numFmtId="0" fontId="42" fillId="58" borderId="140" applyNumberFormat="0" applyAlignment="0" applyProtection="0"/>
    <xf numFmtId="0" fontId="13" fillId="62" borderId="141" applyNumberFormat="0" applyFont="0" applyAlignment="0" applyProtection="0"/>
    <xf numFmtId="171" fontId="13" fillId="0" borderId="144">
      <alignment vertical="center"/>
    </xf>
    <xf numFmtId="0" fontId="52" fillId="44" borderId="140" applyNumberFormat="0" applyAlignment="0" applyProtection="0"/>
    <xf numFmtId="0" fontId="13" fillId="0" borderId="144">
      <alignment vertical="center"/>
    </xf>
    <xf numFmtId="0" fontId="13" fillId="0" borderId="144">
      <alignment vertical="center"/>
    </xf>
    <xf numFmtId="0" fontId="52" fillId="44" borderId="140" applyNumberFormat="0" applyAlignment="0" applyProtection="0"/>
    <xf numFmtId="0" fontId="13" fillId="0" borderId="144">
      <alignment vertical="center"/>
    </xf>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0" fontId="57" fillId="58" borderId="142" applyNumberFormat="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166" fontId="15" fillId="5" borderId="144">
      <alignment horizontal="right" vertical="center"/>
    </xf>
    <xf numFmtId="0" fontId="57" fillId="58" borderId="142" applyNumberFormat="0" applyAlignment="0" applyProtection="0"/>
    <xf numFmtId="0" fontId="42" fillId="58" borderId="140" applyNumberFormat="0" applyAlignment="0" applyProtection="0"/>
    <xf numFmtId="0" fontId="13" fillId="62" borderId="141" applyNumberFormat="0" applyFont="0" applyAlignment="0" applyProtection="0"/>
    <xf numFmtId="0" fontId="52" fillId="44" borderId="140" applyNumberFormat="0" applyAlignment="0" applyProtection="0"/>
    <xf numFmtId="0" fontId="13" fillId="0" borderId="144">
      <alignment vertical="center"/>
    </xf>
    <xf numFmtId="0" fontId="13" fillId="62" borderId="141" applyNumberFormat="0" applyFont="0" applyAlignment="0" applyProtection="0"/>
    <xf numFmtId="0" fontId="13" fillId="0" borderId="144">
      <alignment vertical="center"/>
    </xf>
    <xf numFmtId="0" fontId="13" fillId="62" borderId="141" applyNumberFormat="0" applyFont="0" applyAlignment="0" applyProtection="0"/>
    <xf numFmtId="166" fontId="15" fillId="5" borderId="144">
      <alignment horizontal="right" vertical="center"/>
    </xf>
    <xf numFmtId="166" fontId="15" fillId="5" borderId="144">
      <alignment horizontal="right" vertical="center"/>
    </xf>
    <xf numFmtId="0" fontId="59" fillId="0" borderId="143" applyNumberFormat="0" applyFill="0" applyAlignment="0" applyProtection="0"/>
    <xf numFmtId="171" fontId="15" fillId="5" borderId="144">
      <alignment horizontal="right" vertical="center"/>
    </xf>
    <xf numFmtId="171" fontId="13" fillId="0" borderId="144">
      <alignment vertical="center"/>
    </xf>
    <xf numFmtId="0" fontId="13" fillId="62" borderId="141" applyNumberFormat="0" applyFont="0" applyAlignment="0" applyProtection="0"/>
    <xf numFmtId="0" fontId="42" fillId="58" borderId="140" applyNumberFormat="0" applyAlignment="0" applyProtection="0"/>
    <xf numFmtId="0" fontId="13" fillId="0" borderId="144">
      <alignment vertical="center"/>
    </xf>
    <xf numFmtId="0" fontId="13" fillId="0" borderId="144">
      <alignment vertical="center"/>
    </xf>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71" fontId="13" fillId="0" borderId="144">
      <alignment vertical="center"/>
    </xf>
    <xf numFmtId="171" fontId="15" fillId="5" borderId="144">
      <alignment horizontal="right" vertical="center"/>
    </xf>
    <xf numFmtId="0" fontId="57" fillId="58" borderId="142" applyNumberFormat="0" applyAlignment="0" applyProtection="0"/>
    <xf numFmtId="166" fontId="15" fillId="5" borderId="144">
      <alignment horizontal="right" vertical="center"/>
    </xf>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166" fontId="15" fillId="5" borderId="144">
      <alignment horizontal="right" vertical="center"/>
    </xf>
    <xf numFmtId="171" fontId="15" fillId="5" borderId="144">
      <alignment horizontal="right" vertical="center"/>
    </xf>
    <xf numFmtId="171" fontId="13" fillId="0" borderId="144">
      <alignment vertical="center"/>
    </xf>
    <xf numFmtId="171" fontId="15" fillId="5" borderId="144">
      <alignment horizontal="right" vertical="center"/>
    </xf>
    <xf numFmtId="0" fontId="59" fillId="0" borderId="143" applyNumberFormat="0" applyFill="0" applyAlignment="0" applyProtection="0"/>
    <xf numFmtId="0" fontId="59" fillId="0" borderId="143" applyNumberFormat="0" applyFill="0" applyAlignment="0" applyProtection="0"/>
    <xf numFmtId="166" fontId="15" fillId="5" borderId="144">
      <alignment horizontal="right" vertical="center"/>
    </xf>
    <xf numFmtId="0" fontId="52" fillId="44" borderId="140" applyNumberFormat="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52" fillId="44" borderId="140" applyNumberFormat="0" applyAlignment="0" applyProtection="0"/>
    <xf numFmtId="0" fontId="57" fillId="58" borderId="142" applyNumberFormat="0" applyAlignment="0" applyProtection="0"/>
    <xf numFmtId="171" fontId="15" fillId="5" borderId="144">
      <alignment horizontal="right" vertical="center"/>
    </xf>
    <xf numFmtId="0" fontId="13" fillId="0" borderId="144">
      <alignment vertical="center"/>
    </xf>
    <xf numFmtId="0" fontId="13" fillId="62" borderId="141" applyNumberFormat="0" applyFont="0" applyAlignment="0" applyProtection="0"/>
    <xf numFmtId="171" fontId="15" fillId="5" borderId="144">
      <alignment horizontal="right" vertical="center"/>
    </xf>
    <xf numFmtId="0" fontId="13" fillId="62" borderId="141" applyNumberFormat="0" applyFont="0" applyAlignment="0" applyProtection="0"/>
    <xf numFmtId="166" fontId="15" fillId="5" borderId="144">
      <alignment horizontal="right" vertical="center"/>
    </xf>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2" fillId="44" borderId="140" applyNumberFormat="0" applyAlignment="0" applyProtection="0"/>
    <xf numFmtId="0" fontId="42" fillId="58" borderId="140" applyNumberFormat="0" applyAlignment="0" applyProtection="0"/>
    <xf numFmtId="0" fontId="57" fillId="58" borderId="142" applyNumberFormat="0" applyAlignment="0" applyProtection="0"/>
    <xf numFmtId="0" fontId="13" fillId="0" borderId="144">
      <alignment vertical="center"/>
    </xf>
    <xf numFmtId="0" fontId="13" fillId="0" borderId="144">
      <alignment vertical="center"/>
    </xf>
    <xf numFmtId="0" fontId="57" fillId="58" borderId="142" applyNumberFormat="0" applyAlignment="0" applyProtection="0"/>
    <xf numFmtId="0" fontId="59" fillId="0" borderId="143" applyNumberFormat="0" applyFill="0" applyAlignment="0" applyProtection="0"/>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0" fontId="57" fillId="58" borderId="142" applyNumberFormat="0" applyAlignment="0" applyProtection="0"/>
    <xf numFmtId="0" fontId="13" fillId="0" borderId="144">
      <alignment vertical="center"/>
    </xf>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59" fillId="0" borderId="143" applyNumberFormat="0" applyFill="0" applyAlignment="0" applyProtection="0"/>
    <xf numFmtId="171" fontId="13" fillId="0" borderId="144">
      <alignment vertical="center"/>
    </xf>
    <xf numFmtId="0" fontId="42" fillId="58" borderId="140" applyNumberFormat="0" applyAlignment="0" applyProtection="0"/>
    <xf numFmtId="171" fontId="15" fillId="5" borderId="144">
      <alignment horizontal="right" vertical="center"/>
    </xf>
    <xf numFmtId="0" fontId="42" fillId="58" borderId="140" applyNumberFormat="0" applyAlignment="0" applyProtection="0"/>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171" fontId="13" fillId="0" borderId="144">
      <alignment vertical="center"/>
    </xf>
    <xf numFmtId="171" fontId="13" fillId="0" borderId="144">
      <alignment vertical="center"/>
    </xf>
    <xf numFmtId="0" fontId="52" fillId="44" borderId="140" applyNumberFormat="0" applyAlignment="0" applyProtection="0"/>
    <xf numFmtId="0" fontId="52" fillId="44" borderId="140" applyNumberFormat="0" applyAlignment="0" applyProtection="0"/>
    <xf numFmtId="0" fontId="13" fillId="0" borderId="144">
      <alignment vertical="center"/>
    </xf>
    <xf numFmtId="0" fontId="13" fillId="0" borderId="144">
      <alignment vertical="center"/>
    </xf>
    <xf numFmtId="0" fontId="52" fillId="44" borderId="140" applyNumberFormat="0" applyAlignment="0" applyProtection="0"/>
    <xf numFmtId="166" fontId="15" fillId="5" borderId="144">
      <alignment horizontal="right" vertical="center"/>
    </xf>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171" fontId="15" fillId="5" borderId="144">
      <alignment horizontal="right" vertical="center"/>
    </xf>
    <xf numFmtId="0" fontId="42" fillId="58" borderId="140" applyNumberFormat="0" applyAlignment="0" applyProtection="0"/>
    <xf numFmtId="0" fontId="13" fillId="0" borderId="144">
      <alignment vertical="center"/>
    </xf>
    <xf numFmtId="166" fontId="15" fillId="5" borderId="144">
      <alignment horizontal="right" vertical="center"/>
    </xf>
    <xf numFmtId="171" fontId="15" fillId="5" borderId="144">
      <alignment horizontal="right" vertical="center"/>
    </xf>
    <xf numFmtId="0" fontId="42" fillId="58" borderId="140" applyNumberFormat="0" applyAlignment="0" applyProtection="0"/>
    <xf numFmtId="0" fontId="13" fillId="0" borderId="144">
      <alignment vertical="center"/>
    </xf>
    <xf numFmtId="0" fontId="42" fillId="58" borderId="140" applyNumberFormat="0" applyAlignment="0" applyProtection="0"/>
    <xf numFmtId="166" fontId="15" fillId="5" borderId="144">
      <alignment horizontal="right" vertical="center"/>
    </xf>
    <xf numFmtId="0" fontId="57" fillId="58" borderId="142" applyNumberFormat="0" applyAlignment="0" applyProtection="0"/>
    <xf numFmtId="171" fontId="13" fillId="0" borderId="144">
      <alignment vertical="center"/>
    </xf>
    <xf numFmtId="0" fontId="13" fillId="62" borderId="141" applyNumberFormat="0" applyFont="0" applyAlignment="0" applyProtection="0"/>
    <xf numFmtId="0" fontId="13" fillId="62" borderId="141" applyNumberFormat="0" applyFont="0" applyAlignment="0" applyProtection="0"/>
    <xf numFmtId="0" fontId="59" fillId="0" borderId="143" applyNumberFormat="0" applyFill="0" applyAlignment="0" applyProtection="0"/>
    <xf numFmtId="0" fontId="13" fillId="0" borderId="144">
      <alignment vertical="center"/>
    </xf>
    <xf numFmtId="0" fontId="59" fillId="0" borderId="143" applyNumberFormat="0" applyFill="0" applyAlignment="0" applyProtection="0"/>
    <xf numFmtId="166" fontId="15" fillId="5" borderId="144">
      <alignment horizontal="right" vertical="center"/>
    </xf>
    <xf numFmtId="166" fontId="15" fillId="5" borderId="144">
      <alignment horizontal="right" vertical="center"/>
    </xf>
    <xf numFmtId="166" fontId="15" fillId="5" borderId="144">
      <alignment horizontal="right" vertical="center"/>
    </xf>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57" fillId="58" borderId="142" applyNumberFormat="0" applyAlignment="0" applyProtection="0"/>
    <xf numFmtId="0" fontId="13" fillId="62" borderId="141" applyNumberFormat="0" applyFont="0" applyAlignment="0" applyProtection="0"/>
    <xf numFmtId="0" fontId="13" fillId="62" borderId="141" applyNumberFormat="0" applyFont="0" applyAlignment="0" applyProtection="0"/>
    <xf numFmtId="0" fontId="13" fillId="0" borderId="144">
      <alignment vertical="center"/>
    </xf>
    <xf numFmtId="171" fontId="13" fillId="0" borderId="144">
      <alignment vertical="center"/>
    </xf>
    <xf numFmtId="0" fontId="13" fillId="0" borderId="144">
      <alignment vertical="center"/>
    </xf>
    <xf numFmtId="171" fontId="13" fillId="0" borderId="144">
      <alignment vertical="center"/>
    </xf>
    <xf numFmtId="166" fontId="15" fillId="5" borderId="144">
      <alignment horizontal="right" vertical="center"/>
    </xf>
    <xf numFmtId="171" fontId="15" fillId="5" borderId="144">
      <alignment horizontal="right" vertical="center"/>
    </xf>
    <xf numFmtId="171" fontId="15" fillId="5" borderId="144">
      <alignment horizontal="right" vertical="center"/>
    </xf>
    <xf numFmtId="171" fontId="15" fillId="5" borderId="144">
      <alignment horizontal="right" vertical="center"/>
    </xf>
    <xf numFmtId="166" fontId="15" fillId="5" borderId="144">
      <alignment horizontal="right" vertical="center"/>
    </xf>
    <xf numFmtId="0" fontId="52" fillId="44" borderId="140" applyNumberFormat="0" applyAlignment="0" applyProtection="0"/>
    <xf numFmtId="0" fontId="52" fillId="44" borderId="140" applyNumberFormat="0" applyAlignment="0" applyProtection="0"/>
    <xf numFmtId="0" fontId="42" fillId="58" borderId="140" applyNumberFormat="0" applyAlignment="0" applyProtection="0"/>
    <xf numFmtId="171" fontId="13" fillId="0" borderId="144">
      <alignment vertical="center"/>
    </xf>
    <xf numFmtId="0" fontId="13" fillId="0" borderId="144">
      <alignment vertical="center"/>
    </xf>
    <xf numFmtId="0" fontId="42" fillId="58" borderId="140" applyNumberFormat="0" applyAlignment="0" applyProtection="0"/>
    <xf numFmtId="0" fontId="13" fillId="62" borderId="141" applyNumberFormat="0" applyFont="0" applyAlignment="0" applyProtection="0"/>
    <xf numFmtId="0" fontId="59" fillId="0" borderId="143" applyNumberFormat="0" applyFill="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7" fillId="58" borderId="142" applyNumberFormat="0" applyAlignment="0" applyProtection="0"/>
    <xf numFmtId="166" fontId="15" fillId="5" borderId="144">
      <alignment horizontal="right" vertical="center"/>
    </xf>
    <xf numFmtId="171" fontId="13" fillId="0" borderId="144">
      <alignment vertical="center"/>
    </xf>
    <xf numFmtId="0" fontId="13" fillId="0" borderId="144">
      <alignment vertical="center"/>
    </xf>
    <xf numFmtId="166" fontId="15" fillId="5" borderId="144">
      <alignment horizontal="right" vertical="center"/>
    </xf>
    <xf numFmtId="0" fontId="13" fillId="0" borderId="144">
      <alignment vertical="center"/>
    </xf>
    <xf numFmtId="0" fontId="42" fillId="58" borderId="140" applyNumberFormat="0" applyAlignment="0" applyProtection="0"/>
    <xf numFmtId="0" fontId="42" fillId="58" borderId="140" applyNumberFormat="0" applyAlignment="0" applyProtection="0"/>
    <xf numFmtId="0" fontId="52" fillId="44" borderId="140" applyNumberFormat="0" applyAlignment="0" applyProtection="0"/>
    <xf numFmtId="0" fontId="52" fillId="44" borderId="140" applyNumberFormat="0" applyAlignment="0" applyProtection="0"/>
    <xf numFmtId="171" fontId="15" fillId="5" borderId="144">
      <alignment horizontal="right" vertical="center"/>
    </xf>
    <xf numFmtId="171" fontId="15" fillId="5" borderId="144">
      <alignment horizontal="right" vertical="center"/>
    </xf>
    <xf numFmtId="166" fontId="15" fillId="5" borderId="144">
      <alignment horizontal="right" vertical="center"/>
    </xf>
    <xf numFmtId="171" fontId="13" fillId="0" borderId="144">
      <alignment vertical="center"/>
    </xf>
    <xf numFmtId="0" fontId="13" fillId="0" borderId="144">
      <alignment vertical="center"/>
    </xf>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3" fillId="62" borderId="141" applyNumberFormat="0" applyFont="0" applyAlignment="0" applyProtection="0"/>
    <xf numFmtId="0" fontId="57" fillId="58" borderId="142" applyNumberFormat="0" applyAlignment="0" applyProtection="0"/>
    <xf numFmtId="0" fontId="13" fillId="0" borderId="144">
      <alignment vertical="center"/>
    </xf>
    <xf numFmtId="166" fontId="15" fillId="5" borderId="144">
      <alignment horizontal="right" vertical="center"/>
    </xf>
    <xf numFmtId="0" fontId="59" fillId="0" borderId="143" applyNumberFormat="0" applyFill="0" applyAlignment="0" applyProtection="0"/>
    <xf numFmtId="0" fontId="42" fillId="58" borderId="140" applyNumberFormat="0" applyAlignment="0" applyProtection="0"/>
    <xf numFmtId="0" fontId="52" fillId="44" borderId="140" applyNumberFormat="0" applyAlignment="0" applyProtection="0"/>
    <xf numFmtId="0" fontId="13" fillId="62" borderId="141" applyNumberFormat="0" applyFont="0" applyAlignment="0" applyProtection="0"/>
    <xf numFmtId="0" fontId="57" fillId="58" borderId="142" applyNumberFormat="0" applyAlignment="0" applyProtection="0"/>
    <xf numFmtId="0" fontId="59" fillId="0" borderId="143" applyNumberFormat="0" applyFill="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57" borderId="0"/>
    <xf numFmtId="170" fontId="1" fillId="0" borderId="0" applyFont="0" applyFill="0" applyBorder="0" applyAlignment="0" applyProtection="0"/>
    <xf numFmtId="170" fontId="1" fillId="0" borderId="0" applyFont="0" applyFill="0" applyBorder="0" applyAlignment="0" applyProtection="0"/>
    <xf numFmtId="0" fontId="105" fillId="0" borderId="0"/>
    <xf numFmtId="9" fontId="105" fillId="0" borderId="0" applyFont="0" applyFill="0" applyBorder="0" applyAlignment="0" applyProtection="0"/>
  </cellStyleXfs>
  <cellXfs count="522">
    <xf numFmtId="0" fontId="0" fillId="0" borderId="0" xfId="0"/>
    <xf numFmtId="0" fontId="12" fillId="0" borderId="0" xfId="0" applyFont="1"/>
    <xf numFmtId="0" fontId="16" fillId="0" borderId="0" xfId="4"/>
    <xf numFmtId="0" fontId="12" fillId="8" borderId="0" xfId="0" applyFont="1" applyFill="1"/>
    <xf numFmtId="0" fontId="12" fillId="8" borderId="2" xfId="0" applyFont="1" applyFill="1" applyBorder="1" applyAlignment="1">
      <alignment horizontal="center"/>
    </xf>
    <xf numFmtId="0" fontId="21" fillId="7" borderId="11" xfId="0" applyFont="1" applyFill="1" applyBorder="1"/>
    <xf numFmtId="0" fontId="21" fillId="7" borderId="12" xfId="0" applyFont="1" applyFill="1" applyBorder="1"/>
    <xf numFmtId="0" fontId="22" fillId="8" borderId="0" xfId="0" applyFont="1" applyFill="1"/>
    <xf numFmtId="0" fontId="23" fillId="0" borderId="0" xfId="0" applyFont="1" applyFill="1"/>
    <xf numFmtId="0" fontId="24" fillId="8" borderId="0" xfId="0" applyFont="1" applyFill="1"/>
    <xf numFmtId="0" fontId="12" fillId="0" borderId="0" xfId="4" applyFont="1"/>
    <xf numFmtId="0" fontId="16" fillId="0" borderId="5" xfId="4" applyFont="1" applyBorder="1"/>
    <xf numFmtId="0" fontId="17" fillId="6" borderId="32" xfId="4" applyFont="1" applyFill="1" applyBorder="1" applyAlignment="1">
      <alignment wrapText="1"/>
    </xf>
    <xf numFmtId="0" fontId="11" fillId="0" borderId="0" xfId="184"/>
    <xf numFmtId="0" fontId="16" fillId="6" borderId="3" xfId="4" applyFill="1" applyBorder="1" applyAlignment="1">
      <alignment horizontal="left"/>
    </xf>
    <xf numFmtId="0" fontId="16" fillId="6" borderId="6" xfId="4" applyFill="1" applyBorder="1" applyAlignment="1">
      <alignment horizontal="left"/>
    </xf>
    <xf numFmtId="0" fontId="16" fillId="6" borderId="9" xfId="4" applyFill="1" applyBorder="1" applyAlignment="1">
      <alignment horizontal="left"/>
    </xf>
    <xf numFmtId="0" fontId="17" fillId="6" borderId="10" xfId="4" applyFont="1" applyFill="1" applyBorder="1" applyAlignment="1">
      <alignment horizontal="left"/>
    </xf>
    <xf numFmtId="0" fontId="16" fillId="6" borderId="32" xfId="4" applyFill="1" applyBorder="1" applyAlignment="1">
      <alignment wrapText="1"/>
    </xf>
    <xf numFmtId="0" fontId="62" fillId="0" borderId="0" xfId="4" applyFont="1"/>
    <xf numFmtId="0" fontId="16" fillId="6" borderId="32" xfId="4" applyFill="1" applyBorder="1" applyAlignment="1">
      <alignment wrapText="1"/>
    </xf>
    <xf numFmtId="0" fontId="16" fillId="6" borderId="34" xfId="4" applyFill="1" applyBorder="1" applyAlignment="1">
      <alignment wrapText="1"/>
    </xf>
    <xf numFmtId="0" fontId="16" fillId="6" borderId="33" xfId="4" applyFill="1" applyBorder="1" applyAlignment="1">
      <alignment wrapText="1"/>
    </xf>
    <xf numFmtId="0" fontId="16" fillId="63" borderId="32" xfId="4" applyFill="1" applyBorder="1" applyAlignment="1">
      <alignment wrapText="1"/>
    </xf>
    <xf numFmtId="0" fontId="16" fillId="63" borderId="9" xfId="4" applyFill="1" applyBorder="1" applyAlignment="1">
      <alignment horizontal="center"/>
    </xf>
    <xf numFmtId="0" fontId="16" fillId="63" borderId="31" xfId="4" applyFill="1" applyBorder="1" applyAlignment="1">
      <alignment wrapText="1"/>
    </xf>
    <xf numFmtId="0" fontId="16" fillId="6" borderId="31" xfId="4" applyFill="1" applyBorder="1" applyAlignment="1">
      <alignment wrapText="1"/>
    </xf>
    <xf numFmtId="0" fontId="16" fillId="6" borderId="9" xfId="4" applyFill="1" applyBorder="1" applyAlignment="1">
      <alignment horizontal="center"/>
    </xf>
    <xf numFmtId="0" fontId="16" fillId="6" borderId="7" xfId="4" applyFill="1" applyBorder="1" applyAlignment="1">
      <alignment horizontal="center"/>
    </xf>
    <xf numFmtId="0" fontId="12" fillId="0" borderId="0" xfId="0" applyFont="1"/>
    <xf numFmtId="0" fontId="12" fillId="0" borderId="0" xfId="0" applyFont="1" applyFill="1"/>
    <xf numFmtId="0" fontId="12" fillId="0" borderId="0" xfId="0" applyFont="1" applyBorder="1"/>
    <xf numFmtId="0" fontId="18" fillId="0" borderId="0" xfId="0" applyFont="1"/>
    <xf numFmtId="0" fontId="18" fillId="0" borderId="0" xfId="0" applyFont="1" applyFill="1"/>
    <xf numFmtId="0" fontId="69" fillId="0" borderId="0" xfId="678" applyFont="1" applyAlignment="1" applyProtection="1"/>
    <xf numFmtId="0" fontId="16" fillId="0" borderId="0" xfId="0" applyFont="1" applyFill="1" applyBorder="1" applyAlignment="1">
      <alignment horizontal="right" vertical="top"/>
    </xf>
    <xf numFmtId="0" fontId="16" fillId="0" borderId="0" xfId="0" applyFont="1" applyFill="1" applyBorder="1" applyAlignment="1">
      <alignment horizontal="right"/>
    </xf>
    <xf numFmtId="0" fontId="67" fillId="0" borderId="0" xfId="0" applyFont="1" applyAlignment="1">
      <alignment vertical="top"/>
    </xf>
    <xf numFmtId="17" fontId="18" fillId="0" borderId="0" xfId="0" applyNumberFormat="1" applyFont="1" applyFill="1" applyAlignment="1">
      <alignment horizontal="center"/>
    </xf>
    <xf numFmtId="1" fontId="18" fillId="0" borderId="0" xfId="0" applyNumberFormat="1" applyFont="1" applyFill="1" applyAlignment="1">
      <alignment horizontal="center"/>
    </xf>
    <xf numFmtId="0" fontId="67" fillId="0" borderId="0" xfId="0" applyFont="1" applyFill="1" applyBorder="1" applyAlignment="1">
      <alignment horizontal="right"/>
    </xf>
    <xf numFmtId="0" fontId="18" fillId="0" borderId="0" xfId="0" applyNumberFormat="1" applyFont="1" applyBorder="1"/>
    <xf numFmtId="0" fontId="18" fillId="65" borderId="0" xfId="0" applyFont="1" applyFill="1" applyBorder="1"/>
    <xf numFmtId="0" fontId="18" fillId="65" borderId="0" xfId="0" applyFont="1" applyFill="1" applyAlignment="1">
      <alignment horizontal="center"/>
    </xf>
    <xf numFmtId="0" fontId="18" fillId="65" borderId="0" xfId="0" applyFont="1" applyFill="1"/>
    <xf numFmtId="1" fontId="18" fillId="0" borderId="0" xfId="0" applyNumberFormat="1" applyFont="1" applyFill="1" applyBorder="1" applyAlignment="1">
      <alignment horizontal="right"/>
    </xf>
    <xf numFmtId="168" fontId="18" fillId="0" borderId="0" xfId="0" applyNumberFormat="1" applyFont="1" applyFill="1" applyBorder="1" applyAlignment="1">
      <alignment horizontal="right"/>
    </xf>
    <xf numFmtId="9" fontId="18" fillId="0" borderId="0" xfId="0" applyNumberFormat="1" applyFont="1" applyFill="1" applyBorder="1" applyAlignment="1">
      <alignment horizontal="right"/>
    </xf>
    <xf numFmtId="0" fontId="18" fillId="0" borderId="0" xfId="0" applyFont="1" applyFill="1" applyBorder="1" applyAlignment="1">
      <alignment wrapText="1"/>
    </xf>
    <xf numFmtId="10" fontId="18" fillId="0" borderId="0" xfId="0" applyNumberFormat="1" applyFont="1" applyFill="1" applyBorder="1" applyAlignment="1">
      <alignment horizontal="right"/>
    </xf>
    <xf numFmtId="0" fontId="18" fillId="0" borderId="0" xfId="0" applyFont="1" applyAlignment="1">
      <alignment vertical="top"/>
    </xf>
    <xf numFmtId="0" fontId="18" fillId="0" borderId="0" xfId="0" applyFont="1" applyFill="1" applyBorder="1"/>
    <xf numFmtId="0" fontId="18" fillId="0" borderId="0" xfId="0" applyFont="1" applyFill="1" applyBorder="1" applyAlignment="1">
      <alignment horizontal="right"/>
    </xf>
    <xf numFmtId="0" fontId="67" fillId="0" borderId="0" xfId="0" applyFont="1" applyFill="1" applyBorder="1"/>
    <xf numFmtId="0" fontId="18" fillId="0" borderId="0" xfId="0" applyFont="1" applyFill="1" applyAlignment="1">
      <alignment horizontal="center"/>
    </xf>
    <xf numFmtId="0" fontId="64" fillId="3" borderId="0" xfId="0" applyFont="1" applyFill="1" applyAlignment="1">
      <alignment horizontal="right"/>
    </xf>
    <xf numFmtId="0" fontId="64" fillId="3" borderId="0" xfId="0" applyFont="1" applyFill="1" applyAlignment="1">
      <alignment horizontal="left"/>
    </xf>
    <xf numFmtId="0" fontId="64" fillId="3" borderId="0" xfId="0" applyFont="1" applyFill="1"/>
    <xf numFmtId="0" fontId="73" fillId="0" borderId="0" xfId="677" applyFont="1" applyFill="1" applyBorder="1" applyAlignment="1">
      <alignment horizontal="left" vertical="center"/>
    </xf>
    <xf numFmtId="0" fontId="73" fillId="0" borderId="0" xfId="191" applyFont="1" applyFill="1" applyAlignment="1" applyProtection="1"/>
    <xf numFmtId="0" fontId="73" fillId="0" borderId="0" xfId="0" applyFont="1" applyFill="1"/>
    <xf numFmtId="0" fontId="72" fillId="0" borderId="0" xfId="0" applyFont="1" applyFill="1"/>
    <xf numFmtId="0" fontId="67" fillId="0" borderId="0" xfId="0" applyFont="1" applyFill="1"/>
    <xf numFmtId="0" fontId="16" fillId="0" borderId="3" xfId="4" applyFont="1" applyFill="1" applyBorder="1" applyAlignment="1">
      <alignment horizontal="right"/>
    </xf>
    <xf numFmtId="0" fontId="16" fillId="0" borderId="10" xfId="4" applyFont="1" applyFill="1" applyBorder="1"/>
    <xf numFmtId="0" fontId="16" fillId="0" borderId="10" xfId="4" applyFont="1" applyFill="1" applyBorder="1" applyAlignment="1">
      <alignment horizontal="right"/>
    </xf>
    <xf numFmtId="0" fontId="12" fillId="63" borderId="0" xfId="0" applyFont="1" applyFill="1"/>
    <xf numFmtId="0" fontId="18" fillId="0" borderId="9" xfId="0" applyFont="1" applyBorder="1"/>
    <xf numFmtId="0" fontId="18" fillId="0" borderId="7" xfId="0" applyFont="1" applyBorder="1"/>
    <xf numFmtId="0" fontId="18" fillId="0" borderId="0" xfId="0" applyFont="1" applyBorder="1"/>
    <xf numFmtId="0" fontId="63" fillId="0" borderId="0" xfId="0" applyFont="1" applyFill="1" applyBorder="1" applyAlignment="1">
      <alignment vertical="top" wrapText="1"/>
    </xf>
    <xf numFmtId="0" fontId="63" fillId="0" borderId="0" xfId="0" applyFont="1" applyFill="1" applyBorder="1" applyAlignment="1">
      <alignment horizontal="center" vertical="top" wrapText="1"/>
    </xf>
    <xf numFmtId="0" fontId="18" fillId="8" borderId="9" xfId="0" applyFont="1" applyFill="1" applyBorder="1" applyAlignment="1">
      <alignment horizontal="left" vertical="center"/>
    </xf>
    <xf numFmtId="10" fontId="16" fillId="0" borderId="0" xfId="0" applyNumberFormat="1" applyFont="1" applyFill="1" applyBorder="1" applyAlignment="1">
      <alignment horizontal="right" vertical="top"/>
    </xf>
    <xf numFmtId="0" fontId="72" fillId="0" borderId="0" xfId="0" applyFont="1" applyFill="1" applyBorder="1"/>
    <xf numFmtId="0" fontId="67" fillId="0" borderId="0" xfId="0" applyFont="1" applyBorder="1" applyAlignment="1">
      <alignment horizontal="right"/>
    </xf>
    <xf numFmtId="0" fontId="71" fillId="8" borderId="0" xfId="1" applyFont="1" applyFill="1" applyBorder="1">
      <alignment vertical="center"/>
    </xf>
    <xf numFmtId="4" fontId="16" fillId="0" borderId="0" xfId="0" applyNumberFormat="1" applyFont="1" applyFill="1" applyBorder="1" applyAlignment="1">
      <alignment vertical="top" wrapText="1"/>
    </xf>
    <xf numFmtId="0" fontId="18" fillId="0" borderId="2" xfId="0" applyFont="1" applyBorder="1" applyAlignment="1">
      <alignment vertical="center"/>
    </xf>
    <xf numFmtId="4" fontId="72" fillId="0" borderId="0" xfId="0" applyNumberFormat="1" applyFont="1" applyFill="1" applyBorder="1" applyAlignment="1">
      <alignment vertical="top" wrapText="1"/>
    </xf>
    <xf numFmtId="0" fontId="18" fillId="0" borderId="0" xfId="0" applyFont="1" applyFill="1" applyAlignment="1">
      <alignment vertical="center"/>
    </xf>
    <xf numFmtId="0" fontId="18" fillId="0" borderId="0" xfId="0" applyFont="1" applyBorder="1" applyAlignment="1">
      <alignment horizontal="right"/>
    </xf>
    <xf numFmtId="0" fontId="63" fillId="0" borderId="0" xfId="0" applyFont="1" applyFill="1" applyAlignment="1">
      <alignment vertical="top" wrapText="1"/>
    </xf>
    <xf numFmtId="0" fontId="18" fillId="0" borderId="0" xfId="0" applyFont="1" applyFill="1" applyBorder="1" applyAlignment="1">
      <alignment horizontal="left"/>
    </xf>
    <xf numFmtId="0" fontId="18" fillId="0" borderId="0" xfId="0" applyFont="1" applyFill="1" applyBorder="1" applyAlignment="1">
      <alignment vertical="top" wrapText="1"/>
    </xf>
    <xf numFmtId="0" fontId="18" fillId="0" borderId="9" xfId="0" applyFont="1" applyFill="1" applyBorder="1" applyAlignment="1">
      <alignment vertical="center"/>
    </xf>
    <xf numFmtId="0" fontId="71" fillId="8" borderId="0" xfId="0" applyFont="1" applyFill="1" applyBorder="1"/>
    <xf numFmtId="3" fontId="18" fillId="0" borderId="0" xfId="0" applyNumberFormat="1" applyFont="1" applyFill="1" applyAlignment="1">
      <alignment vertical="top" wrapText="1"/>
    </xf>
    <xf numFmtId="10" fontId="16" fillId="0" borderId="0" xfId="0" applyNumberFormat="1" applyFont="1" applyFill="1" applyBorder="1" applyAlignment="1">
      <alignment horizontal="right"/>
    </xf>
    <xf numFmtId="4" fontId="18" fillId="0" borderId="0" xfId="0" applyNumberFormat="1" applyFont="1" applyFill="1" applyBorder="1" applyAlignment="1">
      <alignment vertical="top" wrapText="1"/>
    </xf>
    <xf numFmtId="0" fontId="18" fillId="0" borderId="0" xfId="0" applyFont="1" applyAlignment="1">
      <alignment horizontal="center"/>
    </xf>
    <xf numFmtId="0" fontId="18" fillId="8" borderId="0" xfId="0" applyFont="1" applyFill="1"/>
    <xf numFmtId="0" fontId="18" fillId="0" borderId="0" xfId="0" applyFont="1" applyAlignment="1">
      <alignment horizontal="right"/>
    </xf>
    <xf numFmtId="0" fontId="18" fillId="0" borderId="0" xfId="0" applyFont="1" applyFill="1" applyAlignment="1">
      <alignment vertical="top" wrapText="1"/>
    </xf>
    <xf numFmtId="0" fontId="18" fillId="0" borderId="2" xfId="0" applyFont="1" applyFill="1" applyBorder="1" applyAlignment="1">
      <alignment vertical="center"/>
    </xf>
    <xf numFmtId="0" fontId="67" fillId="0" borderId="0" xfId="0" applyFont="1" applyBorder="1"/>
    <xf numFmtId="3" fontId="18" fillId="0" borderId="0" xfId="0" applyNumberFormat="1" applyFont="1" applyFill="1" applyBorder="1" applyAlignment="1">
      <alignment vertical="top" wrapText="1"/>
    </xf>
    <xf numFmtId="0" fontId="12" fillId="8" borderId="2" xfId="0" applyFont="1" applyFill="1" applyBorder="1" applyAlignment="1">
      <alignment horizontal="center"/>
    </xf>
    <xf numFmtId="0" fontId="12" fillId="0" borderId="0" xfId="0" applyFont="1" applyFill="1"/>
    <xf numFmtId="0" fontId="17" fillId="0" borderId="0" xfId="0" applyFont="1" applyFill="1" applyBorder="1" applyAlignment="1">
      <alignment horizontal="center" vertical="top" wrapText="1"/>
    </xf>
    <xf numFmtId="0" fontId="18" fillId="0" borderId="0" xfId="0" applyFont="1"/>
    <xf numFmtId="0" fontId="64" fillId="7" borderId="0" xfId="0" applyFont="1" applyFill="1"/>
    <xf numFmtId="0" fontId="18" fillId="0" borderId="33" xfId="0" applyFont="1" applyBorder="1"/>
    <xf numFmtId="0" fontId="18" fillId="0" borderId="4" xfId="0" applyFont="1" applyBorder="1"/>
    <xf numFmtId="0" fontId="18" fillId="0" borderId="32" xfId="0" applyFont="1" applyBorder="1"/>
    <xf numFmtId="0" fontId="18" fillId="0" borderId="10" xfId="0" applyFont="1" applyBorder="1"/>
    <xf numFmtId="9" fontId="18" fillId="0" borderId="10" xfId="0" applyNumberFormat="1" applyFont="1" applyBorder="1"/>
    <xf numFmtId="3" fontId="16" fillId="0" borderId="0" xfId="677" applyNumberFormat="1" applyFont="1" applyFill="1" applyBorder="1" applyAlignment="1">
      <alignment horizontal="left" vertical="center"/>
    </xf>
    <xf numFmtId="0" fontId="12" fillId="0" borderId="0" xfId="0" applyFont="1"/>
    <xf numFmtId="0" fontId="12" fillId="0" borderId="0" xfId="0" applyFont="1" applyBorder="1"/>
    <xf numFmtId="3" fontId="16" fillId="0" borderId="0" xfId="677" applyNumberFormat="1" applyFont="1" applyFill="1" applyBorder="1" applyAlignment="1">
      <alignment horizontal="left" vertical="center"/>
    </xf>
    <xf numFmtId="0" fontId="18" fillId="0" borderId="0" xfId="0" applyFont="1"/>
    <xf numFmtId="0" fontId="18" fillId="0" borderId="0" xfId="0" applyFont="1" applyFill="1" applyBorder="1"/>
    <xf numFmtId="0" fontId="18" fillId="0" borderId="10" xfId="0" applyFont="1" applyBorder="1"/>
    <xf numFmtId="0" fontId="18" fillId="0" borderId="0" xfId="0" applyFont="1" applyBorder="1"/>
    <xf numFmtId="0" fontId="18" fillId="0" borderId="0" xfId="0" applyFont="1" applyFill="1"/>
    <xf numFmtId="0" fontId="18" fillId="65" borderId="0" xfId="0" applyFont="1" applyFill="1" applyBorder="1"/>
    <xf numFmtId="0" fontId="18" fillId="65" borderId="0" xfId="0" applyFont="1" applyFill="1" applyAlignment="1">
      <alignment horizontal="center"/>
    </xf>
    <xf numFmtId="0" fontId="18" fillId="65" borderId="0" xfId="0" applyFont="1" applyFill="1" applyBorder="1" applyAlignment="1">
      <alignment horizontal="right"/>
    </xf>
    <xf numFmtId="0" fontId="67" fillId="0" borderId="0" xfId="0" applyFont="1" applyBorder="1"/>
    <xf numFmtId="0" fontId="18" fillId="0" borderId="0" xfId="0" applyFont="1" applyFill="1" applyBorder="1" applyAlignment="1">
      <alignment horizontal="right"/>
    </xf>
    <xf numFmtId="0" fontId="18" fillId="0" borderId="0" xfId="0" applyFont="1" applyAlignment="1">
      <alignment vertical="top"/>
    </xf>
    <xf numFmtId="0" fontId="18" fillId="0" borderId="0" xfId="0" applyFont="1" applyBorder="1" applyAlignment="1">
      <alignment horizontal="right"/>
    </xf>
    <xf numFmtId="0" fontId="67" fillId="0" borderId="0" xfId="0" applyFont="1"/>
    <xf numFmtId="0" fontId="64" fillId="0" borderId="0" xfId="0" applyFont="1" applyFill="1" applyAlignment="1">
      <alignment horizontal="right"/>
    </xf>
    <xf numFmtId="0" fontId="64" fillId="0" borderId="0" xfId="0" applyFont="1" applyFill="1"/>
    <xf numFmtId="0" fontId="0" fillId="0" borderId="0" xfId="0" applyAlignment="1"/>
    <xf numFmtId="0" fontId="12" fillId="8" borderId="0" xfId="0" applyFont="1" applyFill="1" applyBorder="1" applyAlignment="1">
      <alignment horizontal="center"/>
    </xf>
    <xf numFmtId="0" fontId="18" fillId="8" borderId="0" xfId="0" applyFont="1" applyFill="1" applyBorder="1"/>
    <xf numFmtId="0" fontId="18" fillId="8" borderId="0" xfId="0" applyFont="1" applyFill="1" applyBorder="1" applyAlignment="1">
      <alignment horizontal="left"/>
    </xf>
    <xf numFmtId="0" fontId="71" fillId="8" borderId="0" xfId="1" applyFont="1" applyFill="1" applyBorder="1">
      <alignment vertical="center"/>
    </xf>
    <xf numFmtId="0" fontId="12" fillId="8" borderId="0" xfId="0" applyFont="1" applyFill="1" applyBorder="1"/>
    <xf numFmtId="0" fontId="12" fillId="8" borderId="0" xfId="0" applyFont="1" applyFill="1" applyBorder="1" applyAlignment="1">
      <alignment horizontal="left"/>
    </xf>
    <xf numFmtId="0" fontId="11" fillId="0" borderId="8" xfId="184" applyFill="1" applyBorder="1" applyAlignment="1">
      <alignment horizontal="center"/>
    </xf>
    <xf numFmtId="0" fontId="18" fillId="8" borderId="77" xfId="0" applyFont="1" applyFill="1" applyBorder="1" applyAlignment="1">
      <alignment horizontal="left" vertical="center"/>
    </xf>
    <xf numFmtId="0" fontId="18" fillId="0" borderId="77" xfId="0" applyFont="1" applyFill="1" applyBorder="1" applyAlignment="1">
      <alignment vertical="center"/>
    </xf>
    <xf numFmtId="0" fontId="12" fillId="0" borderId="3" xfId="0" applyFont="1" applyFill="1" applyBorder="1"/>
    <xf numFmtId="0" fontId="12" fillId="0" borderId="3" xfId="0" applyFont="1" applyBorder="1"/>
    <xf numFmtId="0" fontId="72" fillId="0" borderId="0" xfId="0" applyFont="1" applyFill="1" applyBorder="1" applyAlignment="1">
      <alignment horizontal="right"/>
    </xf>
    <xf numFmtId="10" fontId="18" fillId="0" borderId="0" xfId="0" applyNumberFormat="1" applyFont="1" applyAlignment="1">
      <alignment horizontal="right"/>
    </xf>
    <xf numFmtId="0" fontId="78" fillId="0" borderId="0" xfId="0" applyNumberFormat="1" applyFont="1" applyFill="1" applyBorder="1" applyAlignment="1" applyProtection="1"/>
    <xf numFmtId="0" fontId="79" fillId="0" borderId="0" xfId="0" applyNumberFormat="1" applyFont="1" applyFill="1" applyBorder="1" applyAlignment="1" applyProtection="1"/>
    <xf numFmtId="0" fontId="79" fillId="0" borderId="0" xfId="0" applyNumberFormat="1" applyFont="1" applyFill="1" applyBorder="1" applyAlignment="1" applyProtection="1">
      <alignment horizontal="center"/>
    </xf>
    <xf numFmtId="0" fontId="18" fillId="0" borderId="78" xfId="0" applyFont="1" applyBorder="1"/>
    <xf numFmtId="0" fontId="82" fillId="0" borderId="0" xfId="0" applyNumberFormat="1" applyFont="1" applyFill="1" applyBorder="1" applyAlignment="1" applyProtection="1"/>
    <xf numFmtId="0" fontId="78" fillId="66" borderId="80" xfId="0" applyNumberFormat="1" applyFont="1" applyFill="1" applyBorder="1" applyAlignment="1" applyProtection="1">
      <alignment vertical="center"/>
    </xf>
    <xf numFmtId="0" fontId="78" fillId="66" borderId="81" xfId="0" applyNumberFormat="1" applyFont="1" applyFill="1" applyBorder="1" applyAlignment="1" applyProtection="1">
      <alignment vertical="center"/>
    </xf>
    <xf numFmtId="0" fontId="78" fillId="66" borderId="81" xfId="0" applyNumberFormat="1" applyFont="1" applyFill="1" applyBorder="1" applyAlignment="1" applyProtection="1"/>
    <xf numFmtId="0" fontId="78" fillId="66" borderId="83" xfId="0" applyNumberFormat="1" applyFont="1" applyFill="1" applyBorder="1" applyAlignment="1" applyProtection="1">
      <alignment vertical="center"/>
    </xf>
    <xf numFmtId="0" fontId="83" fillId="66" borderId="0" xfId="0" applyNumberFormat="1" applyFont="1" applyFill="1" applyBorder="1" applyAlignment="1" applyProtection="1">
      <alignment vertical="center"/>
    </xf>
    <xf numFmtId="0" fontId="78" fillId="66" borderId="0" xfId="0" applyNumberFormat="1" applyFont="1" applyFill="1" applyBorder="1" applyAlignment="1" applyProtection="1">
      <alignment vertical="center"/>
    </xf>
    <xf numFmtId="0" fontId="78" fillId="66" borderId="0" xfId="0" applyNumberFormat="1" applyFont="1" applyFill="1" applyBorder="1" applyAlignment="1" applyProtection="1"/>
    <xf numFmtId="0" fontId="80" fillId="66" borderId="0" xfId="0" applyNumberFormat="1" applyFont="1" applyFill="1" applyBorder="1" applyAlignment="1" applyProtection="1">
      <alignment vertical="center"/>
    </xf>
    <xf numFmtId="0" fontId="18" fillId="0" borderId="9" xfId="0" applyFont="1" applyBorder="1" applyAlignment="1">
      <alignment vertical="center"/>
    </xf>
    <xf numFmtId="0" fontId="18" fillId="8" borderId="0" xfId="0" applyFont="1" applyFill="1" applyAlignment="1">
      <alignment horizontal="left" vertical="center"/>
    </xf>
    <xf numFmtId="0" fontId="81" fillId="66" borderId="0" xfId="0" applyNumberFormat="1" applyFont="1" applyFill="1" applyBorder="1" applyAlignment="1" applyProtection="1">
      <alignment horizontal="left" vertical="center" wrapText="1"/>
    </xf>
    <xf numFmtId="2" fontId="18" fillId="0" borderId="0" xfId="0" applyNumberFormat="1" applyFont="1"/>
    <xf numFmtId="168" fontId="18" fillId="0" borderId="0" xfId="0" applyNumberFormat="1" applyFont="1"/>
    <xf numFmtId="0" fontId="85" fillId="0" borderId="0" xfId="0" applyNumberFormat="1" applyFont="1" applyFill="1" applyBorder="1" applyAlignment="1" applyProtection="1">
      <alignment vertical="center"/>
    </xf>
    <xf numFmtId="0" fontId="82" fillId="0" borderId="0" xfId="0" applyNumberFormat="1" applyFont="1" applyFill="1" applyBorder="1" applyAlignment="1" applyProtection="1">
      <alignment vertical="center"/>
    </xf>
    <xf numFmtId="0" fontId="86" fillId="67" borderId="94" xfId="0" applyNumberFormat="1" applyFont="1" applyFill="1" applyBorder="1" applyAlignment="1" applyProtection="1">
      <alignment horizontal="center" vertical="center"/>
    </xf>
    <xf numFmtId="0" fontId="75" fillId="0" borderId="0" xfId="0" applyNumberFormat="1" applyFont="1" applyFill="1" applyBorder="1" applyAlignment="1" applyProtection="1">
      <alignment vertical="center"/>
    </xf>
    <xf numFmtId="0" fontId="87" fillId="0" borderId="0" xfId="0" applyNumberFormat="1" applyFont="1" applyFill="1" applyBorder="1" applyAlignment="1" applyProtection="1">
      <alignment vertical="center"/>
    </xf>
    <xf numFmtId="0" fontId="88" fillId="68" borderId="95" xfId="0" applyNumberFormat="1" applyFont="1" applyFill="1" applyBorder="1" applyAlignment="1" applyProtection="1">
      <alignment vertical="center"/>
    </xf>
    <xf numFmtId="0" fontId="87" fillId="68" borderId="96" xfId="0" applyNumberFormat="1" applyFont="1" applyFill="1" applyBorder="1" applyAlignment="1" applyProtection="1">
      <alignment vertical="center"/>
    </xf>
    <xf numFmtId="0" fontId="88" fillId="68" borderId="96" xfId="0" applyNumberFormat="1" applyFont="1" applyFill="1" applyBorder="1" applyAlignment="1" applyProtection="1">
      <alignment horizontal="center" vertical="center"/>
    </xf>
    <xf numFmtId="0" fontId="88" fillId="67" borderId="97" xfId="0" applyNumberFormat="1" applyFont="1" applyFill="1" applyBorder="1" applyAlignment="1" applyProtection="1">
      <alignment vertical="center"/>
    </xf>
    <xf numFmtId="0" fontId="87" fillId="67" borderId="96" xfId="0" applyNumberFormat="1" applyFont="1" applyFill="1" applyBorder="1" applyAlignment="1" applyProtection="1">
      <alignment vertical="center"/>
    </xf>
    <xf numFmtId="0" fontId="88" fillId="67" borderId="96" xfId="0" applyNumberFormat="1" applyFont="1" applyFill="1" applyBorder="1" applyAlignment="1" applyProtection="1"/>
    <xf numFmtId="0" fontId="86" fillId="0" borderId="0" xfId="0" applyNumberFormat="1" applyFont="1" applyFill="1" applyBorder="1" applyAlignment="1" applyProtection="1">
      <alignment vertical="center"/>
    </xf>
    <xf numFmtId="0" fontId="63" fillId="0" borderId="0" xfId="0" applyNumberFormat="1" applyFont="1" applyFill="1" applyBorder="1" applyAlignment="1" applyProtection="1">
      <alignment horizontal="left" vertical="center"/>
    </xf>
    <xf numFmtId="0" fontId="87" fillId="69" borderId="97" xfId="0" applyNumberFormat="1" applyFont="1" applyFill="1" applyBorder="1" applyAlignment="1" applyProtection="1">
      <alignment vertical="center"/>
    </xf>
    <xf numFmtId="1" fontId="88" fillId="69" borderId="97" xfId="0" applyNumberFormat="1" applyFont="1" applyFill="1" applyBorder="1" applyAlignment="1" applyProtection="1">
      <alignment vertical="center"/>
    </xf>
    <xf numFmtId="1" fontId="88" fillId="69" borderId="0" xfId="0" applyNumberFormat="1" applyFont="1" applyFill="1" applyBorder="1" applyAlignment="1" applyProtection="1">
      <alignment vertical="center"/>
    </xf>
    <xf numFmtId="0" fontId="63" fillId="70" borderId="0" xfId="0" applyNumberFormat="1" applyFont="1" applyFill="1" applyBorder="1" applyAlignment="1" applyProtection="1">
      <alignment horizontal="left" vertical="center"/>
    </xf>
    <xf numFmtId="0" fontId="63" fillId="70" borderId="97" xfId="0" applyNumberFormat="1" applyFont="1" applyFill="1" applyBorder="1" applyAlignment="1" applyProtection="1">
      <alignment horizontal="left" vertical="center"/>
    </xf>
    <xf numFmtId="1" fontId="79" fillId="70" borderId="97" xfId="0" applyNumberFormat="1" applyFont="1" applyFill="1" applyBorder="1" applyAlignment="1" applyProtection="1">
      <alignment vertical="center"/>
    </xf>
    <xf numFmtId="1" fontId="79" fillId="70" borderId="0" xfId="0" applyNumberFormat="1" applyFont="1" applyFill="1" applyBorder="1" applyAlignment="1" applyProtection="1">
      <alignment vertical="center"/>
    </xf>
    <xf numFmtId="0" fontId="89" fillId="71" borderId="0" xfId="0" applyNumberFormat="1" applyFont="1" applyFill="1" applyBorder="1" applyAlignment="1" applyProtection="1">
      <alignment horizontal="left" vertical="center"/>
    </xf>
    <xf numFmtId="0" fontId="17" fillId="71" borderId="97" xfId="0" applyNumberFormat="1" applyFont="1" applyFill="1" applyBorder="1" applyAlignment="1" applyProtection="1">
      <alignment horizontal="left" vertical="center"/>
    </xf>
    <xf numFmtId="1" fontId="79" fillId="71" borderId="97" xfId="0" applyNumberFormat="1" applyFont="1" applyFill="1" applyBorder="1" applyAlignment="1" applyProtection="1">
      <alignment vertical="center"/>
    </xf>
    <xf numFmtId="1" fontId="79" fillId="71" borderId="0" xfId="0" applyNumberFormat="1" applyFont="1" applyFill="1" applyBorder="1" applyAlignment="1" applyProtection="1">
      <alignment vertical="center"/>
    </xf>
    <xf numFmtId="0" fontId="90" fillId="0" borderId="0" xfId="0" applyNumberFormat="1" applyFont="1" applyFill="1" applyBorder="1" applyAlignment="1" applyProtection="1">
      <alignment horizontal="left" vertical="center" indent="2"/>
    </xf>
    <xf numFmtId="0" fontId="39" fillId="0" borderId="98" xfId="0" applyNumberFormat="1" applyFont="1" applyFill="1" applyBorder="1" applyAlignment="1" applyProtection="1">
      <alignment horizontal="left" vertical="center"/>
    </xf>
    <xf numFmtId="1" fontId="74" fillId="0" borderId="0" xfId="0" applyNumberFormat="1" applyFont="1" applyFill="1" applyBorder="1" applyAlignment="1" applyProtection="1">
      <alignment horizontal="right" vertical="center"/>
    </xf>
    <xf numFmtId="168" fontId="39" fillId="0" borderId="99" xfId="0" applyNumberFormat="1" applyFont="1" applyFill="1" applyBorder="1" applyAlignment="1" applyProtection="1">
      <alignment horizontal="right" vertical="center"/>
    </xf>
    <xf numFmtId="10" fontId="90" fillId="0" borderId="0" xfId="0" applyNumberFormat="1" applyFont="1" applyFill="1" applyBorder="1" applyAlignment="1" applyProtection="1">
      <alignment horizontal="left" vertical="center" indent="2"/>
    </xf>
    <xf numFmtId="10" fontId="39" fillId="0" borderId="98" xfId="0" applyNumberFormat="1" applyFont="1" applyFill="1" applyBorder="1" applyAlignment="1" applyProtection="1">
      <alignment horizontal="left" vertical="center"/>
    </xf>
    <xf numFmtId="10" fontId="74" fillId="0" borderId="0" xfId="0" applyNumberFormat="1" applyFont="1" applyFill="1" applyBorder="1" applyAlignment="1" applyProtection="1">
      <alignment horizontal="right" vertical="center"/>
    </xf>
    <xf numFmtId="2" fontId="74" fillId="0" borderId="0" xfId="0" applyNumberFormat="1" applyFont="1" applyFill="1" applyBorder="1" applyAlignment="1" applyProtection="1">
      <alignment horizontal="right" vertical="center"/>
    </xf>
    <xf numFmtId="1" fontId="91" fillId="0" borderId="0" xfId="0" applyNumberFormat="1" applyFont="1" applyFill="1" applyBorder="1" applyAlignment="1" applyProtection="1">
      <alignment horizontal="right" vertical="center"/>
    </xf>
    <xf numFmtId="10" fontId="82" fillId="0" borderId="0" xfId="0" applyNumberFormat="1" applyFont="1" applyFill="1" applyBorder="1" applyAlignment="1" applyProtection="1">
      <alignment vertical="center"/>
    </xf>
    <xf numFmtId="168" fontId="74" fillId="0" borderId="0" xfId="0" applyNumberFormat="1" applyFont="1" applyFill="1" applyBorder="1" applyAlignment="1" applyProtection="1">
      <alignment horizontal="right" vertical="center"/>
    </xf>
    <xf numFmtId="168" fontId="82" fillId="0" borderId="0" xfId="0" applyNumberFormat="1" applyFont="1" applyFill="1" applyBorder="1" applyAlignment="1" applyProtection="1">
      <alignment vertical="center"/>
    </xf>
    <xf numFmtId="168" fontId="90" fillId="0" borderId="0" xfId="0" applyNumberFormat="1" applyFont="1" applyFill="1" applyBorder="1" applyAlignment="1" applyProtection="1">
      <alignment horizontal="left" vertical="center" indent="2"/>
    </xf>
    <xf numFmtId="168" fontId="39" fillId="0" borderId="98" xfId="0" applyNumberFormat="1" applyFont="1" applyFill="1" applyBorder="1" applyAlignment="1" applyProtection="1">
      <alignment horizontal="left" vertical="center"/>
    </xf>
    <xf numFmtId="3" fontId="74" fillId="0" borderId="0" xfId="0" applyNumberFormat="1" applyFont="1" applyFill="1" applyBorder="1" applyAlignment="1" applyProtection="1">
      <alignment horizontal="right" vertical="center"/>
    </xf>
    <xf numFmtId="168" fontId="39" fillId="0" borderId="0" xfId="0" applyNumberFormat="1" applyFont="1" applyFill="1" applyBorder="1" applyAlignment="1" applyProtection="1">
      <alignment horizontal="right" vertical="center"/>
    </xf>
    <xf numFmtId="1" fontId="92" fillId="0" borderId="0" xfId="0" applyNumberFormat="1" applyFont="1" applyFill="1" applyBorder="1" applyAlignment="1" applyProtection="1">
      <alignment horizontal="right" vertical="center"/>
    </xf>
    <xf numFmtId="0" fontId="46" fillId="71" borderId="98" xfId="0" applyNumberFormat="1" applyFont="1" applyFill="1" applyBorder="1" applyAlignment="1" applyProtection="1">
      <alignment horizontal="left" vertical="center"/>
    </xf>
    <xf numFmtId="1" fontId="74" fillId="71" borderId="0" xfId="0" applyNumberFormat="1" applyFont="1" applyFill="1" applyBorder="1" applyAlignment="1" applyProtection="1">
      <alignment horizontal="right" vertical="center"/>
    </xf>
    <xf numFmtId="168" fontId="39" fillId="71" borderId="0" xfId="0" applyNumberFormat="1" applyFont="1" applyFill="1" applyBorder="1" applyAlignment="1" applyProtection="1">
      <alignment horizontal="right" vertical="center"/>
    </xf>
    <xf numFmtId="166" fontId="82" fillId="0" borderId="0" xfId="0" applyNumberFormat="1" applyFont="1" applyFill="1" applyBorder="1" applyAlignment="1" applyProtection="1">
      <alignment vertical="center"/>
    </xf>
    <xf numFmtId="166" fontId="90" fillId="0" borderId="0" xfId="0" applyNumberFormat="1" applyFont="1" applyFill="1" applyBorder="1" applyAlignment="1" applyProtection="1">
      <alignment horizontal="left" vertical="center" indent="2"/>
    </xf>
    <xf numFmtId="166" fontId="39" fillId="0" borderId="98" xfId="0" applyNumberFormat="1" applyFont="1" applyFill="1" applyBorder="1" applyAlignment="1" applyProtection="1">
      <alignment horizontal="left" vertical="center"/>
    </xf>
    <xf numFmtId="166" fontId="74" fillId="0" borderId="0" xfId="0" applyNumberFormat="1" applyFont="1" applyFill="1" applyBorder="1" applyAlignment="1" applyProtection="1">
      <alignment horizontal="right" vertical="center"/>
    </xf>
    <xf numFmtId="9" fontId="90" fillId="0" borderId="0" xfId="0" applyNumberFormat="1" applyFont="1" applyFill="1" applyBorder="1" applyAlignment="1" applyProtection="1">
      <alignment horizontal="left" vertical="center" indent="2"/>
    </xf>
    <xf numFmtId="9" fontId="39" fillId="0" borderId="98" xfId="0" applyNumberFormat="1" applyFont="1" applyFill="1" applyBorder="1" applyAlignment="1" applyProtection="1">
      <alignment horizontal="left" vertical="center"/>
    </xf>
    <xf numFmtId="0" fontId="93" fillId="0" borderId="0" xfId="0" applyNumberFormat="1" applyFont="1" applyFill="1" applyBorder="1" applyAlignment="1" applyProtection="1">
      <alignment vertical="center"/>
    </xf>
    <xf numFmtId="0" fontId="88" fillId="70" borderId="98" xfId="0" applyNumberFormat="1" applyFont="1" applyFill="1" applyBorder="1" applyAlignment="1" applyProtection="1">
      <alignment horizontal="left" vertical="center"/>
    </xf>
    <xf numFmtId="1" fontId="74" fillId="70" borderId="0" xfId="0" applyNumberFormat="1" applyFont="1" applyFill="1" applyBorder="1" applyAlignment="1" applyProtection="1">
      <alignment horizontal="right" vertical="center"/>
    </xf>
    <xf numFmtId="168" fontId="39" fillId="70" borderId="0" xfId="0" applyNumberFormat="1" applyFont="1" applyFill="1" applyBorder="1" applyAlignment="1" applyProtection="1">
      <alignment horizontal="right" vertical="center"/>
    </xf>
    <xf numFmtId="0" fontId="84" fillId="0" borderId="100" xfId="0" applyNumberFormat="1" applyFont="1" applyFill="1" applyBorder="1" applyAlignment="1" applyProtection="1">
      <alignment horizontal="left" vertical="center" indent="2"/>
    </xf>
    <xf numFmtId="3" fontId="39" fillId="0" borderId="98" xfId="0" applyNumberFormat="1" applyFont="1" applyFill="1" applyBorder="1" applyAlignment="1" applyProtection="1">
      <alignment horizontal="left" vertical="center"/>
    </xf>
    <xf numFmtId="3" fontId="75" fillId="0" borderId="0" xfId="0" applyNumberFormat="1" applyFont="1" applyFill="1" applyBorder="1" applyAlignment="1" applyProtection="1">
      <alignment horizontal="right" vertical="center"/>
    </xf>
    <xf numFmtId="3" fontId="82" fillId="0" borderId="0" xfId="0" applyNumberFormat="1" applyFont="1" applyFill="1" applyBorder="1" applyAlignment="1" applyProtection="1">
      <alignment vertical="center"/>
    </xf>
    <xf numFmtId="3" fontId="90" fillId="0" borderId="0" xfId="0" applyNumberFormat="1" applyFont="1" applyFill="1" applyBorder="1" applyAlignment="1" applyProtection="1">
      <alignment horizontal="left" vertical="center" indent="2"/>
    </xf>
    <xf numFmtId="0" fontId="94" fillId="0" borderId="0" xfId="0" applyNumberFormat="1" applyFont="1" applyFill="1" applyBorder="1" applyAlignment="1" applyProtection="1">
      <alignment horizontal="left" vertical="center" indent="3"/>
    </xf>
    <xf numFmtId="0" fontId="94" fillId="0" borderId="100" xfId="0" applyNumberFormat="1" applyFont="1" applyFill="1" applyBorder="1" applyAlignment="1" applyProtection="1">
      <alignment horizontal="left" vertical="center" indent="3"/>
    </xf>
    <xf numFmtId="0" fontId="94" fillId="0" borderId="0" xfId="0" applyNumberFormat="1" applyFont="1" applyFill="1" applyBorder="1" applyAlignment="1" applyProtection="1">
      <alignment horizontal="left" vertical="center" indent="5"/>
    </xf>
    <xf numFmtId="3" fontId="39" fillId="0" borderId="98" xfId="0" applyNumberFormat="1" applyFont="1" applyFill="1" applyBorder="1" applyAlignment="1" applyProtection="1">
      <alignment horizontal="left"/>
    </xf>
    <xf numFmtId="0" fontId="74" fillId="0" borderId="0" xfId="0" applyNumberFormat="1" applyFont="1" applyFill="1" applyBorder="1" applyAlignment="1" applyProtection="1">
      <alignment vertical="center"/>
    </xf>
    <xf numFmtId="3" fontId="90" fillId="0" borderId="100" xfId="0" applyNumberFormat="1" applyFont="1" applyFill="1" applyBorder="1" applyAlignment="1" applyProtection="1">
      <alignment horizontal="left" vertical="center" indent="3"/>
    </xf>
    <xf numFmtId="0" fontId="63" fillId="71" borderId="0" xfId="0" applyNumberFormat="1" applyFont="1" applyFill="1" applyBorder="1" applyAlignment="1" applyProtection="1">
      <alignment horizontal="left" vertical="center"/>
    </xf>
    <xf numFmtId="3" fontId="75" fillId="0" borderId="97" xfId="0" applyNumberFormat="1" applyFont="1" applyFill="1" applyBorder="1" applyAlignment="1" applyProtection="1">
      <alignment horizontal="right" vertical="center"/>
    </xf>
    <xf numFmtId="172" fontId="75" fillId="0" borderId="0" xfId="0" applyNumberFormat="1" applyFont="1" applyFill="1" applyBorder="1" applyAlignment="1" applyProtection="1">
      <alignment horizontal="right" vertical="center"/>
    </xf>
    <xf numFmtId="3" fontId="90" fillId="0" borderId="0" xfId="0" applyNumberFormat="1" applyFont="1" applyFill="1" applyBorder="1" applyAlignment="1" applyProtection="1">
      <alignment horizontal="left" vertical="center" indent="4"/>
    </xf>
    <xf numFmtId="2" fontId="75" fillId="0" borderId="0" xfId="0" applyNumberFormat="1" applyFont="1" applyFill="1" applyBorder="1" applyAlignment="1" applyProtection="1">
      <alignment horizontal="right" vertical="center"/>
    </xf>
    <xf numFmtId="3" fontId="95" fillId="0" borderId="0" xfId="0" applyNumberFormat="1" applyFont="1" applyFill="1" applyBorder="1" applyAlignment="1" applyProtection="1">
      <alignment horizontal="left" vertical="center" indent="2"/>
    </xf>
    <xf numFmtId="2" fontId="96" fillId="0" borderId="0" xfId="0" applyNumberFormat="1" applyFont="1" applyFill="1" applyBorder="1" applyAlignment="1" applyProtection="1">
      <alignment horizontal="right" vertical="center"/>
    </xf>
    <xf numFmtId="3" fontId="90" fillId="0" borderId="0" xfId="0" applyNumberFormat="1" applyFont="1" applyFill="1" applyBorder="1" applyAlignment="1" applyProtection="1">
      <alignment horizontal="left" vertical="center" indent="3"/>
    </xf>
    <xf numFmtId="2" fontId="91" fillId="0" borderId="0" xfId="0" applyNumberFormat="1" applyFont="1" applyFill="1" applyBorder="1" applyAlignment="1" applyProtection="1">
      <alignment horizontal="right" vertical="center"/>
    </xf>
    <xf numFmtId="2" fontId="91" fillId="0" borderId="0" xfId="0" applyNumberFormat="1" applyFont="1" applyFill="1" applyBorder="1" applyAlignment="1" applyProtection="1">
      <alignment vertical="center"/>
    </xf>
    <xf numFmtId="3" fontId="39" fillId="0" borderId="101" xfId="0" applyNumberFormat="1" applyFont="1" applyFill="1" applyBorder="1" applyAlignment="1" applyProtection="1">
      <alignment horizontal="left" vertical="center"/>
    </xf>
    <xf numFmtId="2" fontId="74" fillId="0" borderId="94" xfId="0" applyNumberFormat="1" applyFont="1" applyFill="1" applyBorder="1" applyAlignment="1" applyProtection="1">
      <alignment horizontal="right" vertical="center"/>
    </xf>
    <xf numFmtId="168" fontId="39" fillId="0" borderId="102" xfId="0" applyNumberFormat="1" applyFont="1" applyFill="1" applyBorder="1" applyAlignment="1" applyProtection="1">
      <alignment horizontal="right" vertical="center"/>
    </xf>
    <xf numFmtId="168" fontId="74" fillId="0" borderId="103" xfId="0" applyNumberFormat="1" applyFont="1" applyFill="1" applyBorder="1" applyAlignment="1" applyProtection="1">
      <alignment horizontal="right" vertical="center"/>
    </xf>
    <xf numFmtId="0" fontId="18" fillId="0" borderId="92" xfId="0" applyFont="1" applyBorder="1"/>
    <xf numFmtId="0" fontId="18" fillId="0" borderId="93" xfId="0" applyFont="1" applyBorder="1"/>
    <xf numFmtId="0" fontId="12" fillId="0" borderId="92" xfId="0" applyFont="1" applyBorder="1"/>
    <xf numFmtId="1" fontId="74" fillId="0" borderId="88" xfId="0" applyNumberFormat="1" applyFont="1" applyFill="1" applyBorder="1" applyAlignment="1" applyProtection="1">
      <alignment horizontal="right" vertical="center"/>
    </xf>
    <xf numFmtId="168" fontId="74" fillId="0" borderId="88" xfId="0" applyNumberFormat="1" applyFont="1" applyFill="1" applyBorder="1" applyAlignment="1" applyProtection="1">
      <alignment horizontal="right" vertical="center"/>
    </xf>
    <xf numFmtId="3" fontId="74" fillId="0" borderId="88" xfId="0" applyNumberFormat="1" applyFont="1" applyFill="1" applyBorder="1" applyAlignment="1" applyProtection="1">
      <alignment horizontal="right" vertical="center"/>
    </xf>
    <xf numFmtId="3" fontId="39" fillId="0" borderId="0" xfId="0" applyNumberFormat="1" applyFont="1" applyFill="1" applyBorder="1" applyAlignment="1" applyProtection="1">
      <alignment horizontal="left" vertical="center"/>
    </xf>
    <xf numFmtId="0" fontId="68" fillId="0" borderId="0" xfId="0" applyFont="1" applyBorder="1" applyAlignment="1">
      <alignment horizontal="right" vertical="top"/>
    </xf>
    <xf numFmtId="0" fontId="68" fillId="0" borderId="0" xfId="0" applyFont="1" applyBorder="1"/>
    <xf numFmtId="2" fontId="39" fillId="0" borderId="0" xfId="0" applyNumberFormat="1" applyFont="1" applyFill="1" applyBorder="1" applyAlignment="1" applyProtection="1">
      <alignment horizontal="right" vertical="center"/>
    </xf>
    <xf numFmtId="168" fontId="39" fillId="0" borderId="104" xfId="0" applyNumberFormat="1" applyFont="1" applyFill="1" applyBorder="1" applyAlignment="1" applyProtection="1">
      <alignment horizontal="right" vertical="center"/>
    </xf>
    <xf numFmtId="0" fontId="12" fillId="0" borderId="88" xfId="0" applyFont="1" applyBorder="1"/>
    <xf numFmtId="0" fontId="89" fillId="70" borderId="0" xfId="0" applyNumberFormat="1" applyFont="1" applyFill="1" applyBorder="1" applyAlignment="1" applyProtection="1">
      <alignment horizontal="left" vertical="center"/>
    </xf>
    <xf numFmtId="0" fontId="87" fillId="68" borderId="106" xfId="0" applyNumberFormat="1" applyFont="1" applyFill="1" applyBorder="1" applyAlignment="1" applyProtection="1">
      <alignment horizontal="right" vertical="center"/>
    </xf>
    <xf numFmtId="3" fontId="39" fillId="0" borderId="108" xfId="0" applyNumberFormat="1" applyFont="1" applyFill="1" applyBorder="1" applyAlignment="1" applyProtection="1">
      <alignment horizontal="left" vertical="center"/>
    </xf>
    <xf numFmtId="3" fontId="39" fillId="0" borderId="109" xfId="0" applyNumberFormat="1" applyFont="1" applyFill="1" applyBorder="1" applyAlignment="1" applyProtection="1">
      <alignment horizontal="left" vertical="center"/>
    </xf>
    <xf numFmtId="3" fontId="18" fillId="0" borderId="3" xfId="5" applyNumberFormat="1" applyFont="1" applyFill="1" applyBorder="1" applyAlignment="1">
      <alignment horizontal="right"/>
    </xf>
    <xf numFmtId="2" fontId="39" fillId="0" borderId="110" xfId="0" applyNumberFormat="1" applyFont="1" applyFill="1" applyBorder="1" applyAlignment="1" applyProtection="1">
      <alignment horizontal="right" vertical="center"/>
    </xf>
    <xf numFmtId="2" fontId="39" fillId="0" borderId="94" xfId="0" applyNumberFormat="1" applyFont="1" applyFill="1" applyBorder="1" applyAlignment="1" applyProtection="1">
      <alignment horizontal="right" vertical="center"/>
    </xf>
    <xf numFmtId="3" fontId="39" fillId="0" borderId="99" xfId="0" applyNumberFormat="1" applyFont="1" applyFill="1" applyBorder="1" applyAlignment="1" applyProtection="1">
      <alignment horizontal="right" vertical="center"/>
    </xf>
    <xf numFmtId="3" fontId="12" fillId="0" borderId="92" xfId="0" applyNumberFormat="1" applyFont="1" applyBorder="1"/>
    <xf numFmtId="0" fontId="12" fillId="0" borderId="97" xfId="0" applyFont="1" applyBorder="1"/>
    <xf numFmtId="3" fontId="92" fillId="0" borderId="0" xfId="0" applyNumberFormat="1" applyFont="1" applyFill="1" applyBorder="1" applyAlignment="1" applyProtection="1">
      <alignment horizontal="right" vertical="center"/>
    </xf>
    <xf numFmtId="3" fontId="39" fillId="0" borderId="107" xfId="0" applyNumberFormat="1" applyFont="1" applyFill="1" applyBorder="1" applyAlignment="1" applyProtection="1">
      <alignment horizontal="left" vertical="center"/>
    </xf>
    <xf numFmtId="3" fontId="39" fillId="0" borderId="111" xfId="0" applyNumberFormat="1" applyFont="1" applyFill="1" applyBorder="1" applyAlignment="1" applyProtection="1">
      <alignment horizontal="left" vertical="center"/>
    </xf>
    <xf numFmtId="168" fontId="39" fillId="0" borderId="100" xfId="0" applyNumberFormat="1" applyFont="1" applyFill="1" applyBorder="1" applyAlignment="1" applyProtection="1">
      <alignment horizontal="right" vertical="center"/>
    </xf>
    <xf numFmtId="168" fontId="39" fillId="0" borderId="105" xfId="0" applyNumberFormat="1" applyFont="1" applyFill="1" applyBorder="1" applyAlignment="1" applyProtection="1">
      <alignment horizontal="right" vertical="center"/>
    </xf>
    <xf numFmtId="2" fontId="91" fillId="0" borderId="99" xfId="0" applyNumberFormat="1" applyFont="1" applyFill="1" applyBorder="1" applyAlignment="1" applyProtection="1">
      <alignment horizontal="right" vertical="center"/>
    </xf>
    <xf numFmtId="2" fontId="39" fillId="0" borderId="99" xfId="0" applyNumberFormat="1" applyFont="1" applyFill="1" applyBorder="1" applyAlignment="1" applyProtection="1">
      <alignment horizontal="right" vertical="center"/>
    </xf>
    <xf numFmtId="2" fontId="39" fillId="0" borderId="104" xfId="0" applyNumberFormat="1" applyFont="1" applyFill="1" applyBorder="1" applyAlignment="1" applyProtection="1">
      <alignment horizontal="right" vertical="center"/>
    </xf>
    <xf numFmtId="2" fontId="96" fillId="0" borderId="99" xfId="0" applyNumberFormat="1" applyFont="1" applyFill="1" applyBorder="1" applyAlignment="1" applyProtection="1">
      <alignment horizontal="right" vertical="center"/>
    </xf>
    <xf numFmtId="0" fontId="78" fillId="8" borderId="0" xfId="0" applyNumberFormat="1" applyFont="1" applyFill="1" applyBorder="1" applyAlignment="1" applyProtection="1"/>
    <xf numFmtId="167" fontId="95" fillId="66" borderId="0" xfId="0" applyNumberFormat="1" applyFont="1" applyFill="1" applyBorder="1" applyAlignment="1" applyProtection="1">
      <alignment horizontal="left" vertical="center"/>
    </xf>
    <xf numFmtId="168" fontId="39" fillId="0" borderId="112" xfId="0" applyNumberFormat="1" applyFont="1" applyFill="1" applyBorder="1" applyAlignment="1" applyProtection="1">
      <alignment horizontal="right" vertical="center"/>
    </xf>
    <xf numFmtId="168" fontId="39" fillId="0" borderId="113" xfId="0" applyNumberFormat="1" applyFont="1" applyFill="1" applyBorder="1" applyAlignment="1" applyProtection="1">
      <alignment horizontal="right" vertical="center"/>
    </xf>
    <xf numFmtId="0" fontId="18" fillId="0" borderId="87" xfId="0" applyFont="1" applyBorder="1"/>
    <xf numFmtId="167" fontId="39" fillId="66" borderId="0" xfId="0" applyNumberFormat="1" applyFont="1" applyFill="1" applyBorder="1" applyAlignment="1" applyProtection="1">
      <alignment horizontal="left" vertical="center"/>
    </xf>
    <xf numFmtId="166" fontId="39" fillId="66" borderId="0" xfId="0" applyNumberFormat="1" applyFont="1" applyFill="1" applyBorder="1" applyAlignment="1" applyProtection="1">
      <alignment horizontal="right" vertical="center"/>
    </xf>
    <xf numFmtId="166" fontId="39" fillId="66" borderId="0" xfId="0" applyNumberFormat="1" applyFont="1" applyFill="1" applyBorder="1" applyAlignment="1" applyProtection="1">
      <alignment horizontal="left" vertical="center"/>
    </xf>
    <xf numFmtId="166" fontId="90" fillId="66" borderId="0" xfId="0" applyNumberFormat="1" applyFont="1" applyFill="1" applyBorder="1" applyAlignment="1" applyProtection="1">
      <alignment horizontal="left" vertical="center"/>
    </xf>
    <xf numFmtId="0" fontId="94" fillId="66" borderId="0" xfId="0" applyNumberFormat="1" applyFont="1" applyFill="1" applyBorder="1" applyAlignment="1" applyProtection="1">
      <alignment vertical="center"/>
    </xf>
    <xf numFmtId="167" fontId="90" fillId="66" borderId="114" xfId="0" applyNumberFormat="1" applyFont="1" applyFill="1" applyBorder="1" applyAlignment="1" applyProtection="1">
      <alignment horizontal="left" vertical="center"/>
    </xf>
    <xf numFmtId="167" fontId="98" fillId="66" borderId="114" xfId="0" applyNumberFormat="1" applyFont="1" applyFill="1" applyBorder="1" applyAlignment="1" applyProtection="1">
      <alignment horizontal="left" vertical="center"/>
    </xf>
    <xf numFmtId="167" fontId="99" fillId="66" borderId="114" xfId="0" applyNumberFormat="1" applyFont="1" applyFill="1" applyBorder="1" applyAlignment="1" applyProtection="1">
      <alignment horizontal="left" vertical="center"/>
    </xf>
    <xf numFmtId="0" fontId="100" fillId="66" borderId="0" xfId="0" applyNumberFormat="1" applyFont="1" applyFill="1" applyBorder="1" applyAlignment="1" applyProtection="1">
      <alignment vertical="center"/>
    </xf>
    <xf numFmtId="166" fontId="90" fillId="66" borderId="85" xfId="0" applyNumberFormat="1" applyFont="1" applyFill="1" applyBorder="1" applyAlignment="1" applyProtection="1">
      <alignment horizontal="right" vertical="center"/>
    </xf>
    <xf numFmtId="166" fontId="90" fillId="66" borderId="86" xfId="0" applyNumberFormat="1" applyFont="1" applyFill="1" applyBorder="1" applyAlignment="1" applyProtection="1">
      <alignment horizontal="right" vertical="center"/>
    </xf>
    <xf numFmtId="0" fontId="101" fillId="66" borderId="0" xfId="0" applyNumberFormat="1" applyFont="1" applyFill="1" applyBorder="1" applyAlignment="1" applyProtection="1">
      <alignment vertical="center"/>
    </xf>
    <xf numFmtId="0" fontId="102" fillId="66" borderId="0" xfId="0" applyNumberFormat="1" applyFont="1" applyFill="1" applyBorder="1" applyAlignment="1" applyProtection="1">
      <alignment vertical="center"/>
    </xf>
    <xf numFmtId="169" fontId="90" fillId="66" borderId="84" xfId="0" applyNumberFormat="1" applyFont="1" applyFill="1" applyBorder="1" applyAlignment="1" applyProtection="1">
      <alignment horizontal="left" vertical="center"/>
    </xf>
    <xf numFmtId="166" fontId="90" fillId="66" borderId="84" xfId="0" applyNumberFormat="1" applyFont="1" applyFill="1" applyBorder="1" applyAlignment="1" applyProtection="1">
      <alignment horizontal="right" vertical="center"/>
    </xf>
    <xf numFmtId="167" fontId="90" fillId="66" borderId="84" xfId="0" applyNumberFormat="1" applyFont="1" applyFill="1" applyBorder="1" applyAlignment="1" applyProtection="1">
      <alignment horizontal="left" vertical="center"/>
    </xf>
    <xf numFmtId="0" fontId="74" fillId="0" borderId="123"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right" vertical="center"/>
    </xf>
    <xf numFmtId="168" fontId="103" fillId="0" borderId="0" xfId="0" applyNumberFormat="1" applyFont="1" applyFill="1" applyBorder="1" applyAlignment="1" applyProtection="1">
      <alignment horizontal="right" vertical="center"/>
    </xf>
    <xf numFmtId="1" fontId="103" fillId="0" borderId="0" xfId="0" applyNumberFormat="1" applyFont="1" applyFill="1" applyBorder="1" applyAlignment="1" applyProtection="1">
      <alignment horizontal="right" vertical="center"/>
    </xf>
    <xf numFmtId="3" fontId="103" fillId="0" borderId="0" xfId="0" applyNumberFormat="1" applyFont="1" applyFill="1" applyBorder="1" applyAlignment="1" applyProtection="1">
      <alignment horizontal="right" vertical="center"/>
    </xf>
    <xf numFmtId="166" fontId="103" fillId="0" borderId="0" xfId="0" applyNumberFormat="1" applyFont="1" applyFill="1" applyBorder="1" applyAlignment="1" applyProtection="1">
      <alignment horizontal="right" vertical="center"/>
    </xf>
    <xf numFmtId="1" fontId="103" fillId="0" borderId="88" xfId="0" applyNumberFormat="1" applyFont="1" applyFill="1" applyBorder="1" applyAlignment="1" applyProtection="1">
      <alignment horizontal="right" vertical="center"/>
    </xf>
    <xf numFmtId="168" fontId="103" fillId="0" borderId="88" xfId="0" applyNumberFormat="1" applyFont="1" applyFill="1" applyBorder="1" applyAlignment="1" applyProtection="1">
      <alignment horizontal="right" vertical="center"/>
    </xf>
    <xf numFmtId="9" fontId="103" fillId="0" borderId="0" xfId="0" applyNumberFormat="1" applyFont="1" applyFill="1" applyBorder="1" applyAlignment="1" applyProtection="1">
      <alignment horizontal="right" vertical="center"/>
    </xf>
    <xf numFmtId="3" fontId="95" fillId="0" borderId="100" xfId="0" applyNumberFormat="1" applyFont="1" applyFill="1" applyBorder="1" applyAlignment="1" applyProtection="1">
      <alignment horizontal="left" vertical="center" indent="2"/>
    </xf>
    <xf numFmtId="3" fontId="90" fillId="0" borderId="0" xfId="0" applyNumberFormat="1" applyFont="1" applyFill="1" applyBorder="1" applyAlignment="1" applyProtection="1">
      <alignment horizontal="left" vertical="center" wrapText="1" indent="3"/>
    </xf>
    <xf numFmtId="0" fontId="18" fillId="8" borderId="91" xfId="0" applyFont="1" applyFill="1" applyBorder="1" applyAlignment="1">
      <alignment horizontal="left" vertical="center"/>
    </xf>
    <xf numFmtId="0" fontId="87" fillId="68" borderId="106" xfId="0" applyNumberFormat="1" applyFont="1" applyFill="1" applyBorder="1" applyAlignment="1" applyProtection="1">
      <alignment vertical="center"/>
    </xf>
    <xf numFmtId="0" fontId="88" fillId="67" borderId="106" xfId="0" applyNumberFormat="1" applyFont="1" applyFill="1" applyBorder="1" applyAlignment="1" applyProtection="1"/>
    <xf numFmtId="2" fontId="103" fillId="0" borderId="0" xfId="0" applyNumberFormat="1"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18" fillId="0" borderId="72" xfId="0" applyFont="1" applyBorder="1" applyAlignment="1">
      <alignment vertical="center"/>
    </xf>
    <xf numFmtId="0" fontId="18" fillId="0" borderId="91" xfId="0" applyFont="1" applyBorder="1" applyAlignment="1">
      <alignment vertical="center"/>
    </xf>
    <xf numFmtId="0" fontId="79" fillId="66" borderId="2" xfId="0" applyNumberFormat="1" applyFont="1" applyFill="1" applyBorder="1" applyAlignment="1" applyProtection="1">
      <alignment horizontal="left" vertical="center"/>
    </xf>
    <xf numFmtId="0" fontId="94" fillId="0" borderId="0" xfId="0" applyNumberFormat="1" applyFont="1" applyFill="1" applyBorder="1" applyAlignment="1" applyProtection="1"/>
    <xf numFmtId="0" fontId="100" fillId="0" borderId="0" xfId="0" applyNumberFormat="1" applyFont="1" applyFill="1" applyBorder="1" applyAlignment="1" applyProtection="1"/>
    <xf numFmtId="0" fontId="101" fillId="0" borderId="0" xfId="0" applyNumberFormat="1" applyFont="1" applyFill="1" applyBorder="1" applyAlignment="1" applyProtection="1"/>
    <xf numFmtId="0" fontId="97" fillId="0" borderId="0" xfId="0" applyFont="1"/>
    <xf numFmtId="0" fontId="12" fillId="8" borderId="97" xfId="0" applyFont="1" applyFill="1" applyBorder="1"/>
    <xf numFmtId="0" fontId="16" fillId="0" borderId="0" xfId="4" applyFont="1" applyFill="1" applyBorder="1"/>
    <xf numFmtId="0" fontId="16" fillId="0" borderId="0" xfId="0" applyNumberFormat="1" applyFont="1" applyFill="1" applyBorder="1" applyAlignment="1" applyProtection="1"/>
    <xf numFmtId="0" fontId="17" fillId="0" borderId="114" xfId="0" applyNumberFormat="1" applyFont="1" applyFill="1" applyBorder="1" applyAlignment="1" applyProtection="1"/>
    <xf numFmtId="0" fontId="17" fillId="0" borderId="116" xfId="0" applyNumberFormat="1" applyFont="1" applyFill="1" applyBorder="1" applyAlignment="1" applyProtection="1"/>
    <xf numFmtId="0" fontId="16" fillId="0" borderId="123" xfId="0" applyNumberFormat="1" applyFont="1" applyFill="1" applyBorder="1" applyAlignment="1" applyProtection="1"/>
    <xf numFmtId="0" fontId="16" fillId="72" borderId="117" xfId="0" applyNumberFormat="1" applyFont="1" applyFill="1" applyBorder="1" applyAlignment="1" applyProtection="1">
      <alignment horizontal="left"/>
    </xf>
    <xf numFmtId="0" fontId="16" fillId="72" borderId="115" xfId="0" applyNumberFormat="1" applyFont="1" applyFill="1" applyBorder="1" applyAlignment="1" applyProtection="1"/>
    <xf numFmtId="0" fontId="16" fillId="72" borderId="116" xfId="0" applyNumberFormat="1" applyFont="1" applyFill="1" applyBorder="1" applyAlignment="1" applyProtection="1"/>
    <xf numFmtId="0" fontId="16" fillId="72" borderId="123" xfId="0" applyNumberFormat="1" applyFont="1" applyFill="1" applyBorder="1" applyAlignment="1" applyProtection="1"/>
    <xf numFmtId="0" fontId="16" fillId="0" borderId="125" xfId="0" applyNumberFormat="1" applyFont="1" applyFill="1" applyBorder="1" applyAlignment="1" applyProtection="1"/>
    <xf numFmtId="0" fontId="16" fillId="72" borderId="126" xfId="0" applyNumberFormat="1" applyFont="1" applyFill="1" applyBorder="1" applyAlignment="1" applyProtection="1"/>
    <xf numFmtId="0" fontId="17" fillId="0" borderId="120" xfId="0" applyNumberFormat="1" applyFont="1" applyFill="1" applyBorder="1" applyAlignment="1" applyProtection="1"/>
    <xf numFmtId="0" fontId="16" fillId="0" borderId="114" xfId="0" applyNumberFormat="1" applyFont="1" applyFill="1" applyBorder="1" applyAlignment="1" applyProtection="1"/>
    <xf numFmtId="0" fontId="16" fillId="72" borderId="116" xfId="0" applyNumberFormat="1" applyFont="1" applyFill="1" applyBorder="1" applyAlignment="1" applyProtection="1">
      <alignment horizontal="left"/>
    </xf>
    <xf numFmtId="0" fontId="16" fillId="0" borderId="127" xfId="0" applyNumberFormat="1" applyFont="1" applyFill="1" applyBorder="1" applyAlignment="1" applyProtection="1"/>
    <xf numFmtId="0" fontId="16" fillId="72" borderId="128" xfId="0" applyNumberFormat="1" applyFont="1" applyFill="1" applyBorder="1" applyAlignment="1" applyProtection="1"/>
    <xf numFmtId="0" fontId="17" fillId="0" borderId="126" xfId="0" applyNumberFormat="1" applyFont="1" applyFill="1" applyBorder="1" applyAlignment="1" applyProtection="1"/>
    <xf numFmtId="0" fontId="16" fillId="72" borderId="123" xfId="0" applyNumberFormat="1" applyFont="1" applyFill="1" applyBorder="1" applyAlignment="1" applyProtection="1">
      <alignment horizontal="left"/>
    </xf>
    <xf numFmtId="0" fontId="16" fillId="0" borderId="108" xfId="4" applyFont="1" applyFill="1" applyBorder="1" applyAlignment="1">
      <alignment horizontal="right"/>
    </xf>
    <xf numFmtId="0" fontId="16" fillId="0" borderId="107" xfId="4" applyFont="1" applyFill="1" applyBorder="1" applyAlignment="1">
      <alignment horizontal="right"/>
    </xf>
    <xf numFmtId="0" fontId="16" fillId="0" borderId="4" xfId="4" applyFont="1" applyFill="1" applyBorder="1" applyAlignment="1">
      <alignment horizontal="right"/>
    </xf>
    <xf numFmtId="1" fontId="16" fillId="0" borderId="3" xfId="4" applyNumberFormat="1" applyFont="1" applyFill="1" applyBorder="1" applyAlignment="1">
      <alignment horizontal="right"/>
    </xf>
    <xf numFmtId="3" fontId="16" fillId="0" borderId="3" xfId="4" applyNumberFormat="1" applyFont="1" applyFill="1" applyBorder="1" applyAlignment="1">
      <alignment horizontal="right"/>
    </xf>
    <xf numFmtId="166" fontId="16" fillId="0" borderId="107" xfId="4" applyNumberFormat="1" applyFont="1" applyFill="1" applyBorder="1" applyAlignment="1">
      <alignment horizontal="right"/>
    </xf>
    <xf numFmtId="0" fontId="16" fillId="0" borderId="97" xfId="4" applyFont="1" applyFill="1" applyBorder="1" applyAlignment="1">
      <alignment horizontal="right"/>
    </xf>
    <xf numFmtId="0" fontId="16" fillId="0" borderId="129" xfId="0" applyNumberFormat="1" applyFont="1" applyFill="1" applyBorder="1" applyAlignment="1" applyProtection="1"/>
    <xf numFmtId="0" fontId="12" fillId="0" borderId="110" xfId="0" applyFont="1" applyFill="1" applyBorder="1"/>
    <xf numFmtId="2" fontId="16" fillId="0" borderId="111" xfId="521" applyNumberFormat="1" applyFont="1" applyFill="1" applyBorder="1" applyAlignment="1">
      <alignment horizontal="right"/>
    </xf>
    <xf numFmtId="0" fontId="16" fillId="0" borderId="130" xfId="4" applyFont="1" applyFill="1" applyBorder="1" applyAlignment="1">
      <alignment horizontal="right"/>
    </xf>
    <xf numFmtId="0" fontId="16" fillId="0" borderId="94" xfId="4" applyFont="1" applyFill="1" applyBorder="1" applyAlignment="1">
      <alignment horizontal="right"/>
    </xf>
    <xf numFmtId="1" fontId="16" fillId="0" borderId="111" xfId="4" applyNumberFormat="1" applyFont="1" applyFill="1" applyBorder="1" applyAlignment="1">
      <alignment horizontal="right"/>
    </xf>
    <xf numFmtId="0" fontId="16" fillId="0" borderId="110" xfId="4" applyFont="1" applyFill="1" applyBorder="1" applyAlignment="1">
      <alignment horizontal="right"/>
    </xf>
    <xf numFmtId="3" fontId="18" fillId="0" borderId="111" xfId="5" applyNumberFormat="1" applyFont="1" applyFill="1" applyBorder="1" applyAlignment="1">
      <alignment horizontal="right"/>
    </xf>
    <xf numFmtId="0" fontId="12" fillId="0" borderId="90" xfId="0" applyFont="1" applyFill="1" applyBorder="1"/>
    <xf numFmtId="0" fontId="12" fillId="0" borderId="91" xfId="0" applyFont="1" applyFill="1" applyBorder="1"/>
    <xf numFmtId="0" fontId="16" fillId="0" borderId="91" xfId="4" applyFont="1" applyFill="1" applyBorder="1" applyAlignment="1">
      <alignment horizontal="right"/>
    </xf>
    <xf numFmtId="0" fontId="17" fillId="0" borderId="131" xfId="0" applyNumberFormat="1" applyFont="1" applyFill="1" applyBorder="1" applyAlignment="1" applyProtection="1"/>
    <xf numFmtId="0" fontId="16" fillId="0" borderId="0" xfId="4" applyFill="1" applyBorder="1" applyAlignment="1">
      <alignment horizontal="left"/>
    </xf>
    <xf numFmtId="0" fontId="16" fillId="0" borderId="0" xfId="4" applyFill="1"/>
    <xf numFmtId="0" fontId="68" fillId="0" borderId="93" xfId="0" applyFont="1" applyBorder="1" applyAlignment="1">
      <alignment horizontal="left" vertical="center"/>
    </xf>
    <xf numFmtId="0" fontId="68" fillId="0" borderId="92" xfId="0" applyFont="1" applyBorder="1" applyAlignment="1">
      <alignment horizontal="left" vertical="center"/>
    </xf>
    <xf numFmtId="1" fontId="39" fillId="0" borderId="0" xfId="0" applyNumberFormat="1" applyFont="1" applyFill="1" applyBorder="1" applyAlignment="1" applyProtection="1">
      <alignment horizontal="right" vertical="center"/>
    </xf>
    <xf numFmtId="0" fontId="97" fillId="0" borderId="0" xfId="0" applyFont="1" applyBorder="1"/>
    <xf numFmtId="0" fontId="89" fillId="0" borderId="0" xfId="0" applyNumberFormat="1" applyFont="1" applyFill="1" applyBorder="1" applyAlignment="1" applyProtection="1">
      <alignment horizontal="left" vertical="center"/>
    </xf>
    <xf numFmtId="0" fontId="87" fillId="0" borderId="0" xfId="0" applyNumberFormat="1" applyFont="1" applyFill="1" applyBorder="1" applyAlignment="1" applyProtection="1">
      <alignment horizontal="right" vertical="center"/>
    </xf>
    <xf numFmtId="0" fontId="83" fillId="0" borderId="0" xfId="0" applyNumberFormat="1" applyFont="1" applyFill="1" applyBorder="1" applyAlignment="1" applyProtection="1">
      <alignment vertical="center"/>
    </xf>
    <xf numFmtId="0" fontId="78" fillId="0" borderId="0" xfId="0" applyNumberFormat="1" applyFont="1" applyFill="1" applyBorder="1" applyAlignment="1" applyProtection="1">
      <alignment vertical="center"/>
    </xf>
    <xf numFmtId="0" fontId="18" fillId="0" borderId="0" xfId="0" applyFont="1" applyFill="1" applyAlignment="1"/>
    <xf numFmtId="0" fontId="18" fillId="0" borderId="0" xfId="0" applyFont="1" applyFill="1" applyBorder="1" applyAlignment="1"/>
    <xf numFmtId="3" fontId="95" fillId="0" borderId="0" xfId="0" applyNumberFormat="1" applyFont="1" applyFill="1" applyBorder="1" applyAlignment="1" applyProtection="1">
      <alignment horizontal="left" vertical="center"/>
    </xf>
    <xf numFmtId="3" fontId="90" fillId="0" borderId="0" xfId="0" applyNumberFormat="1" applyFont="1" applyFill="1" applyBorder="1" applyAlignment="1" applyProtection="1">
      <alignment horizontal="left" vertical="center"/>
    </xf>
    <xf numFmtId="0" fontId="18" fillId="0" borderId="133" xfId="0" applyFont="1" applyBorder="1"/>
    <xf numFmtId="0" fontId="0" fillId="8" borderId="82" xfId="0" applyFill="1" applyBorder="1" applyAlignment="1"/>
    <xf numFmtId="0" fontId="18" fillId="8" borderId="82" xfId="0" applyFont="1" applyFill="1" applyBorder="1"/>
    <xf numFmtId="0" fontId="82" fillId="8" borderId="81" xfId="0" applyNumberFormat="1" applyFont="1" applyFill="1" applyBorder="1" applyAlignment="1" applyProtection="1"/>
    <xf numFmtId="0" fontId="23" fillId="8" borderId="0" xfId="0" applyFont="1" applyFill="1"/>
    <xf numFmtId="3" fontId="39" fillId="0" borderId="123" xfId="0" applyNumberFormat="1" applyFont="1" applyFill="1" applyBorder="1" applyAlignment="1">
      <alignment vertical="center" wrapText="1"/>
    </xf>
    <xf numFmtId="0" fontId="68" fillId="0" borderId="123" xfId="0" applyFont="1" applyBorder="1" applyAlignment="1">
      <alignment horizontal="left" vertical="center"/>
    </xf>
    <xf numFmtId="3" fontId="39" fillId="0" borderId="116" xfId="0" applyNumberFormat="1" applyFont="1" applyFill="1" applyBorder="1" applyAlignment="1">
      <alignment vertical="center" wrapText="1"/>
    </xf>
    <xf numFmtId="0" fontId="87" fillId="68" borderId="0" xfId="0" applyNumberFormat="1" applyFont="1" applyFill="1" applyBorder="1" applyAlignment="1" applyProtection="1">
      <alignment horizontal="right" vertical="center"/>
    </xf>
    <xf numFmtId="3" fontId="39" fillId="8" borderId="0" xfId="0" applyNumberFormat="1" applyFont="1" applyFill="1" applyBorder="1" applyAlignment="1" applyProtection="1">
      <alignment horizontal="left" vertical="center"/>
    </xf>
    <xf numFmtId="2" fontId="91" fillId="8" borderId="0" xfId="0" applyNumberFormat="1" applyFont="1" applyFill="1" applyBorder="1" applyAlignment="1" applyProtection="1">
      <alignment horizontal="right" vertical="center"/>
    </xf>
    <xf numFmtId="168" fontId="39" fillId="8" borderId="0" xfId="0" applyNumberFormat="1" applyFont="1" applyFill="1" applyBorder="1" applyAlignment="1" applyProtection="1">
      <alignment horizontal="right" vertical="center"/>
    </xf>
    <xf numFmtId="2" fontId="39" fillId="8" borderId="0" xfId="0" applyNumberFormat="1" applyFont="1" applyFill="1" applyBorder="1" applyAlignment="1" applyProtection="1">
      <alignment horizontal="right" vertical="center"/>
    </xf>
    <xf numFmtId="3" fontId="39" fillId="8" borderId="0" xfId="0" applyNumberFormat="1" applyFont="1" applyFill="1" applyBorder="1" applyAlignment="1" applyProtection="1">
      <alignment horizontal="left" vertical="center" wrapText="1" indent="2"/>
    </xf>
    <xf numFmtId="0" fontId="95" fillId="66" borderId="0" xfId="0" applyNumberFormat="1" applyFont="1" applyFill="1" applyBorder="1" applyAlignment="1" applyProtection="1">
      <alignment horizontal="left" vertical="center"/>
    </xf>
    <xf numFmtId="0" fontId="89" fillId="66" borderId="0" xfId="0" applyNumberFormat="1" applyFont="1" applyFill="1" applyBorder="1" applyAlignment="1" applyProtection="1">
      <alignment horizontal="left" vertical="center"/>
    </xf>
    <xf numFmtId="0" fontId="94" fillId="66" borderId="0" xfId="0" applyNumberFormat="1" applyFont="1" applyFill="1" applyBorder="1" applyAlignment="1" applyProtection="1">
      <alignment wrapText="1"/>
    </xf>
    <xf numFmtId="0" fontId="18" fillId="8" borderId="125" xfId="0" applyFont="1" applyFill="1" applyBorder="1"/>
    <xf numFmtId="0" fontId="79" fillId="0" borderId="0" xfId="0" applyNumberFormat="1" applyFont="1" applyFill="1" applyBorder="1" applyAlignment="1" applyProtection="1"/>
    <xf numFmtId="0" fontId="0" fillId="0" borderId="0" xfId="0" applyFill="1" applyBorder="1" applyAlignment="1"/>
    <xf numFmtId="0" fontId="0" fillId="8" borderId="0" xfId="0" applyFill="1" applyBorder="1" applyAlignment="1"/>
    <xf numFmtId="0" fontId="18" fillId="8" borderId="0" xfId="0" applyFont="1" applyFill="1" applyBorder="1" applyAlignment="1"/>
    <xf numFmtId="0" fontId="18" fillId="8" borderId="151" xfId="0" applyFont="1" applyFill="1" applyBorder="1"/>
    <xf numFmtId="0" fontId="100" fillId="66" borderId="0" xfId="0" applyNumberFormat="1" applyFont="1" applyFill="1" applyBorder="1" applyAlignment="1" applyProtection="1"/>
    <xf numFmtId="0" fontId="107" fillId="66" borderId="0" xfId="0" applyNumberFormat="1" applyFont="1" applyFill="1" applyBorder="1" applyAlignment="1" applyProtection="1">
      <alignment horizontal="left" vertical="center" indent="1"/>
    </xf>
    <xf numFmtId="0" fontId="94" fillId="66" borderId="0" xfId="0" applyNumberFormat="1" applyFont="1" applyFill="1" applyBorder="1" applyAlignment="1" applyProtection="1">
      <alignment horizontal="left" vertical="center" indent="3"/>
    </xf>
    <xf numFmtId="0" fontId="110" fillId="0" borderId="0" xfId="0" applyNumberFormat="1" applyFont="1" applyFill="1" applyBorder="1" applyAlignment="1" applyProtection="1">
      <alignment horizontal="left" vertical="center" indent="3"/>
    </xf>
    <xf numFmtId="0" fontId="110" fillId="0" borderId="0" xfId="0" applyNumberFormat="1" applyFont="1" applyFill="1" applyBorder="1" applyAlignment="1" applyProtection="1">
      <alignment horizontal="left" indent="3"/>
    </xf>
    <xf numFmtId="0" fontId="18" fillId="0" borderId="82" xfId="0" applyFont="1" applyFill="1" applyBorder="1" applyAlignment="1"/>
    <xf numFmtId="0" fontId="78" fillId="8" borderId="152" xfId="0" applyNumberFormat="1" applyFont="1" applyFill="1" applyBorder="1" applyAlignment="1" applyProtection="1">
      <alignment vertical="center"/>
    </xf>
    <xf numFmtId="3" fontId="95" fillId="8" borderId="152" xfId="0" applyNumberFormat="1" applyFont="1" applyFill="1" applyBorder="1" applyAlignment="1" applyProtection="1">
      <alignment horizontal="left" vertical="center"/>
    </xf>
    <xf numFmtId="3" fontId="39" fillId="8" borderId="152" xfId="0" applyNumberFormat="1" applyFont="1" applyFill="1" applyBorder="1" applyAlignment="1" applyProtection="1">
      <alignment horizontal="left" vertical="center"/>
    </xf>
    <xf numFmtId="2" fontId="91" fillId="8" borderId="152" xfId="0" applyNumberFormat="1" applyFont="1" applyFill="1" applyBorder="1" applyAlignment="1" applyProtection="1">
      <alignment horizontal="right" vertical="center"/>
    </xf>
    <xf numFmtId="168" fontId="39" fillId="8" borderId="152" xfId="0" applyNumberFormat="1" applyFont="1" applyFill="1" applyBorder="1" applyAlignment="1" applyProtection="1">
      <alignment horizontal="right" vertical="center"/>
    </xf>
    <xf numFmtId="0" fontId="0" fillId="8" borderId="153" xfId="0" applyFill="1" applyBorder="1" applyAlignment="1"/>
    <xf numFmtId="168" fontId="39" fillId="8" borderId="132" xfId="0" applyNumberFormat="1" applyFont="1" applyFill="1" applyBorder="1" applyAlignment="1" applyProtection="1">
      <alignment horizontal="right" vertical="center"/>
    </xf>
    <xf numFmtId="0" fontId="18" fillId="0" borderId="0" xfId="0" applyFont="1" applyAlignment="1"/>
    <xf numFmtId="0" fontId="18" fillId="0" borderId="83" xfId="0" applyFont="1" applyBorder="1"/>
    <xf numFmtId="0" fontId="18" fillId="0" borderId="152" xfId="0" applyFont="1" applyBorder="1"/>
    <xf numFmtId="0" fontId="93" fillId="0" borderId="0" xfId="0" applyNumberFormat="1" applyFont="1" applyFill="1" applyBorder="1" applyAlignment="1" applyProtection="1"/>
    <xf numFmtId="0" fontId="115" fillId="0" borderId="0" xfId="0" applyNumberFormat="1" applyFont="1" applyFill="1" applyBorder="1" applyAlignment="1" applyProtection="1">
      <alignment horizontal="left" indent="4"/>
    </xf>
    <xf numFmtId="0" fontId="79" fillId="0" borderId="0" xfId="0" applyNumberFormat="1" applyFont="1" applyFill="1" applyBorder="1" applyAlignment="1" applyProtection="1">
      <alignment horizontal="left" indent="4"/>
    </xf>
    <xf numFmtId="0" fontId="116" fillId="0" borderId="0" xfId="0" applyNumberFormat="1" applyFont="1" applyFill="1" applyBorder="1" applyAlignment="1" applyProtection="1">
      <alignment horizontal="left" indent="4"/>
    </xf>
    <xf numFmtId="9" fontId="18" fillId="0" borderId="3" xfId="5" applyNumberFormat="1" applyFont="1" applyFill="1" applyBorder="1" applyAlignment="1">
      <alignment horizontal="right"/>
    </xf>
    <xf numFmtId="10" fontId="16" fillId="0" borderId="3" xfId="503" applyNumberFormat="1" applyFont="1" applyFill="1" applyBorder="1" applyAlignment="1">
      <alignment horizontal="right"/>
    </xf>
    <xf numFmtId="10" fontId="16" fillId="0" borderId="3" xfId="521" applyNumberFormat="1" applyFont="1" applyFill="1" applyBorder="1" applyAlignment="1">
      <alignment horizontal="right"/>
    </xf>
    <xf numFmtId="1" fontId="16" fillId="0" borderId="110" xfId="503" applyNumberFormat="1" applyFont="1" applyFill="1" applyBorder="1" applyAlignment="1">
      <alignment horizontal="right"/>
    </xf>
    <xf numFmtId="1" fontId="16" fillId="0" borderId="110" xfId="521" applyNumberFormat="1" applyFont="1" applyFill="1" applyBorder="1" applyAlignment="1">
      <alignment horizontal="right"/>
    </xf>
    <xf numFmtId="1" fontId="18" fillId="0" borderId="111" xfId="5" applyNumberFormat="1" applyFont="1" applyFill="1" applyBorder="1" applyAlignment="1">
      <alignment horizontal="right"/>
    </xf>
    <xf numFmtId="0" fontId="18" fillId="0" borderId="111" xfId="0" applyFont="1" applyFill="1" applyBorder="1"/>
    <xf numFmtId="166" fontId="16" fillId="0" borderId="97" xfId="521" applyNumberFormat="1" applyFont="1" applyFill="1" applyBorder="1" applyAlignment="1">
      <alignment horizontal="right"/>
    </xf>
    <xf numFmtId="10" fontId="18" fillId="0" borderId="3" xfId="5" applyNumberFormat="1" applyFont="1" applyFill="1" applyBorder="1" applyAlignment="1">
      <alignment horizontal="right"/>
    </xf>
    <xf numFmtId="166" fontId="39" fillId="0" borderId="0" xfId="0" applyNumberFormat="1" applyFont="1" applyFill="1" applyBorder="1" applyAlignment="1" applyProtection="1">
      <alignment horizontal="right" vertical="center"/>
    </xf>
    <xf numFmtId="166" fontId="78" fillId="0" borderId="0" xfId="0" applyNumberFormat="1" applyFont="1" applyFill="1" applyBorder="1" applyAlignment="1" applyProtection="1"/>
    <xf numFmtId="166" fontId="87" fillId="0" borderId="0" xfId="0" applyNumberFormat="1" applyFont="1" applyFill="1" applyBorder="1" applyAlignment="1" applyProtection="1">
      <alignment horizontal="right" vertical="center"/>
    </xf>
    <xf numFmtId="168" fontId="39" fillId="0" borderId="0" xfId="0" applyNumberFormat="1" applyFont="1" applyFill="1" applyBorder="1" applyAlignment="1" applyProtection="1">
      <alignment horizontal="left" vertical="top"/>
    </xf>
    <xf numFmtId="166" fontId="39" fillId="0" borderId="0" xfId="0" applyNumberFormat="1" applyFont="1" applyFill="1" applyBorder="1" applyAlignment="1" applyProtection="1">
      <alignment horizontal="left" vertical="top"/>
    </xf>
    <xf numFmtId="168" fontId="39" fillId="0" borderId="0" xfId="0" applyNumberFormat="1" applyFont="1" applyFill="1" applyBorder="1" applyAlignment="1" applyProtection="1"/>
    <xf numFmtId="166" fontId="39" fillId="0" borderId="0" xfId="0" applyNumberFormat="1" applyFont="1" applyFill="1" applyBorder="1" applyAlignment="1" applyProtection="1"/>
    <xf numFmtId="2" fontId="39" fillId="0" borderId="0" xfId="0" applyNumberFormat="1" applyFont="1" applyFill="1" applyBorder="1" applyAlignment="1" applyProtection="1"/>
    <xf numFmtId="173" fontId="39" fillId="0" borderId="0" xfId="0" applyNumberFormat="1" applyFont="1" applyFill="1" applyBorder="1" applyAlignment="1" applyProtection="1"/>
    <xf numFmtId="0" fontId="79" fillId="0" borderId="0" xfId="0" applyNumberFormat="1" applyFont="1" applyFill="1" applyBorder="1" applyAlignment="1" applyProtection="1">
      <alignment wrapText="1"/>
    </xf>
    <xf numFmtId="0" fontId="79" fillId="0" borderId="0" xfId="0" applyNumberFormat="1" applyFont="1" applyFill="1" applyBorder="1" applyAlignment="1" applyProtection="1">
      <alignment vertical="top" wrapText="1"/>
    </xf>
    <xf numFmtId="0" fontId="79" fillId="73" borderId="0" xfId="0" applyNumberFormat="1" applyFont="1" applyFill="1" applyBorder="1" applyAlignment="1" applyProtection="1"/>
    <xf numFmtId="0" fontId="79" fillId="73" borderId="0" xfId="0" applyNumberFormat="1" applyFont="1" applyFill="1" applyBorder="1" applyAlignment="1" applyProtection="1">
      <alignment horizontal="center"/>
    </xf>
    <xf numFmtId="0" fontId="79" fillId="73" borderId="0" xfId="0" applyNumberFormat="1" applyFont="1" applyFill="1" applyBorder="1" applyAlignment="1" applyProtection="1">
      <alignment horizontal="right"/>
    </xf>
    <xf numFmtId="0" fontId="79" fillId="0" borderId="0" xfId="0" applyNumberFormat="1" applyFont="1" applyFill="1" applyBorder="1" applyAlignment="1" applyProtection="1">
      <alignment horizontal="right"/>
    </xf>
    <xf numFmtId="0" fontId="116" fillId="0" borderId="0" xfId="0" applyNumberFormat="1" applyFont="1" applyFill="1" applyBorder="1" applyAlignment="1" applyProtection="1"/>
    <xf numFmtId="3" fontId="79" fillId="0" borderId="0" xfId="0" applyNumberFormat="1" applyFont="1" applyFill="1" applyBorder="1" applyAlignment="1" applyProtection="1">
      <alignment horizontal="right"/>
    </xf>
    <xf numFmtId="0" fontId="86" fillId="67" borderId="132" xfId="0" applyNumberFormat="1" applyFont="1" applyFill="1" applyBorder="1" applyAlignment="1" applyProtection="1">
      <alignment horizontal="center" vertical="center" wrapText="1"/>
    </xf>
    <xf numFmtId="0" fontId="88" fillId="68" borderId="147" xfId="0" applyNumberFormat="1" applyFont="1" applyFill="1" applyBorder="1" applyAlignment="1" applyProtection="1">
      <alignment horizontal="center" vertical="center"/>
    </xf>
    <xf numFmtId="0" fontId="88" fillId="67" borderId="147" xfId="0" applyNumberFormat="1" applyFont="1" applyFill="1" applyBorder="1" applyAlignment="1" applyProtection="1"/>
    <xf numFmtId="1" fontId="103" fillId="0" borderId="156" xfId="0" applyNumberFormat="1" applyFont="1" applyFill="1" applyBorder="1" applyAlignment="1" applyProtection="1">
      <alignment horizontal="right" vertical="center"/>
    </xf>
    <xf numFmtId="2" fontId="74" fillId="0" borderId="132" xfId="0" applyNumberFormat="1" applyFont="1" applyFill="1" applyBorder="1" applyAlignment="1" applyProtection="1">
      <alignment horizontal="right" vertical="center"/>
    </xf>
    <xf numFmtId="168" fontId="103" fillId="0" borderId="156" xfId="0" applyNumberFormat="1" applyFont="1" applyFill="1" applyBorder="1" applyAlignment="1" applyProtection="1">
      <alignment horizontal="right" vertical="center"/>
    </xf>
    <xf numFmtId="1" fontId="92" fillId="0" borderId="156" xfId="0" applyNumberFormat="1" applyFont="1" applyFill="1" applyBorder="1" applyAlignment="1" applyProtection="1">
      <alignment horizontal="right" vertical="center"/>
    </xf>
    <xf numFmtId="0" fontId="18" fillId="8" borderId="154" xfId="0" applyFont="1" applyFill="1" applyBorder="1" applyAlignment="1">
      <alignment horizontal="left" vertical="center"/>
    </xf>
    <xf numFmtId="0" fontId="18" fillId="8" borderId="154" xfId="0" applyFont="1" applyFill="1" applyBorder="1" applyAlignment="1">
      <alignment horizontal="left"/>
    </xf>
    <xf numFmtId="0" fontId="79" fillId="0" borderId="2" xfId="0" applyNumberFormat="1" applyFont="1" applyFill="1" applyBorder="1" applyAlignment="1" applyProtection="1">
      <alignment vertical="center"/>
    </xf>
    <xf numFmtId="0" fontId="18" fillId="0" borderId="84" xfId="0" applyFont="1" applyFill="1" applyBorder="1" applyAlignment="1">
      <alignment vertical="center"/>
    </xf>
    <xf numFmtId="0" fontId="18" fillId="8" borderId="124" xfId="0" applyFont="1" applyFill="1" applyBorder="1" applyAlignment="1">
      <alignment horizontal="left" vertical="center"/>
    </xf>
    <xf numFmtId="0" fontId="18" fillId="0" borderId="111" xfId="0" applyFont="1" applyBorder="1" applyAlignment="1">
      <alignment vertical="center"/>
    </xf>
    <xf numFmtId="0" fontId="18" fillId="8" borderId="72" xfId="0" applyFont="1" applyFill="1" applyBorder="1" applyAlignment="1">
      <alignment horizontal="left"/>
    </xf>
    <xf numFmtId="0" fontId="18" fillId="0" borderId="154" xfId="0" applyFont="1" applyBorder="1" applyAlignment="1">
      <alignment vertical="center"/>
    </xf>
    <xf numFmtId="0" fontId="18" fillId="8" borderId="157" xfId="0" applyFont="1" applyFill="1" applyBorder="1" applyAlignment="1">
      <alignment horizontal="left" vertical="center"/>
    </xf>
    <xf numFmtId="0" fontId="18" fillId="8" borderId="91" xfId="0" applyFont="1" applyFill="1" applyBorder="1" applyAlignment="1">
      <alignment horizontal="left"/>
    </xf>
    <xf numFmtId="0" fontId="79" fillId="66" borderId="77" xfId="0" applyNumberFormat="1" applyFont="1" applyFill="1" applyBorder="1" applyAlignment="1" applyProtection="1">
      <alignment horizontal="left" vertical="center"/>
    </xf>
    <xf numFmtId="0" fontId="18" fillId="8" borderId="79" xfId="0" applyFont="1" applyFill="1" applyBorder="1" applyAlignment="1">
      <alignment horizontal="left" vertical="center"/>
    </xf>
    <xf numFmtId="0" fontId="18" fillId="0" borderId="84" xfId="0" applyFont="1" applyBorder="1" applyAlignment="1">
      <alignment vertical="center"/>
    </xf>
    <xf numFmtId="0" fontId="18" fillId="8" borderId="0" xfId="0" applyFont="1" applyFill="1" applyAlignment="1">
      <alignment horizontal="left"/>
    </xf>
    <xf numFmtId="0" fontId="106" fillId="7" borderId="154" xfId="0" applyFont="1" applyFill="1" applyBorder="1"/>
    <xf numFmtId="0" fontId="90" fillId="66" borderId="154" xfId="0" applyNumberFormat="1" applyFont="1" applyFill="1" applyBorder="1" applyAlignment="1" applyProtection="1">
      <alignment horizontal="left"/>
    </xf>
    <xf numFmtId="0" fontId="18" fillId="0" borderId="155" xfId="0" applyFont="1" applyBorder="1"/>
    <xf numFmtId="0" fontId="18" fillId="0" borderId="156" xfId="0" applyFont="1" applyBorder="1"/>
    <xf numFmtId="166" fontId="90" fillId="66" borderId="122" xfId="0" applyNumberFormat="1" applyFont="1" applyFill="1" applyBorder="1" applyAlignment="1" applyProtection="1">
      <alignment horizontal="left" vertical="center"/>
    </xf>
    <xf numFmtId="166" fontId="90" fillId="66" borderId="161" xfId="0" applyNumberFormat="1" applyFont="1" applyFill="1" applyBorder="1" applyAlignment="1" applyProtection="1">
      <alignment horizontal="left" vertical="center"/>
    </xf>
    <xf numFmtId="167" fontId="90" fillId="66" borderId="159" xfId="0" applyNumberFormat="1" applyFont="1" applyFill="1" applyBorder="1" applyAlignment="1" applyProtection="1">
      <alignment horizontal="left" vertical="center"/>
    </xf>
    <xf numFmtId="166" fontId="90" fillId="66" borderId="159" xfId="0" applyNumberFormat="1" applyFont="1" applyFill="1" applyBorder="1" applyAlignment="1" applyProtection="1">
      <alignment horizontal="right" vertical="center"/>
    </xf>
    <xf numFmtId="0" fontId="0" fillId="0" borderId="0" xfId="0" applyBorder="1" applyAlignment="1"/>
    <xf numFmtId="167" fontId="90" fillId="66" borderId="162" xfId="0" applyNumberFormat="1" applyFont="1" applyFill="1" applyBorder="1" applyAlignment="1" applyProtection="1">
      <alignment horizontal="left" vertical="center"/>
    </xf>
    <xf numFmtId="0" fontId="18" fillId="8" borderId="2" xfId="0" applyFont="1" applyFill="1" applyBorder="1" applyAlignment="1">
      <alignment horizontal="left" vertical="center"/>
    </xf>
    <xf numFmtId="0" fontId="18" fillId="8" borderId="2" xfId="0" applyFont="1" applyFill="1" applyBorder="1" applyAlignment="1">
      <alignment horizontal="left"/>
    </xf>
    <xf numFmtId="0" fontId="18" fillId="8" borderId="32" xfId="0" applyFont="1" applyFill="1" applyBorder="1" applyAlignment="1">
      <alignment horizontal="left" vertical="center"/>
    </xf>
    <xf numFmtId="0" fontId="18" fillId="8" borderId="86" xfId="0" applyFont="1" applyFill="1" applyBorder="1" applyAlignment="1">
      <alignment horizontal="left" vertical="center"/>
    </xf>
    <xf numFmtId="0" fontId="18" fillId="8" borderId="89" xfId="0" applyFont="1" applyFill="1" applyBorder="1" applyAlignment="1">
      <alignment horizontal="left" vertical="center"/>
    </xf>
    <xf numFmtId="0" fontId="18" fillId="8" borderId="112" xfId="0" applyFont="1" applyFill="1" applyBorder="1" applyAlignment="1">
      <alignment horizontal="left"/>
    </xf>
    <xf numFmtId="0" fontId="18" fillId="8" borderId="112" xfId="0" applyFont="1" applyFill="1" applyBorder="1" applyAlignment="1">
      <alignment horizontal="left" vertical="center"/>
    </xf>
    <xf numFmtId="0" fontId="18" fillId="8" borderId="121" xfId="0" applyFont="1" applyFill="1" applyBorder="1" applyAlignment="1">
      <alignment horizontal="left" vertical="center"/>
    </xf>
    <xf numFmtId="0" fontId="18" fillId="8" borderId="158" xfId="0" applyFont="1" applyFill="1" applyBorder="1" applyAlignment="1">
      <alignment horizontal="left" vertical="center"/>
    </xf>
    <xf numFmtId="3" fontId="39" fillId="0" borderId="107" xfId="0" applyNumberFormat="1" applyFont="1" applyFill="1" applyBorder="1" applyAlignment="1" applyProtection="1">
      <alignment horizontal="left" vertical="center" wrapText="1" indent="4"/>
    </xf>
    <xf numFmtId="3" fontId="39" fillId="0" borderId="107" xfId="0" applyNumberFormat="1" applyFont="1" applyFill="1" applyBorder="1" applyAlignment="1" applyProtection="1">
      <alignment horizontal="left" vertical="center" wrapText="1" indent="2"/>
    </xf>
    <xf numFmtId="3" fontId="39" fillId="0" borderId="100" xfId="0" applyNumberFormat="1" applyFont="1" applyFill="1" applyBorder="1" applyAlignment="1" applyProtection="1">
      <alignment horizontal="left" vertical="center" wrapText="1" indent="2"/>
    </xf>
    <xf numFmtId="166" fontId="90" fillId="66" borderId="117" xfId="0" applyNumberFormat="1" applyFont="1" applyFill="1" applyBorder="1" applyAlignment="1" applyProtection="1">
      <alignment horizontal="left" vertical="center" wrapText="1"/>
    </xf>
    <xf numFmtId="166" fontId="90" fillId="66" borderId="119" xfId="0" applyNumberFormat="1" applyFont="1" applyFill="1" applyBorder="1" applyAlignment="1" applyProtection="1">
      <alignment horizontal="left" vertical="center" wrapText="1"/>
    </xf>
    <xf numFmtId="166" fontId="90" fillId="66" borderId="118" xfId="0" applyNumberFormat="1" applyFont="1" applyFill="1" applyBorder="1" applyAlignment="1" applyProtection="1">
      <alignment horizontal="left" vertical="center" wrapText="1"/>
    </xf>
    <xf numFmtId="166" fontId="90" fillId="66" borderId="120" xfId="0" applyNumberFormat="1" applyFont="1" applyFill="1" applyBorder="1" applyAlignment="1" applyProtection="1">
      <alignment horizontal="left" vertical="center" wrapText="1"/>
    </xf>
    <xf numFmtId="166" fontId="90" fillId="66" borderId="122" xfId="0" applyNumberFormat="1" applyFont="1" applyFill="1" applyBorder="1" applyAlignment="1" applyProtection="1">
      <alignment horizontal="left" vertical="center" wrapText="1"/>
    </xf>
    <xf numFmtId="166" fontId="90" fillId="66" borderId="121" xfId="0" applyNumberFormat="1" applyFont="1" applyFill="1" applyBorder="1" applyAlignment="1" applyProtection="1">
      <alignment horizontal="left" vertical="center" wrapText="1"/>
    </xf>
    <xf numFmtId="3" fontId="39" fillId="0" borderId="0" xfId="0" applyNumberFormat="1" applyFont="1" applyFill="1" applyBorder="1" applyAlignment="1" applyProtection="1">
      <alignment horizontal="left" vertical="center" wrapText="1" indent="4"/>
    </xf>
    <xf numFmtId="3" fontId="39" fillId="0" borderId="156" xfId="0" applyNumberFormat="1" applyFont="1" applyFill="1" applyBorder="1" applyAlignment="1" applyProtection="1">
      <alignment horizontal="left" vertical="center" wrapText="1" indent="4"/>
    </xf>
    <xf numFmtId="3" fontId="39" fillId="0" borderId="0" xfId="0" applyNumberFormat="1" applyFont="1" applyFill="1" applyBorder="1" applyAlignment="1" applyProtection="1">
      <alignment horizontal="left" vertical="center" wrapText="1" indent="2"/>
    </xf>
    <xf numFmtId="3" fontId="39" fillId="0" borderId="156" xfId="0" applyNumberFormat="1" applyFont="1" applyFill="1" applyBorder="1" applyAlignment="1" applyProtection="1">
      <alignment horizontal="left" vertical="center" wrapText="1" indent="2"/>
    </xf>
    <xf numFmtId="3" fontId="46" fillId="0" borderId="0" xfId="0" applyNumberFormat="1" applyFont="1" applyFill="1" applyBorder="1" applyAlignment="1" applyProtection="1">
      <alignment horizontal="left" vertical="center" wrapText="1"/>
    </xf>
    <xf numFmtId="3" fontId="46" fillId="0" borderId="156" xfId="0" applyNumberFormat="1" applyFont="1" applyFill="1" applyBorder="1" applyAlignment="1" applyProtection="1">
      <alignment horizontal="left" vertical="center" wrapText="1"/>
    </xf>
    <xf numFmtId="3" fontId="39" fillId="8" borderId="0" xfId="0" applyNumberFormat="1" applyFont="1" applyFill="1" applyBorder="1" applyAlignment="1" applyProtection="1">
      <alignment horizontal="left" vertical="center" wrapText="1" indent="4"/>
    </xf>
    <xf numFmtId="0" fontId="90" fillId="66" borderId="145" xfId="0" applyNumberFormat="1" applyFont="1" applyFill="1" applyBorder="1" applyAlignment="1" applyProtection="1">
      <alignment horizontal="left" vertical="center" wrapText="1"/>
    </xf>
    <xf numFmtId="0" fontId="90" fillId="66" borderId="147" xfId="0" applyNumberFormat="1" applyFont="1" applyFill="1" applyBorder="1" applyAlignment="1" applyProtection="1">
      <alignment horizontal="left" vertical="center" wrapText="1"/>
    </xf>
    <xf numFmtId="0" fontId="90" fillId="66" borderId="146" xfId="0" applyNumberFormat="1" applyFont="1" applyFill="1" applyBorder="1" applyAlignment="1" applyProtection="1">
      <alignment horizontal="left" vertical="center" wrapText="1"/>
    </xf>
    <xf numFmtId="0" fontId="79" fillId="0" borderId="116" xfId="0" applyNumberFormat="1" applyFont="1" applyFill="1" applyBorder="1" applyAlignment="1" applyProtection="1">
      <alignment wrapText="1"/>
    </xf>
    <xf numFmtId="0" fontId="79" fillId="0" borderId="0" xfId="0" applyNumberFormat="1" applyFont="1" applyFill="1" applyBorder="1" applyAlignment="1" applyProtection="1">
      <alignment wrapText="1"/>
    </xf>
    <xf numFmtId="0" fontId="79" fillId="0" borderId="148" xfId="0" applyNumberFormat="1" applyFont="1" applyFill="1" applyBorder="1" applyAlignment="1" applyProtection="1">
      <alignment wrapText="1"/>
    </xf>
    <xf numFmtId="0" fontId="0" fillId="0" borderId="130" xfId="0" applyBorder="1" applyAlignment="1">
      <alignment wrapText="1"/>
    </xf>
    <xf numFmtId="0" fontId="0" fillId="0" borderId="132" xfId="0" applyBorder="1" applyAlignment="1">
      <alignment wrapText="1"/>
    </xf>
    <xf numFmtId="0" fontId="0" fillId="0" borderId="127" xfId="0" applyBorder="1" applyAlignment="1">
      <alignment wrapText="1"/>
    </xf>
    <xf numFmtId="166" fontId="95" fillId="66" borderId="85" xfId="0" applyNumberFormat="1" applyFont="1" applyFill="1" applyBorder="1" applyAlignment="1" applyProtection="1">
      <alignment horizontal="right" vertical="center"/>
    </xf>
    <xf numFmtId="166" fontId="95" fillId="66" borderId="86" xfId="0" applyNumberFormat="1" applyFont="1" applyFill="1" applyBorder="1" applyAlignment="1" applyProtection="1">
      <alignment horizontal="right" vertical="center"/>
    </xf>
    <xf numFmtId="166" fontId="90" fillId="66" borderId="85" xfId="0" applyNumberFormat="1" applyFont="1" applyFill="1" applyBorder="1" applyAlignment="1" applyProtection="1">
      <alignment horizontal="right" vertical="center"/>
    </xf>
    <xf numFmtId="166" fontId="90" fillId="66" borderId="86" xfId="0" applyNumberFormat="1" applyFont="1" applyFill="1" applyBorder="1" applyAlignment="1" applyProtection="1">
      <alignment horizontal="right" vertical="center"/>
    </xf>
    <xf numFmtId="166" fontId="90" fillId="66" borderId="85" xfId="0" applyNumberFormat="1" applyFont="1" applyFill="1" applyBorder="1" applyAlignment="1" applyProtection="1">
      <alignment horizontal="left" vertical="center" wrapText="1"/>
    </xf>
    <xf numFmtId="166" fontId="90" fillId="66" borderId="86" xfId="0" applyNumberFormat="1" applyFont="1" applyFill="1" applyBorder="1" applyAlignment="1" applyProtection="1">
      <alignment horizontal="left" vertical="center" wrapText="1"/>
    </xf>
    <xf numFmtId="166" fontId="90" fillId="66" borderId="160" xfId="0" applyNumberFormat="1" applyFont="1" applyFill="1" applyBorder="1" applyAlignment="1" applyProtection="1">
      <alignment horizontal="left" vertical="center"/>
    </xf>
    <xf numFmtId="166" fontId="90" fillId="66" borderId="161" xfId="0" applyNumberFormat="1" applyFont="1" applyFill="1" applyBorder="1" applyAlignment="1" applyProtection="1">
      <alignment horizontal="left" vertical="center"/>
    </xf>
    <xf numFmtId="49" fontId="100" fillId="66" borderId="0" xfId="0" applyNumberFormat="1" applyFont="1" applyFill="1" applyBorder="1" applyAlignment="1" applyProtection="1">
      <alignment wrapText="1"/>
    </xf>
    <xf numFmtId="0" fontId="100" fillId="66" borderId="0" xfId="0" applyNumberFormat="1" applyFont="1" applyFill="1" applyBorder="1" applyAlignment="1" applyProtection="1">
      <alignment wrapText="1"/>
    </xf>
    <xf numFmtId="0" fontId="90" fillId="66" borderId="149" xfId="0" applyNumberFormat="1" applyFont="1" applyFill="1" applyBorder="1" applyAlignment="1" applyProtection="1">
      <alignment horizontal="left" wrapText="1"/>
    </xf>
    <xf numFmtId="0" fontId="90" fillId="66" borderId="150" xfId="0" applyNumberFormat="1" applyFont="1" applyFill="1" applyBorder="1" applyAlignment="1" applyProtection="1">
      <alignment horizontal="left" wrapText="1"/>
    </xf>
    <xf numFmtId="0" fontId="79" fillId="0" borderId="0" xfId="0" applyNumberFormat="1" applyFont="1" applyFill="1" applyBorder="1" applyAlignment="1" applyProtection="1">
      <alignment horizontal="left" vertical="top" wrapText="1"/>
    </xf>
    <xf numFmtId="0" fontId="18" fillId="0" borderId="0" xfId="0" applyFont="1" applyAlignment="1">
      <alignment wrapText="1"/>
    </xf>
    <xf numFmtId="0" fontId="18" fillId="0" borderId="0" xfId="0" applyFont="1" applyFill="1" applyAlignment="1">
      <alignment wrapText="1"/>
    </xf>
    <xf numFmtId="0" fontId="79" fillId="0" borderId="0" xfId="0" applyNumberFormat="1" applyFont="1" applyFill="1" applyBorder="1" applyAlignment="1" applyProtection="1">
      <alignment vertical="top" wrapText="1"/>
    </xf>
    <xf numFmtId="0" fontId="18" fillId="0" borderId="0" xfId="0" applyNumberFormat="1" applyFont="1" applyAlignment="1">
      <alignment wrapText="1"/>
    </xf>
    <xf numFmtId="0" fontId="18" fillId="0" borderId="0" xfId="0" applyFont="1" applyAlignment="1">
      <alignment horizontal="left" vertical="top" wrapText="1"/>
    </xf>
    <xf numFmtId="0" fontId="104" fillId="0" borderId="0" xfId="0" applyFont="1" applyAlignment="1">
      <alignment wrapText="1"/>
    </xf>
    <xf numFmtId="0" fontId="86" fillId="67" borderId="94" xfId="0" applyNumberFormat="1" applyFont="1" applyFill="1" applyBorder="1" applyAlignment="1" applyProtection="1">
      <alignment horizontal="center" vertical="center" wrapText="1"/>
    </xf>
    <xf numFmtId="0" fontId="11" fillId="64" borderId="8" xfId="184" applyFill="1" applyBorder="1" applyAlignment="1">
      <alignment horizontal="center" wrapText="1"/>
    </xf>
    <xf numFmtId="0" fontId="79" fillId="0" borderId="0" xfId="0" applyNumberFormat="1" applyFont="1" applyFill="1" applyBorder="1" applyAlignment="1" applyProtection="1">
      <alignment horizontal="left" wrapText="1" indent="4"/>
    </xf>
    <xf numFmtId="0" fontId="74" fillId="0" borderId="163" xfId="0" applyNumberFormat="1" applyFont="1" applyFill="1" applyBorder="1" applyAlignment="1" applyProtection="1"/>
    <xf numFmtId="0" fontId="74" fillId="0" borderId="164" xfId="0" applyNumberFormat="1" applyFont="1" applyFill="1" applyBorder="1" applyAlignment="1" applyProtection="1"/>
  </cellXfs>
  <cellStyles count="55780">
    <cellStyle name="20% - Accent1 2" xfId="195"/>
    <cellStyle name="20% - Accent1 2 10" xfId="2106"/>
    <cellStyle name="20% - Accent1 2 10 2" xfId="9835"/>
    <cellStyle name="20% - Accent1 2 10 2 2" xfId="20204"/>
    <cellStyle name="20% - Accent1 2 10 2 2 2" xfId="43180"/>
    <cellStyle name="20% - Accent1 2 10 2 2 2 2" xfId="54796"/>
    <cellStyle name="20% - Accent1 2 10 2 2 3" xfId="48988"/>
    <cellStyle name="20% - Accent1 2 10 2 2 4" xfId="37372"/>
    <cellStyle name="20% - Accent1 2 10 2 3" xfId="39893"/>
    <cellStyle name="20% - Accent1 2 10 2 3 2" xfId="51509"/>
    <cellStyle name="20% - Accent1 2 10 2 4" xfId="45701"/>
    <cellStyle name="20% - Accent1 2 10 2 5" xfId="28186"/>
    <cellStyle name="20% - Accent1 2 10 3" xfId="12476"/>
    <cellStyle name="20% - Accent1 2 10 3 2" xfId="42011"/>
    <cellStyle name="20% - Accent1 2 10 3 2 2" xfId="53627"/>
    <cellStyle name="20% - Accent1 2 10 3 3" xfId="47819"/>
    <cellStyle name="20% - Accent1 2 10 3 4" xfId="31248"/>
    <cellStyle name="20% - Accent1 2 10 4" xfId="38724"/>
    <cellStyle name="20% - Accent1 2 10 4 2" xfId="50340"/>
    <cellStyle name="20% - Accent1 2 10 5" xfId="24028"/>
    <cellStyle name="20% - Accent1 2 10 6" xfId="44532"/>
    <cellStyle name="20% - Accent1 2 10 7" xfId="21492"/>
    <cellStyle name="20% - Accent1 2 11" xfId="1720"/>
    <cellStyle name="20% - Accent1 2 11 2" xfId="12090"/>
    <cellStyle name="20% - Accent1 2 11 2 2" xfId="41828"/>
    <cellStyle name="20% - Accent1 2 11 2 2 2" xfId="53444"/>
    <cellStyle name="20% - Accent1 2 11 2 3" xfId="47636"/>
    <cellStyle name="20% - Accent1 2 11 2 4" xfId="30884"/>
    <cellStyle name="20% - Accent1 2 11 3" xfId="38541"/>
    <cellStyle name="20% - Accent1 2 11 3 2" xfId="50157"/>
    <cellStyle name="20% - Accent1 2 11 4" xfId="44349"/>
    <cellStyle name="20% - Accent1 2 11 5" xfId="23642"/>
    <cellStyle name="20% - Accent1 2 12" xfId="1453"/>
    <cellStyle name="20% - Accent1 2 12 2" xfId="11823"/>
    <cellStyle name="20% - Accent1 2 12 2 2" xfId="41645"/>
    <cellStyle name="20% - Accent1 2 12 2 2 2" xfId="53261"/>
    <cellStyle name="20% - Accent1 2 12 2 3" xfId="47453"/>
    <cellStyle name="20% - Accent1 2 12 2 4" xfId="30621"/>
    <cellStyle name="20% - Accent1 2 12 3" xfId="39710"/>
    <cellStyle name="20% - Accent1 2 12 3 2" xfId="51326"/>
    <cellStyle name="20% - Accent1 2 12 4" xfId="45518"/>
    <cellStyle name="20% - Accent1 2 12 5" xfId="27996"/>
    <cellStyle name="20% - Accent1 2 13" xfId="9652"/>
    <cellStyle name="20% - Accent1 2 13 2" xfId="20021"/>
    <cellStyle name="20% - Accent1 2 13 2 2" xfId="54613"/>
    <cellStyle name="20% - Accent1 2 13 2 3" xfId="42997"/>
    <cellStyle name="20% - Accent1 2 13 3" xfId="48805"/>
    <cellStyle name="20% - Accent1 2 13 4" xfId="37189"/>
    <cellStyle name="20% - Accent1 2 14" xfId="10824"/>
    <cellStyle name="20% - Accent1 2 14 2" xfId="40879"/>
    <cellStyle name="20% - Accent1 2 14 2 2" xfId="52495"/>
    <cellStyle name="20% - Accent1 2 14 3" xfId="46687"/>
    <cellStyle name="20% - Accent1 2 14 4" xfId="29853"/>
    <cellStyle name="20% - Accent1 2 15" xfId="38358"/>
    <cellStyle name="20% - Accent1 2 15 2" xfId="49974"/>
    <cellStyle name="20% - Accent1 2 16" xfId="23314"/>
    <cellStyle name="20% - Accent1 2 17" xfId="44166"/>
    <cellStyle name="20% - Accent1 2 18" xfId="21197"/>
    <cellStyle name="20% - Accent1 2 2" xfId="456"/>
    <cellStyle name="20% - Accent1 2 2 10" xfId="1882"/>
    <cellStyle name="20% - Accent1 2 2 10 2" xfId="12252"/>
    <cellStyle name="20% - Accent1 2 2 10 2 2" xfId="41846"/>
    <cellStyle name="20% - Accent1 2 2 10 2 2 2" xfId="53462"/>
    <cellStyle name="20% - Accent1 2 2 10 2 3" xfId="47654"/>
    <cellStyle name="20% - Accent1 2 2 10 2 4" xfId="31033"/>
    <cellStyle name="20% - Accent1 2 2 10 3" xfId="38559"/>
    <cellStyle name="20% - Accent1 2 2 10 3 2" xfId="50175"/>
    <cellStyle name="20% - Accent1 2 2 10 4" xfId="44367"/>
    <cellStyle name="20% - Accent1 2 2 10 5" xfId="23804"/>
    <cellStyle name="20% - Accent1 2 2 11" xfId="1505"/>
    <cellStyle name="20% - Accent1 2 2 11 2" xfId="11875"/>
    <cellStyle name="20% - Accent1 2 2 11 2 2" xfId="41663"/>
    <cellStyle name="20% - Accent1 2 2 11 2 2 2" xfId="53279"/>
    <cellStyle name="20% - Accent1 2 2 11 2 3" xfId="47471"/>
    <cellStyle name="20% - Accent1 2 2 11 2 4" xfId="30673"/>
    <cellStyle name="20% - Accent1 2 2 11 3" xfId="39728"/>
    <cellStyle name="20% - Accent1 2 2 11 3 2" xfId="51344"/>
    <cellStyle name="20% - Accent1 2 2 11 4" xfId="45536"/>
    <cellStyle name="20% - Accent1 2 2 11 5" xfId="28014"/>
    <cellStyle name="20% - Accent1 2 2 12" xfId="9670"/>
    <cellStyle name="20% - Accent1 2 2 12 2" xfId="20039"/>
    <cellStyle name="20% - Accent1 2 2 12 2 2" xfId="54631"/>
    <cellStyle name="20% - Accent1 2 2 12 2 3" xfId="43015"/>
    <cellStyle name="20% - Accent1 2 2 12 3" xfId="48823"/>
    <cellStyle name="20% - Accent1 2 2 12 4" xfId="37207"/>
    <cellStyle name="20% - Accent1 2 2 13" xfId="10842"/>
    <cellStyle name="20% - Accent1 2 2 13 2" xfId="40897"/>
    <cellStyle name="20% - Accent1 2 2 13 2 2" xfId="52513"/>
    <cellStyle name="20% - Accent1 2 2 13 3" xfId="46705"/>
    <cellStyle name="20% - Accent1 2 2 13 4" xfId="29871"/>
    <cellStyle name="20% - Accent1 2 2 14" xfId="38376"/>
    <cellStyle name="20% - Accent1 2 2 14 2" xfId="49992"/>
    <cellStyle name="20% - Accent1 2 2 15" xfId="23337"/>
    <cellStyle name="20% - Accent1 2 2 16" xfId="44184"/>
    <cellStyle name="20% - Accent1 2 2 17" xfId="21226"/>
    <cellStyle name="20% - Accent1 2 2 2" xfId="522"/>
    <cellStyle name="20% - Accent1 2 2 2 10" xfId="10894"/>
    <cellStyle name="20% - Accent1 2 2 2 10 2" xfId="40934"/>
    <cellStyle name="20% - Accent1 2 2 2 10 2 2" xfId="52550"/>
    <cellStyle name="20% - Accent1 2 2 2 10 3" xfId="46742"/>
    <cellStyle name="20% - Accent1 2 2 2 10 4" xfId="29908"/>
    <cellStyle name="20% - Accent1 2 2 2 11" xfId="38450"/>
    <cellStyle name="20% - Accent1 2 2 2 11 2" xfId="50066"/>
    <cellStyle name="20% - Accent1 2 2 2 12" xfId="23449"/>
    <cellStyle name="20% - Accent1 2 2 2 13" xfId="44258"/>
    <cellStyle name="20% - Accent1 2 2 2 14" xfId="21367"/>
    <cellStyle name="20% - Accent1 2 2 2 2" xfId="849"/>
    <cellStyle name="20% - Accent1 2 2 2 2 2" xfId="2956"/>
    <cellStyle name="20% - Accent1 2 2 2 2 2 2" xfId="10548"/>
    <cellStyle name="20% - Accent1 2 2 2 2 2 2 2" xfId="20917"/>
    <cellStyle name="20% - Accent1 2 2 2 2 2 2 2 2" xfId="43893"/>
    <cellStyle name="20% - Accent1 2 2 2 2 2 2 2 2 2" xfId="55509"/>
    <cellStyle name="20% - Accent1 2 2 2 2 2 2 2 3" xfId="49701"/>
    <cellStyle name="20% - Accent1 2 2 2 2 2 2 2 4" xfId="38085"/>
    <cellStyle name="20% - Accent1 2 2 2 2 2 2 3" xfId="40606"/>
    <cellStyle name="20% - Accent1 2 2 2 2 2 2 3 2" xfId="52222"/>
    <cellStyle name="20% - Accent1 2 2 2 2 2 2 4" xfId="46414"/>
    <cellStyle name="20% - Accent1 2 2 2 2 2 2 5" xfId="28987"/>
    <cellStyle name="20% - Accent1 2 2 2 2 2 3" xfId="13326"/>
    <cellStyle name="20% - Accent1 2 2 2 2 2 3 2" xfId="42724"/>
    <cellStyle name="20% - Accent1 2 2 2 2 2 3 2 2" xfId="54340"/>
    <cellStyle name="20% - Accent1 2 2 2 2 2 3 3" xfId="48532"/>
    <cellStyle name="20% - Accent1 2 2 2 2 2 3 4" xfId="32009"/>
    <cellStyle name="20% - Accent1 2 2 2 2 2 4" xfId="39437"/>
    <cellStyle name="20% - Accent1 2 2 2 2 2 4 2" xfId="51053"/>
    <cellStyle name="20% - Accent1 2 2 2 2 2 5" xfId="24950"/>
    <cellStyle name="20% - Accent1 2 2 2 2 2 6" xfId="45245"/>
    <cellStyle name="20% - Accent1 2 2 2 2 2 7" xfId="22423"/>
    <cellStyle name="20% - Accent1 2 2 2 2 3" xfId="2308"/>
    <cellStyle name="20% - Accent1 2 2 2 2 3 2" xfId="12678"/>
    <cellStyle name="20% - Accent1 2 2 2 2 3 2 2" xfId="42140"/>
    <cellStyle name="20% - Accent1 2 2 2 2 3 2 2 2" xfId="53756"/>
    <cellStyle name="20% - Accent1 2 2 2 2 3 2 3" xfId="47948"/>
    <cellStyle name="20% - Accent1 2 2 2 2 3 2 4" xfId="31377"/>
    <cellStyle name="20% - Accent1 2 2 2 2 3 3" xfId="40022"/>
    <cellStyle name="20% - Accent1 2 2 2 2 3 3 2" xfId="51638"/>
    <cellStyle name="20% - Accent1 2 2 2 2 3 4" xfId="45830"/>
    <cellStyle name="20% - Accent1 2 2 2 2 3 5" xfId="28388"/>
    <cellStyle name="20% - Accent1 2 2 2 2 4" xfId="9964"/>
    <cellStyle name="20% - Accent1 2 2 2 2 4 2" xfId="20333"/>
    <cellStyle name="20% - Accent1 2 2 2 2 4 2 2" xfId="54925"/>
    <cellStyle name="20% - Accent1 2 2 2 2 4 2 3" xfId="43309"/>
    <cellStyle name="20% - Accent1 2 2 2 2 4 3" xfId="49117"/>
    <cellStyle name="20% - Accent1 2 2 2 2 4 4" xfId="37501"/>
    <cellStyle name="20% - Accent1 2 2 2 2 5" xfId="11219"/>
    <cellStyle name="20% - Accent1 2 2 2 2 5 2" xfId="41190"/>
    <cellStyle name="20% - Accent1 2 2 2 2 5 2 2" xfId="52806"/>
    <cellStyle name="20% - Accent1 2 2 2 2 5 3" xfId="46998"/>
    <cellStyle name="20% - Accent1 2 2 2 2 5 4" xfId="30164"/>
    <cellStyle name="20% - Accent1 2 2 2 2 6" xfId="38853"/>
    <cellStyle name="20% - Accent1 2 2 2 2 6 2" xfId="50469"/>
    <cellStyle name="20% - Accent1 2 2 2 2 7" xfId="24230"/>
    <cellStyle name="20% - Accent1 2 2 2 2 8" xfId="44661"/>
    <cellStyle name="20% - Accent1 2 2 2 2 9" xfId="21694"/>
    <cellStyle name="20% - Accent1 2 2 2 3" xfId="1110"/>
    <cellStyle name="20% - Accent1 2 2 2 3 2" xfId="3165"/>
    <cellStyle name="20% - Accent1 2 2 2 3 2 2" xfId="10694"/>
    <cellStyle name="20% - Accent1 2 2 2 3 2 2 2" xfId="21063"/>
    <cellStyle name="20% - Accent1 2 2 2 3 2 2 2 2" xfId="44039"/>
    <cellStyle name="20% - Accent1 2 2 2 3 2 2 2 2 2" xfId="55655"/>
    <cellStyle name="20% - Accent1 2 2 2 3 2 2 2 3" xfId="49847"/>
    <cellStyle name="20% - Accent1 2 2 2 3 2 2 2 4" xfId="38231"/>
    <cellStyle name="20% - Accent1 2 2 2 3 2 2 3" xfId="40752"/>
    <cellStyle name="20% - Accent1 2 2 2 3 2 2 3 2" xfId="52368"/>
    <cellStyle name="20% - Accent1 2 2 2 3 2 2 4" xfId="46560"/>
    <cellStyle name="20% - Accent1 2 2 2 3 2 2 5" xfId="29189"/>
    <cellStyle name="20% - Accent1 2 2 2 3 2 3" xfId="13535"/>
    <cellStyle name="20% - Accent1 2 2 2 3 2 3 2" xfId="42870"/>
    <cellStyle name="20% - Accent1 2 2 2 3 2 3 2 2" xfId="54486"/>
    <cellStyle name="20% - Accent1 2 2 2 3 2 3 3" xfId="48678"/>
    <cellStyle name="20% - Accent1 2 2 2 3 2 3 4" xfId="32162"/>
    <cellStyle name="20% - Accent1 2 2 2 3 2 4" xfId="39583"/>
    <cellStyle name="20% - Accent1 2 2 2 3 2 4 2" xfId="51199"/>
    <cellStyle name="20% - Accent1 2 2 2 3 2 5" xfId="25173"/>
    <cellStyle name="20% - Accent1 2 2 2 3 2 6" xfId="45391"/>
    <cellStyle name="20% - Accent1 2 2 2 3 2 7" xfId="22646"/>
    <cellStyle name="20% - Accent1 2 2 2 3 3" xfId="2493"/>
    <cellStyle name="20% - Accent1 2 2 2 3 3 2" xfId="12863"/>
    <cellStyle name="20% - Accent1 2 2 2 3 3 2 2" xfId="42286"/>
    <cellStyle name="20% - Accent1 2 2 2 3 3 2 2 2" xfId="53902"/>
    <cellStyle name="20% - Accent1 2 2 2 3 3 2 3" xfId="48094"/>
    <cellStyle name="20% - Accent1 2 2 2 3 3 2 4" xfId="31550"/>
    <cellStyle name="20% - Accent1 2 2 2 3 3 3" xfId="40168"/>
    <cellStyle name="20% - Accent1 2 2 2 3 3 3 2" xfId="51784"/>
    <cellStyle name="20% - Accent1 2 2 2 3 3 4" xfId="45976"/>
    <cellStyle name="20% - Accent1 2 2 2 3 3 5" xfId="28545"/>
    <cellStyle name="20% - Accent1 2 2 2 3 4" xfId="10110"/>
    <cellStyle name="20% - Accent1 2 2 2 3 4 2" xfId="20479"/>
    <cellStyle name="20% - Accent1 2 2 2 3 4 2 2" xfId="55071"/>
    <cellStyle name="20% - Accent1 2 2 2 3 4 2 3" xfId="43455"/>
    <cellStyle name="20% - Accent1 2 2 2 3 4 3" xfId="49263"/>
    <cellStyle name="20% - Accent1 2 2 2 3 4 4" xfId="37647"/>
    <cellStyle name="20% - Accent1 2 2 2 3 5" xfId="11480"/>
    <cellStyle name="20% - Accent1 2 2 2 3 5 2" xfId="41336"/>
    <cellStyle name="20% - Accent1 2 2 2 3 5 2 2" xfId="52952"/>
    <cellStyle name="20% - Accent1 2 2 2 3 5 3" xfId="47144"/>
    <cellStyle name="20% - Accent1 2 2 2 3 5 4" xfId="30310"/>
    <cellStyle name="20% - Accent1 2 2 2 3 6" xfId="38999"/>
    <cellStyle name="20% - Accent1 2 2 2 3 6 2" xfId="50615"/>
    <cellStyle name="20% - Accent1 2 2 2 3 7" xfId="24443"/>
    <cellStyle name="20% - Accent1 2 2 2 3 8" xfId="44807"/>
    <cellStyle name="20% - Accent1 2 2 2 3 9" xfId="21916"/>
    <cellStyle name="20% - Accent1 2 2 2 4" xfId="1324"/>
    <cellStyle name="20% - Accent1 2 2 2 4 2" xfId="2683"/>
    <cellStyle name="20% - Accent1 2 2 2 4 2 2" xfId="13053"/>
    <cellStyle name="20% - Accent1 2 2 2 4 2 2 2" xfId="42468"/>
    <cellStyle name="20% - Accent1 2 2 2 4 2 2 2 2" xfId="54084"/>
    <cellStyle name="20% - Accent1 2 2 2 4 2 2 3" xfId="48276"/>
    <cellStyle name="20% - Accent1 2 2 2 4 2 2 4" xfId="31740"/>
    <cellStyle name="20% - Accent1 2 2 2 4 2 3" xfId="40350"/>
    <cellStyle name="20% - Accent1 2 2 2 4 2 3 2" xfId="51966"/>
    <cellStyle name="20% - Accent1 2 2 2 4 2 4" xfId="46158"/>
    <cellStyle name="20% - Accent1 2 2 2 4 2 5" xfId="28727"/>
    <cellStyle name="20% - Accent1 2 2 2 4 3" xfId="10292"/>
    <cellStyle name="20% - Accent1 2 2 2 4 3 2" xfId="20661"/>
    <cellStyle name="20% - Accent1 2 2 2 4 3 2 2" xfId="55253"/>
    <cellStyle name="20% - Accent1 2 2 2 4 3 2 3" xfId="43637"/>
    <cellStyle name="20% - Accent1 2 2 2 4 3 3" xfId="49445"/>
    <cellStyle name="20% - Accent1 2 2 2 4 3 4" xfId="37829"/>
    <cellStyle name="20% - Accent1 2 2 2 4 4" xfId="11694"/>
    <cellStyle name="20% - Accent1 2 2 2 4 4 2" xfId="41518"/>
    <cellStyle name="20% - Accent1 2 2 2 4 4 2 2" xfId="53134"/>
    <cellStyle name="20% - Accent1 2 2 2 4 4 3" xfId="47326"/>
    <cellStyle name="20% - Accent1 2 2 2 4 4 4" xfId="30492"/>
    <cellStyle name="20% - Accent1 2 2 2 4 5" xfId="39181"/>
    <cellStyle name="20% - Accent1 2 2 2 4 5 2" xfId="50797"/>
    <cellStyle name="20% - Accent1 2 2 2 4 6" xfId="24657"/>
    <cellStyle name="20% - Accent1 2 2 2 4 7" xfId="44989"/>
    <cellStyle name="20% - Accent1 2 2 2 4 8" xfId="22130"/>
    <cellStyle name="20% - Accent1 2 2 2 5" xfId="771"/>
    <cellStyle name="20% - Accent1 2 2 2 5 2" xfId="2878"/>
    <cellStyle name="20% - Accent1 2 2 2 5 2 2" xfId="13248"/>
    <cellStyle name="20% - Accent1 2 2 2 5 2 2 2" xfId="42650"/>
    <cellStyle name="20% - Accent1 2 2 2 5 2 2 2 2" xfId="54266"/>
    <cellStyle name="20% - Accent1 2 2 2 5 2 2 3" xfId="48458"/>
    <cellStyle name="20% - Accent1 2 2 2 5 2 2 4" xfId="31935"/>
    <cellStyle name="20% - Accent1 2 2 2 5 2 3" xfId="40532"/>
    <cellStyle name="20% - Accent1 2 2 2 5 2 3 2" xfId="52148"/>
    <cellStyle name="20% - Accent1 2 2 2 5 2 4" xfId="46340"/>
    <cellStyle name="20% - Accent1 2 2 2 5 2 5" xfId="28909"/>
    <cellStyle name="20% - Accent1 2 2 2 5 3" xfId="10474"/>
    <cellStyle name="20% - Accent1 2 2 2 5 3 2" xfId="20843"/>
    <cellStyle name="20% - Accent1 2 2 2 5 3 2 2" xfId="55435"/>
    <cellStyle name="20% - Accent1 2 2 2 5 3 2 3" xfId="43819"/>
    <cellStyle name="20% - Accent1 2 2 2 5 3 3" xfId="49627"/>
    <cellStyle name="20% - Accent1 2 2 2 5 3 4" xfId="38011"/>
    <cellStyle name="20% - Accent1 2 2 2 5 4" xfId="11141"/>
    <cellStyle name="20% - Accent1 2 2 2 5 4 2" xfId="41116"/>
    <cellStyle name="20% - Accent1 2 2 2 5 4 2 2" xfId="52732"/>
    <cellStyle name="20% - Accent1 2 2 2 5 4 3" xfId="46924"/>
    <cellStyle name="20% - Accent1 2 2 2 5 4 4" xfId="30090"/>
    <cellStyle name="20% - Accent1 2 2 2 5 5" xfId="39363"/>
    <cellStyle name="20% - Accent1 2 2 2 5 5 2" xfId="50979"/>
    <cellStyle name="20% - Accent1 2 2 2 5 6" xfId="24872"/>
    <cellStyle name="20% - Accent1 2 2 2 5 7" xfId="45171"/>
    <cellStyle name="20% - Accent1 2 2 2 5 8" xfId="22345"/>
    <cellStyle name="20% - Accent1 2 2 2 6" xfId="2233"/>
    <cellStyle name="20% - Accent1 2 2 2 6 2" xfId="9890"/>
    <cellStyle name="20% - Accent1 2 2 2 6 2 2" xfId="20259"/>
    <cellStyle name="20% - Accent1 2 2 2 6 2 2 2" xfId="43235"/>
    <cellStyle name="20% - Accent1 2 2 2 6 2 2 2 2" xfId="54851"/>
    <cellStyle name="20% - Accent1 2 2 2 6 2 2 3" xfId="49043"/>
    <cellStyle name="20% - Accent1 2 2 2 6 2 2 4" xfId="37427"/>
    <cellStyle name="20% - Accent1 2 2 2 6 2 3" xfId="39948"/>
    <cellStyle name="20% - Accent1 2 2 2 6 2 3 2" xfId="51564"/>
    <cellStyle name="20% - Accent1 2 2 2 6 2 4" xfId="45756"/>
    <cellStyle name="20% - Accent1 2 2 2 6 2 5" xfId="28313"/>
    <cellStyle name="20% - Accent1 2 2 2 6 3" xfId="12603"/>
    <cellStyle name="20% - Accent1 2 2 2 6 3 2" xfId="42066"/>
    <cellStyle name="20% - Accent1 2 2 2 6 3 2 2" xfId="53682"/>
    <cellStyle name="20% - Accent1 2 2 2 6 3 3" xfId="47874"/>
    <cellStyle name="20% - Accent1 2 2 2 6 3 4" xfId="31303"/>
    <cellStyle name="20% - Accent1 2 2 2 6 4" xfId="38779"/>
    <cellStyle name="20% - Accent1 2 2 2 6 4 2" xfId="50395"/>
    <cellStyle name="20% - Accent1 2 2 2 6 5" xfId="24155"/>
    <cellStyle name="20% - Accent1 2 2 2 6 6" xfId="44587"/>
    <cellStyle name="20% - Accent1 2 2 2 6 7" xfId="21619"/>
    <cellStyle name="20% - Accent1 2 2 2 7" xfId="1993"/>
    <cellStyle name="20% - Accent1 2 2 2 7 2" xfId="12363"/>
    <cellStyle name="20% - Accent1 2 2 2 7 2 2" xfId="41920"/>
    <cellStyle name="20% - Accent1 2 2 2 7 2 2 2" xfId="53536"/>
    <cellStyle name="20% - Accent1 2 2 2 7 2 3" xfId="47728"/>
    <cellStyle name="20% - Accent1 2 2 2 7 2 4" xfId="31143"/>
    <cellStyle name="20% - Accent1 2 2 2 7 3" xfId="38633"/>
    <cellStyle name="20% - Accent1 2 2 2 7 3 2" xfId="50249"/>
    <cellStyle name="20% - Accent1 2 2 2 7 4" xfId="44441"/>
    <cellStyle name="20% - Accent1 2 2 2 7 5" xfId="23915"/>
    <cellStyle name="20% - Accent1 2 2 2 8" xfId="1590"/>
    <cellStyle name="20% - Accent1 2 2 2 8 2" xfId="11960"/>
    <cellStyle name="20% - Accent1 2 2 2 8 2 2" xfId="41737"/>
    <cellStyle name="20% - Accent1 2 2 2 8 2 2 2" xfId="53353"/>
    <cellStyle name="20% - Accent1 2 2 2 8 2 3" xfId="47545"/>
    <cellStyle name="20% - Accent1 2 2 2 8 2 4" xfId="30758"/>
    <cellStyle name="20% - Accent1 2 2 2 8 3" xfId="39802"/>
    <cellStyle name="20% - Accent1 2 2 2 8 3 2" xfId="51418"/>
    <cellStyle name="20% - Accent1 2 2 2 8 4" xfId="45610"/>
    <cellStyle name="20% - Accent1 2 2 2 8 5" xfId="28088"/>
    <cellStyle name="20% - Accent1 2 2 2 9" xfId="9744"/>
    <cellStyle name="20% - Accent1 2 2 2 9 2" xfId="20113"/>
    <cellStyle name="20% - Accent1 2 2 2 9 2 2" xfId="54705"/>
    <cellStyle name="20% - Accent1 2 2 2 9 2 3" xfId="43089"/>
    <cellStyle name="20% - Accent1 2 2 2 9 3" xfId="48897"/>
    <cellStyle name="20% - Accent1 2 2 2 9 4" xfId="37281"/>
    <cellStyle name="20% - Accent1 2 2 3" xfId="580"/>
    <cellStyle name="20% - Accent1 2 2 3 10" xfId="38486"/>
    <cellStyle name="20% - Accent1 2 2 3 10 2" xfId="50102"/>
    <cellStyle name="20% - Accent1 2 2 3 11" xfId="23507"/>
    <cellStyle name="20% - Accent1 2 2 3 12" xfId="44294"/>
    <cellStyle name="20% - Accent1 2 2 3 13" xfId="21425"/>
    <cellStyle name="20% - Accent1 2 2 3 2" xfId="1168"/>
    <cellStyle name="20% - Accent1 2 2 3 2 2" xfId="3201"/>
    <cellStyle name="20% - Accent1 2 2 3 2 2 2" xfId="10730"/>
    <cellStyle name="20% - Accent1 2 2 3 2 2 2 2" xfId="21099"/>
    <cellStyle name="20% - Accent1 2 2 3 2 2 2 2 2" xfId="44075"/>
    <cellStyle name="20% - Accent1 2 2 3 2 2 2 2 2 2" xfId="55691"/>
    <cellStyle name="20% - Accent1 2 2 3 2 2 2 2 3" xfId="49883"/>
    <cellStyle name="20% - Accent1 2 2 3 2 2 2 2 4" xfId="38267"/>
    <cellStyle name="20% - Accent1 2 2 3 2 2 2 3" xfId="40788"/>
    <cellStyle name="20% - Accent1 2 2 3 2 2 2 3 2" xfId="52404"/>
    <cellStyle name="20% - Accent1 2 2 3 2 2 2 4" xfId="46596"/>
    <cellStyle name="20% - Accent1 2 2 3 2 2 2 5" xfId="29225"/>
    <cellStyle name="20% - Accent1 2 2 3 2 2 3" xfId="13571"/>
    <cellStyle name="20% - Accent1 2 2 3 2 2 3 2" xfId="42906"/>
    <cellStyle name="20% - Accent1 2 2 3 2 2 3 2 2" xfId="54522"/>
    <cellStyle name="20% - Accent1 2 2 3 2 2 3 3" xfId="48714"/>
    <cellStyle name="20% - Accent1 2 2 3 2 2 3 4" xfId="32198"/>
    <cellStyle name="20% - Accent1 2 2 3 2 2 4" xfId="39619"/>
    <cellStyle name="20% - Accent1 2 2 3 2 2 4 2" xfId="51235"/>
    <cellStyle name="20% - Accent1 2 2 3 2 2 5" xfId="25209"/>
    <cellStyle name="20% - Accent1 2 2 3 2 2 6" xfId="45427"/>
    <cellStyle name="20% - Accent1 2 2 3 2 2 7" xfId="22682"/>
    <cellStyle name="20% - Accent1 2 2 3 2 3" xfId="2535"/>
    <cellStyle name="20% - Accent1 2 2 3 2 3 2" xfId="12905"/>
    <cellStyle name="20% - Accent1 2 2 3 2 3 2 2" xfId="42322"/>
    <cellStyle name="20% - Accent1 2 2 3 2 3 2 2 2" xfId="53938"/>
    <cellStyle name="20% - Accent1 2 2 3 2 3 2 3" xfId="48130"/>
    <cellStyle name="20% - Accent1 2 2 3 2 3 2 4" xfId="31592"/>
    <cellStyle name="20% - Accent1 2 2 3 2 3 3" xfId="40204"/>
    <cellStyle name="20% - Accent1 2 2 3 2 3 3 2" xfId="51820"/>
    <cellStyle name="20% - Accent1 2 2 3 2 3 4" xfId="46012"/>
    <cellStyle name="20% - Accent1 2 2 3 2 3 5" xfId="28581"/>
    <cellStyle name="20% - Accent1 2 2 3 2 4" xfId="10146"/>
    <cellStyle name="20% - Accent1 2 2 3 2 4 2" xfId="20515"/>
    <cellStyle name="20% - Accent1 2 2 3 2 4 2 2" xfId="55107"/>
    <cellStyle name="20% - Accent1 2 2 3 2 4 2 3" xfId="43491"/>
    <cellStyle name="20% - Accent1 2 2 3 2 4 3" xfId="49299"/>
    <cellStyle name="20% - Accent1 2 2 3 2 4 4" xfId="37683"/>
    <cellStyle name="20% - Accent1 2 2 3 2 5" xfId="11538"/>
    <cellStyle name="20% - Accent1 2 2 3 2 5 2" xfId="41372"/>
    <cellStyle name="20% - Accent1 2 2 3 2 5 2 2" xfId="52988"/>
    <cellStyle name="20% - Accent1 2 2 3 2 5 3" xfId="47180"/>
    <cellStyle name="20% - Accent1 2 2 3 2 5 4" xfId="30346"/>
    <cellStyle name="20% - Accent1 2 2 3 2 6" xfId="39035"/>
    <cellStyle name="20% - Accent1 2 2 3 2 6 2" xfId="50651"/>
    <cellStyle name="20% - Accent1 2 2 3 2 7" xfId="24501"/>
    <cellStyle name="20% - Accent1 2 2 3 2 8" xfId="44843"/>
    <cellStyle name="20% - Accent1 2 2 3 2 9" xfId="21974"/>
    <cellStyle name="20% - Accent1 2 2 3 3" xfId="1360"/>
    <cellStyle name="20% - Accent1 2 2 3 3 2" xfId="2719"/>
    <cellStyle name="20% - Accent1 2 2 3 3 2 2" xfId="13089"/>
    <cellStyle name="20% - Accent1 2 2 3 3 2 2 2" xfId="42504"/>
    <cellStyle name="20% - Accent1 2 2 3 3 2 2 2 2" xfId="54120"/>
    <cellStyle name="20% - Accent1 2 2 3 3 2 2 3" xfId="48312"/>
    <cellStyle name="20% - Accent1 2 2 3 3 2 2 4" xfId="31776"/>
    <cellStyle name="20% - Accent1 2 2 3 3 2 3" xfId="40386"/>
    <cellStyle name="20% - Accent1 2 2 3 3 2 3 2" xfId="52002"/>
    <cellStyle name="20% - Accent1 2 2 3 3 2 4" xfId="46194"/>
    <cellStyle name="20% - Accent1 2 2 3 3 2 5" xfId="28763"/>
    <cellStyle name="20% - Accent1 2 2 3 3 3" xfId="10328"/>
    <cellStyle name="20% - Accent1 2 2 3 3 3 2" xfId="20697"/>
    <cellStyle name="20% - Accent1 2 2 3 3 3 2 2" xfId="55289"/>
    <cellStyle name="20% - Accent1 2 2 3 3 3 2 3" xfId="43673"/>
    <cellStyle name="20% - Accent1 2 2 3 3 3 3" xfId="49481"/>
    <cellStyle name="20% - Accent1 2 2 3 3 3 4" xfId="37865"/>
    <cellStyle name="20% - Accent1 2 2 3 3 4" xfId="11730"/>
    <cellStyle name="20% - Accent1 2 2 3 3 4 2" xfId="41554"/>
    <cellStyle name="20% - Accent1 2 2 3 3 4 2 2" xfId="53170"/>
    <cellStyle name="20% - Accent1 2 2 3 3 4 3" xfId="47362"/>
    <cellStyle name="20% - Accent1 2 2 3 3 4 4" xfId="30528"/>
    <cellStyle name="20% - Accent1 2 2 3 3 5" xfId="39217"/>
    <cellStyle name="20% - Accent1 2 2 3 3 5 2" xfId="50833"/>
    <cellStyle name="20% - Accent1 2 2 3 3 6" xfId="24693"/>
    <cellStyle name="20% - Accent1 2 2 3 3 7" xfId="45025"/>
    <cellStyle name="20% - Accent1 2 2 3 3 8" xfId="22166"/>
    <cellStyle name="20% - Accent1 2 2 3 4" xfId="901"/>
    <cellStyle name="20% - Accent1 2 2 3 4 2" xfId="2997"/>
    <cellStyle name="20% - Accent1 2 2 3 4 2 2" xfId="13367"/>
    <cellStyle name="20% - Accent1 2 2 3 4 2 2 2" xfId="42760"/>
    <cellStyle name="20% - Accent1 2 2 3 4 2 2 2 2" xfId="54376"/>
    <cellStyle name="20% - Accent1 2 2 3 4 2 2 3" xfId="48568"/>
    <cellStyle name="20% - Accent1 2 2 3 4 2 2 4" xfId="32050"/>
    <cellStyle name="20% - Accent1 2 2 3 4 2 3" xfId="40642"/>
    <cellStyle name="20% - Accent1 2 2 3 4 2 3 2" xfId="52258"/>
    <cellStyle name="20% - Accent1 2 2 3 4 2 4" xfId="46450"/>
    <cellStyle name="20% - Accent1 2 2 3 4 2 5" xfId="29023"/>
    <cellStyle name="20% - Accent1 2 2 3 4 3" xfId="10584"/>
    <cellStyle name="20% - Accent1 2 2 3 4 3 2" xfId="20953"/>
    <cellStyle name="20% - Accent1 2 2 3 4 3 2 2" xfId="55545"/>
    <cellStyle name="20% - Accent1 2 2 3 4 3 2 3" xfId="43929"/>
    <cellStyle name="20% - Accent1 2 2 3 4 3 3" xfId="49737"/>
    <cellStyle name="20% - Accent1 2 2 3 4 3 4" xfId="38121"/>
    <cellStyle name="20% - Accent1 2 2 3 4 4" xfId="11271"/>
    <cellStyle name="20% - Accent1 2 2 3 4 4 2" xfId="41226"/>
    <cellStyle name="20% - Accent1 2 2 3 4 4 2 2" xfId="52842"/>
    <cellStyle name="20% - Accent1 2 2 3 4 4 3" xfId="47034"/>
    <cellStyle name="20% - Accent1 2 2 3 4 4 4" xfId="30200"/>
    <cellStyle name="20% - Accent1 2 2 3 4 5" xfId="39473"/>
    <cellStyle name="20% - Accent1 2 2 3 4 5 2" xfId="51089"/>
    <cellStyle name="20% - Accent1 2 2 3 4 6" xfId="25002"/>
    <cellStyle name="20% - Accent1 2 2 3 4 7" xfId="45281"/>
    <cellStyle name="20% - Accent1 2 2 3 4 8" xfId="22475"/>
    <cellStyle name="20% - Accent1 2 2 3 5" xfId="2349"/>
    <cellStyle name="20% - Accent1 2 2 3 5 2" xfId="10000"/>
    <cellStyle name="20% - Accent1 2 2 3 5 2 2" xfId="20369"/>
    <cellStyle name="20% - Accent1 2 2 3 5 2 2 2" xfId="43345"/>
    <cellStyle name="20% - Accent1 2 2 3 5 2 2 2 2" xfId="54961"/>
    <cellStyle name="20% - Accent1 2 2 3 5 2 2 3" xfId="49153"/>
    <cellStyle name="20% - Accent1 2 2 3 5 2 2 4" xfId="37537"/>
    <cellStyle name="20% - Accent1 2 2 3 5 2 3" xfId="40058"/>
    <cellStyle name="20% - Accent1 2 2 3 5 2 3 2" xfId="51674"/>
    <cellStyle name="20% - Accent1 2 2 3 5 2 4" xfId="45866"/>
    <cellStyle name="20% - Accent1 2 2 3 5 2 5" xfId="28429"/>
    <cellStyle name="20% - Accent1 2 2 3 5 3" xfId="12719"/>
    <cellStyle name="20% - Accent1 2 2 3 5 3 2" xfId="42176"/>
    <cellStyle name="20% - Accent1 2 2 3 5 3 2 2" xfId="53792"/>
    <cellStyle name="20% - Accent1 2 2 3 5 3 3" xfId="47984"/>
    <cellStyle name="20% - Accent1 2 2 3 5 3 4" xfId="31413"/>
    <cellStyle name="20% - Accent1 2 2 3 5 4" xfId="38889"/>
    <cellStyle name="20% - Accent1 2 2 3 5 4 2" xfId="50505"/>
    <cellStyle name="20% - Accent1 2 2 3 5 5" xfId="24271"/>
    <cellStyle name="20% - Accent1 2 2 3 5 6" xfId="44697"/>
    <cellStyle name="20% - Accent1 2 2 3 5 7" xfId="21735"/>
    <cellStyle name="20% - Accent1 2 2 3 6" xfId="2041"/>
    <cellStyle name="20% - Accent1 2 2 3 6 2" xfId="12411"/>
    <cellStyle name="20% - Accent1 2 2 3 6 2 2" xfId="41956"/>
    <cellStyle name="20% - Accent1 2 2 3 6 2 2 2" xfId="53572"/>
    <cellStyle name="20% - Accent1 2 2 3 6 2 3" xfId="47764"/>
    <cellStyle name="20% - Accent1 2 2 3 6 2 4" xfId="31190"/>
    <cellStyle name="20% - Accent1 2 2 3 6 3" xfId="38669"/>
    <cellStyle name="20% - Accent1 2 2 3 6 3 2" xfId="50285"/>
    <cellStyle name="20% - Accent1 2 2 3 6 4" xfId="44477"/>
    <cellStyle name="20% - Accent1 2 2 3 6 5" xfId="23963"/>
    <cellStyle name="20% - Accent1 2 2 3 7" xfId="1631"/>
    <cellStyle name="20% - Accent1 2 2 3 7 2" xfId="12001"/>
    <cellStyle name="20% - Accent1 2 2 3 7 2 2" xfId="41773"/>
    <cellStyle name="20% - Accent1 2 2 3 7 2 2 2" xfId="53389"/>
    <cellStyle name="20% - Accent1 2 2 3 7 2 3" xfId="47581"/>
    <cellStyle name="20% - Accent1 2 2 3 7 2 4" xfId="30799"/>
    <cellStyle name="20% - Accent1 2 2 3 7 3" xfId="39838"/>
    <cellStyle name="20% - Accent1 2 2 3 7 3 2" xfId="51454"/>
    <cellStyle name="20% - Accent1 2 2 3 7 4" xfId="45646"/>
    <cellStyle name="20% - Accent1 2 2 3 7 5" xfId="28124"/>
    <cellStyle name="20% - Accent1 2 2 3 8" xfId="9780"/>
    <cellStyle name="20% - Accent1 2 2 3 8 2" xfId="20149"/>
    <cellStyle name="20% - Accent1 2 2 3 8 2 2" xfId="54741"/>
    <cellStyle name="20% - Accent1 2 2 3 8 2 3" xfId="43125"/>
    <cellStyle name="20% - Accent1 2 2 3 8 3" xfId="48933"/>
    <cellStyle name="20% - Accent1 2 2 3 8 4" xfId="37317"/>
    <cellStyle name="20% - Accent1 2 2 3 9" xfId="10952"/>
    <cellStyle name="20% - Accent1 2 2 3 9 2" xfId="40970"/>
    <cellStyle name="20% - Accent1 2 2 3 9 2 2" xfId="52586"/>
    <cellStyle name="20% - Accent1 2 2 3 9 3" xfId="46778"/>
    <cellStyle name="20% - Accent1 2 2 3 9 4" xfId="29944"/>
    <cellStyle name="20% - Accent1 2 2 4" xfId="621"/>
    <cellStyle name="20% - Accent1 2 2 4 10" xfId="38522"/>
    <cellStyle name="20% - Accent1 2 2 4 10 2" xfId="50138"/>
    <cellStyle name="20% - Accent1 2 2 4 11" xfId="23548"/>
    <cellStyle name="20% - Accent1 2 2 4 12" xfId="44330"/>
    <cellStyle name="20% - Accent1 2 2 4 13" xfId="21466"/>
    <cellStyle name="20% - Accent1 2 2 4 2" xfId="1209"/>
    <cellStyle name="20% - Accent1 2 2 4 2 2" xfId="3237"/>
    <cellStyle name="20% - Accent1 2 2 4 2 2 2" xfId="10766"/>
    <cellStyle name="20% - Accent1 2 2 4 2 2 2 2" xfId="21135"/>
    <cellStyle name="20% - Accent1 2 2 4 2 2 2 2 2" xfId="44111"/>
    <cellStyle name="20% - Accent1 2 2 4 2 2 2 2 2 2" xfId="55727"/>
    <cellStyle name="20% - Accent1 2 2 4 2 2 2 2 3" xfId="49919"/>
    <cellStyle name="20% - Accent1 2 2 4 2 2 2 2 4" xfId="38303"/>
    <cellStyle name="20% - Accent1 2 2 4 2 2 2 3" xfId="40824"/>
    <cellStyle name="20% - Accent1 2 2 4 2 2 2 3 2" xfId="52440"/>
    <cellStyle name="20% - Accent1 2 2 4 2 2 2 4" xfId="46632"/>
    <cellStyle name="20% - Accent1 2 2 4 2 2 2 5" xfId="29261"/>
    <cellStyle name="20% - Accent1 2 2 4 2 2 3" xfId="13607"/>
    <cellStyle name="20% - Accent1 2 2 4 2 2 3 2" xfId="42942"/>
    <cellStyle name="20% - Accent1 2 2 4 2 2 3 2 2" xfId="54558"/>
    <cellStyle name="20% - Accent1 2 2 4 2 2 3 3" xfId="48750"/>
    <cellStyle name="20% - Accent1 2 2 4 2 2 3 4" xfId="32234"/>
    <cellStyle name="20% - Accent1 2 2 4 2 2 4" xfId="39655"/>
    <cellStyle name="20% - Accent1 2 2 4 2 2 4 2" xfId="51271"/>
    <cellStyle name="20% - Accent1 2 2 4 2 2 5" xfId="25245"/>
    <cellStyle name="20% - Accent1 2 2 4 2 2 6" xfId="45463"/>
    <cellStyle name="20% - Accent1 2 2 4 2 2 7" xfId="22718"/>
    <cellStyle name="20% - Accent1 2 2 4 2 3" xfId="2572"/>
    <cellStyle name="20% - Accent1 2 2 4 2 3 2" xfId="12942"/>
    <cellStyle name="20% - Accent1 2 2 4 2 3 2 2" xfId="42358"/>
    <cellStyle name="20% - Accent1 2 2 4 2 3 2 2 2" xfId="53974"/>
    <cellStyle name="20% - Accent1 2 2 4 2 3 2 3" xfId="48166"/>
    <cellStyle name="20% - Accent1 2 2 4 2 3 2 4" xfId="31629"/>
    <cellStyle name="20% - Accent1 2 2 4 2 3 3" xfId="40240"/>
    <cellStyle name="20% - Accent1 2 2 4 2 3 3 2" xfId="51856"/>
    <cellStyle name="20% - Accent1 2 2 4 2 3 4" xfId="46048"/>
    <cellStyle name="20% - Accent1 2 2 4 2 3 5" xfId="28617"/>
    <cellStyle name="20% - Accent1 2 2 4 2 4" xfId="10182"/>
    <cellStyle name="20% - Accent1 2 2 4 2 4 2" xfId="20551"/>
    <cellStyle name="20% - Accent1 2 2 4 2 4 2 2" xfId="55143"/>
    <cellStyle name="20% - Accent1 2 2 4 2 4 2 3" xfId="43527"/>
    <cellStyle name="20% - Accent1 2 2 4 2 4 3" xfId="49335"/>
    <cellStyle name="20% - Accent1 2 2 4 2 4 4" xfId="37719"/>
    <cellStyle name="20% - Accent1 2 2 4 2 5" xfId="11579"/>
    <cellStyle name="20% - Accent1 2 2 4 2 5 2" xfId="41408"/>
    <cellStyle name="20% - Accent1 2 2 4 2 5 2 2" xfId="53024"/>
    <cellStyle name="20% - Accent1 2 2 4 2 5 3" xfId="47216"/>
    <cellStyle name="20% - Accent1 2 2 4 2 5 4" xfId="30382"/>
    <cellStyle name="20% - Accent1 2 2 4 2 6" xfId="39071"/>
    <cellStyle name="20% - Accent1 2 2 4 2 6 2" xfId="50687"/>
    <cellStyle name="20% - Accent1 2 2 4 2 7" xfId="24542"/>
    <cellStyle name="20% - Accent1 2 2 4 2 8" xfId="44879"/>
    <cellStyle name="20% - Accent1 2 2 4 2 9" xfId="22015"/>
    <cellStyle name="20% - Accent1 2 2 4 3" xfId="1396"/>
    <cellStyle name="20% - Accent1 2 2 4 3 2" xfId="2755"/>
    <cellStyle name="20% - Accent1 2 2 4 3 2 2" xfId="13125"/>
    <cellStyle name="20% - Accent1 2 2 4 3 2 2 2" xfId="42540"/>
    <cellStyle name="20% - Accent1 2 2 4 3 2 2 2 2" xfId="54156"/>
    <cellStyle name="20% - Accent1 2 2 4 3 2 2 3" xfId="48348"/>
    <cellStyle name="20% - Accent1 2 2 4 3 2 2 4" xfId="31812"/>
    <cellStyle name="20% - Accent1 2 2 4 3 2 3" xfId="40422"/>
    <cellStyle name="20% - Accent1 2 2 4 3 2 3 2" xfId="52038"/>
    <cellStyle name="20% - Accent1 2 2 4 3 2 4" xfId="46230"/>
    <cellStyle name="20% - Accent1 2 2 4 3 2 5" xfId="28799"/>
    <cellStyle name="20% - Accent1 2 2 4 3 3" xfId="10364"/>
    <cellStyle name="20% - Accent1 2 2 4 3 3 2" xfId="20733"/>
    <cellStyle name="20% - Accent1 2 2 4 3 3 2 2" xfId="55325"/>
    <cellStyle name="20% - Accent1 2 2 4 3 3 2 3" xfId="43709"/>
    <cellStyle name="20% - Accent1 2 2 4 3 3 3" xfId="49517"/>
    <cellStyle name="20% - Accent1 2 2 4 3 3 4" xfId="37901"/>
    <cellStyle name="20% - Accent1 2 2 4 3 4" xfId="11766"/>
    <cellStyle name="20% - Accent1 2 2 4 3 4 2" xfId="41590"/>
    <cellStyle name="20% - Accent1 2 2 4 3 4 2 2" xfId="53206"/>
    <cellStyle name="20% - Accent1 2 2 4 3 4 3" xfId="47398"/>
    <cellStyle name="20% - Accent1 2 2 4 3 4 4" xfId="30564"/>
    <cellStyle name="20% - Accent1 2 2 4 3 5" xfId="39253"/>
    <cellStyle name="20% - Accent1 2 2 4 3 5 2" xfId="50869"/>
    <cellStyle name="20% - Accent1 2 2 4 3 6" xfId="24729"/>
    <cellStyle name="20% - Accent1 2 2 4 3 7" xfId="45061"/>
    <cellStyle name="20% - Accent1 2 2 4 3 8" xfId="22202"/>
    <cellStyle name="20% - Accent1 2 2 4 4" xfId="942"/>
    <cellStyle name="20% - Accent1 2 2 4 4 2" xfId="3035"/>
    <cellStyle name="20% - Accent1 2 2 4 4 2 2" xfId="13405"/>
    <cellStyle name="20% - Accent1 2 2 4 4 2 2 2" xfId="42796"/>
    <cellStyle name="20% - Accent1 2 2 4 4 2 2 2 2" xfId="54412"/>
    <cellStyle name="20% - Accent1 2 2 4 4 2 2 3" xfId="48604"/>
    <cellStyle name="20% - Accent1 2 2 4 4 2 2 4" xfId="32088"/>
    <cellStyle name="20% - Accent1 2 2 4 4 2 3" xfId="40678"/>
    <cellStyle name="20% - Accent1 2 2 4 4 2 3 2" xfId="52294"/>
    <cellStyle name="20% - Accent1 2 2 4 4 2 4" xfId="46486"/>
    <cellStyle name="20% - Accent1 2 2 4 4 2 5" xfId="29059"/>
    <cellStyle name="20% - Accent1 2 2 4 4 3" xfId="10620"/>
    <cellStyle name="20% - Accent1 2 2 4 4 3 2" xfId="20989"/>
    <cellStyle name="20% - Accent1 2 2 4 4 3 2 2" xfId="55581"/>
    <cellStyle name="20% - Accent1 2 2 4 4 3 2 3" xfId="43965"/>
    <cellStyle name="20% - Accent1 2 2 4 4 3 3" xfId="49773"/>
    <cellStyle name="20% - Accent1 2 2 4 4 3 4" xfId="38157"/>
    <cellStyle name="20% - Accent1 2 2 4 4 4" xfId="11312"/>
    <cellStyle name="20% - Accent1 2 2 4 4 4 2" xfId="41262"/>
    <cellStyle name="20% - Accent1 2 2 4 4 4 2 2" xfId="52878"/>
    <cellStyle name="20% - Accent1 2 2 4 4 4 3" xfId="47070"/>
    <cellStyle name="20% - Accent1 2 2 4 4 4 4" xfId="30236"/>
    <cellStyle name="20% - Accent1 2 2 4 4 5" xfId="39509"/>
    <cellStyle name="20% - Accent1 2 2 4 4 5 2" xfId="51125"/>
    <cellStyle name="20% - Accent1 2 2 4 4 6" xfId="25043"/>
    <cellStyle name="20% - Accent1 2 2 4 4 7" xfId="45317"/>
    <cellStyle name="20% - Accent1 2 2 4 4 8" xfId="22516"/>
    <cellStyle name="20% - Accent1 2 2 4 5" xfId="2387"/>
    <cellStyle name="20% - Accent1 2 2 4 5 2" xfId="10036"/>
    <cellStyle name="20% - Accent1 2 2 4 5 2 2" xfId="20405"/>
    <cellStyle name="20% - Accent1 2 2 4 5 2 2 2" xfId="43381"/>
    <cellStyle name="20% - Accent1 2 2 4 5 2 2 2 2" xfId="54997"/>
    <cellStyle name="20% - Accent1 2 2 4 5 2 2 3" xfId="49189"/>
    <cellStyle name="20% - Accent1 2 2 4 5 2 2 4" xfId="37573"/>
    <cellStyle name="20% - Accent1 2 2 4 5 2 3" xfId="40094"/>
    <cellStyle name="20% - Accent1 2 2 4 5 2 3 2" xfId="51710"/>
    <cellStyle name="20% - Accent1 2 2 4 5 2 4" xfId="45902"/>
    <cellStyle name="20% - Accent1 2 2 4 5 2 5" xfId="28467"/>
    <cellStyle name="20% - Accent1 2 2 4 5 3" xfId="12757"/>
    <cellStyle name="20% - Accent1 2 2 4 5 3 2" xfId="42212"/>
    <cellStyle name="20% - Accent1 2 2 4 5 3 2 2" xfId="53828"/>
    <cellStyle name="20% - Accent1 2 2 4 5 3 3" xfId="48020"/>
    <cellStyle name="20% - Accent1 2 2 4 5 3 4" xfId="31449"/>
    <cellStyle name="20% - Accent1 2 2 4 5 4" xfId="38925"/>
    <cellStyle name="20% - Accent1 2 2 4 5 4 2" xfId="50541"/>
    <cellStyle name="20% - Accent1 2 2 4 5 5" xfId="24309"/>
    <cellStyle name="20% - Accent1 2 2 4 5 6" xfId="44733"/>
    <cellStyle name="20% - Accent1 2 2 4 5 7" xfId="21773"/>
    <cellStyle name="20% - Accent1 2 2 4 6" xfId="2080"/>
    <cellStyle name="20% - Accent1 2 2 4 6 2" xfId="12450"/>
    <cellStyle name="20% - Accent1 2 2 4 6 2 2" xfId="41992"/>
    <cellStyle name="20% - Accent1 2 2 4 6 2 2 2" xfId="53608"/>
    <cellStyle name="20% - Accent1 2 2 4 6 2 3" xfId="47800"/>
    <cellStyle name="20% - Accent1 2 2 4 6 2 4" xfId="31229"/>
    <cellStyle name="20% - Accent1 2 2 4 6 3" xfId="38705"/>
    <cellStyle name="20% - Accent1 2 2 4 6 3 2" xfId="50321"/>
    <cellStyle name="20% - Accent1 2 2 4 6 4" xfId="44513"/>
    <cellStyle name="20% - Accent1 2 2 4 6 5" xfId="24002"/>
    <cellStyle name="20% - Accent1 2 2 4 7" xfId="1668"/>
    <cellStyle name="20% - Accent1 2 2 4 7 2" xfId="12038"/>
    <cellStyle name="20% - Accent1 2 2 4 7 2 2" xfId="41809"/>
    <cellStyle name="20% - Accent1 2 2 4 7 2 2 2" xfId="53425"/>
    <cellStyle name="20% - Accent1 2 2 4 7 2 3" xfId="47617"/>
    <cellStyle name="20% - Accent1 2 2 4 7 2 4" xfId="30836"/>
    <cellStyle name="20% - Accent1 2 2 4 7 3" xfId="39874"/>
    <cellStyle name="20% - Accent1 2 2 4 7 3 2" xfId="51490"/>
    <cellStyle name="20% - Accent1 2 2 4 7 4" xfId="45682"/>
    <cellStyle name="20% - Accent1 2 2 4 7 5" xfId="28160"/>
    <cellStyle name="20% - Accent1 2 2 4 8" xfId="9816"/>
    <cellStyle name="20% - Accent1 2 2 4 8 2" xfId="20185"/>
    <cellStyle name="20% - Accent1 2 2 4 8 2 2" xfId="54777"/>
    <cellStyle name="20% - Accent1 2 2 4 8 2 3" xfId="43161"/>
    <cellStyle name="20% - Accent1 2 2 4 8 3" xfId="48969"/>
    <cellStyle name="20% - Accent1 2 2 4 8 4" xfId="37353"/>
    <cellStyle name="20% - Accent1 2 2 4 9" xfId="10993"/>
    <cellStyle name="20% - Accent1 2 2 4 9 2" xfId="41006"/>
    <cellStyle name="20% - Accent1 2 2 4 9 2 2" xfId="52622"/>
    <cellStyle name="20% - Accent1 2 2 4 9 3" xfId="46814"/>
    <cellStyle name="20% - Accent1 2 2 4 9 4" xfId="29980"/>
    <cellStyle name="20% - Accent1 2 2 5" xfId="662"/>
    <cellStyle name="20% - Accent1 2 2 5 10" xfId="38413"/>
    <cellStyle name="20% - Accent1 2 2 5 10 2" xfId="50029"/>
    <cellStyle name="20% - Accent1 2 2 5 11" xfId="23412"/>
    <cellStyle name="20% - Accent1 2 2 5 12" xfId="44221"/>
    <cellStyle name="20% - Accent1 2 2 5 13" xfId="21301"/>
    <cellStyle name="20% - Accent1 2 2 5 2" xfId="1250"/>
    <cellStyle name="20% - Accent1 2 2 5 2 2" xfId="3273"/>
    <cellStyle name="20% - Accent1 2 2 5 2 2 2" xfId="10802"/>
    <cellStyle name="20% - Accent1 2 2 5 2 2 2 2" xfId="21171"/>
    <cellStyle name="20% - Accent1 2 2 5 2 2 2 2 2" xfId="44147"/>
    <cellStyle name="20% - Accent1 2 2 5 2 2 2 2 2 2" xfId="55763"/>
    <cellStyle name="20% - Accent1 2 2 5 2 2 2 2 3" xfId="49955"/>
    <cellStyle name="20% - Accent1 2 2 5 2 2 2 2 4" xfId="38339"/>
    <cellStyle name="20% - Accent1 2 2 5 2 2 2 3" xfId="40860"/>
    <cellStyle name="20% - Accent1 2 2 5 2 2 2 3 2" xfId="52476"/>
    <cellStyle name="20% - Accent1 2 2 5 2 2 2 4" xfId="46668"/>
    <cellStyle name="20% - Accent1 2 2 5 2 2 2 5" xfId="29297"/>
    <cellStyle name="20% - Accent1 2 2 5 2 2 3" xfId="13643"/>
    <cellStyle name="20% - Accent1 2 2 5 2 2 3 2" xfId="42978"/>
    <cellStyle name="20% - Accent1 2 2 5 2 2 3 2 2" xfId="54594"/>
    <cellStyle name="20% - Accent1 2 2 5 2 2 3 3" xfId="48786"/>
    <cellStyle name="20% - Accent1 2 2 5 2 2 3 4" xfId="32270"/>
    <cellStyle name="20% - Accent1 2 2 5 2 2 4" xfId="39691"/>
    <cellStyle name="20% - Accent1 2 2 5 2 2 4 2" xfId="51307"/>
    <cellStyle name="20% - Accent1 2 2 5 2 2 5" xfId="25281"/>
    <cellStyle name="20% - Accent1 2 2 5 2 2 6" xfId="45499"/>
    <cellStyle name="20% - Accent1 2 2 5 2 2 7" xfId="22754"/>
    <cellStyle name="20% - Accent1 2 2 5 2 3" xfId="2609"/>
    <cellStyle name="20% - Accent1 2 2 5 2 3 2" xfId="12979"/>
    <cellStyle name="20% - Accent1 2 2 5 2 3 2 2" xfId="42394"/>
    <cellStyle name="20% - Accent1 2 2 5 2 3 2 2 2" xfId="54010"/>
    <cellStyle name="20% - Accent1 2 2 5 2 3 2 3" xfId="48202"/>
    <cellStyle name="20% - Accent1 2 2 5 2 3 2 4" xfId="31666"/>
    <cellStyle name="20% - Accent1 2 2 5 2 3 3" xfId="40276"/>
    <cellStyle name="20% - Accent1 2 2 5 2 3 3 2" xfId="51892"/>
    <cellStyle name="20% - Accent1 2 2 5 2 3 4" xfId="46084"/>
    <cellStyle name="20% - Accent1 2 2 5 2 3 5" xfId="28653"/>
    <cellStyle name="20% - Accent1 2 2 5 2 4" xfId="10218"/>
    <cellStyle name="20% - Accent1 2 2 5 2 4 2" xfId="20587"/>
    <cellStyle name="20% - Accent1 2 2 5 2 4 2 2" xfId="55179"/>
    <cellStyle name="20% - Accent1 2 2 5 2 4 2 3" xfId="43563"/>
    <cellStyle name="20% - Accent1 2 2 5 2 4 3" xfId="49371"/>
    <cellStyle name="20% - Accent1 2 2 5 2 4 4" xfId="37755"/>
    <cellStyle name="20% - Accent1 2 2 5 2 5" xfId="11620"/>
    <cellStyle name="20% - Accent1 2 2 5 2 5 2" xfId="41444"/>
    <cellStyle name="20% - Accent1 2 2 5 2 5 2 2" xfId="53060"/>
    <cellStyle name="20% - Accent1 2 2 5 2 5 3" xfId="47252"/>
    <cellStyle name="20% - Accent1 2 2 5 2 5 4" xfId="30418"/>
    <cellStyle name="20% - Accent1 2 2 5 2 6" xfId="39107"/>
    <cellStyle name="20% - Accent1 2 2 5 2 6 2" xfId="50723"/>
    <cellStyle name="20% - Accent1 2 2 5 2 7" xfId="24583"/>
    <cellStyle name="20% - Accent1 2 2 5 2 8" xfId="44915"/>
    <cellStyle name="20% - Accent1 2 2 5 2 9" xfId="22056"/>
    <cellStyle name="20% - Accent1 2 2 5 3" xfId="1432"/>
    <cellStyle name="20% - Accent1 2 2 5 3 2" xfId="2791"/>
    <cellStyle name="20% - Accent1 2 2 5 3 2 2" xfId="13161"/>
    <cellStyle name="20% - Accent1 2 2 5 3 2 2 2" xfId="42576"/>
    <cellStyle name="20% - Accent1 2 2 5 3 2 2 2 2" xfId="54192"/>
    <cellStyle name="20% - Accent1 2 2 5 3 2 2 3" xfId="48384"/>
    <cellStyle name="20% - Accent1 2 2 5 3 2 2 4" xfId="31848"/>
    <cellStyle name="20% - Accent1 2 2 5 3 2 3" xfId="40458"/>
    <cellStyle name="20% - Accent1 2 2 5 3 2 3 2" xfId="52074"/>
    <cellStyle name="20% - Accent1 2 2 5 3 2 4" xfId="46266"/>
    <cellStyle name="20% - Accent1 2 2 5 3 2 5" xfId="28835"/>
    <cellStyle name="20% - Accent1 2 2 5 3 3" xfId="10400"/>
    <cellStyle name="20% - Accent1 2 2 5 3 3 2" xfId="20769"/>
    <cellStyle name="20% - Accent1 2 2 5 3 3 2 2" xfId="55361"/>
    <cellStyle name="20% - Accent1 2 2 5 3 3 2 3" xfId="43745"/>
    <cellStyle name="20% - Accent1 2 2 5 3 3 3" xfId="49553"/>
    <cellStyle name="20% - Accent1 2 2 5 3 3 4" xfId="37937"/>
    <cellStyle name="20% - Accent1 2 2 5 3 4" xfId="11802"/>
    <cellStyle name="20% - Accent1 2 2 5 3 4 2" xfId="41626"/>
    <cellStyle name="20% - Accent1 2 2 5 3 4 2 2" xfId="53242"/>
    <cellStyle name="20% - Accent1 2 2 5 3 4 3" xfId="47434"/>
    <cellStyle name="20% - Accent1 2 2 5 3 4 4" xfId="30600"/>
    <cellStyle name="20% - Accent1 2 2 5 3 5" xfId="39289"/>
    <cellStyle name="20% - Accent1 2 2 5 3 5 2" xfId="50905"/>
    <cellStyle name="20% - Accent1 2 2 5 3 6" xfId="24765"/>
    <cellStyle name="20% - Accent1 2 2 5 3 7" xfId="45097"/>
    <cellStyle name="20% - Accent1 2 2 5 3 8" xfId="22238"/>
    <cellStyle name="20% - Accent1 2 2 5 4" xfId="812"/>
    <cellStyle name="20% - Accent1 2 2 5 4 2" xfId="2919"/>
    <cellStyle name="20% - Accent1 2 2 5 4 2 2" xfId="13289"/>
    <cellStyle name="20% - Accent1 2 2 5 4 2 2 2" xfId="42687"/>
    <cellStyle name="20% - Accent1 2 2 5 4 2 2 2 2" xfId="54303"/>
    <cellStyle name="20% - Accent1 2 2 5 4 2 2 3" xfId="48495"/>
    <cellStyle name="20% - Accent1 2 2 5 4 2 2 4" xfId="31972"/>
    <cellStyle name="20% - Accent1 2 2 5 4 2 3" xfId="40569"/>
    <cellStyle name="20% - Accent1 2 2 5 4 2 3 2" xfId="52185"/>
    <cellStyle name="20% - Accent1 2 2 5 4 2 4" xfId="46377"/>
    <cellStyle name="20% - Accent1 2 2 5 4 2 5" xfId="28950"/>
    <cellStyle name="20% - Accent1 2 2 5 4 3" xfId="10511"/>
    <cellStyle name="20% - Accent1 2 2 5 4 3 2" xfId="20880"/>
    <cellStyle name="20% - Accent1 2 2 5 4 3 2 2" xfId="55472"/>
    <cellStyle name="20% - Accent1 2 2 5 4 3 2 3" xfId="43856"/>
    <cellStyle name="20% - Accent1 2 2 5 4 3 3" xfId="49664"/>
    <cellStyle name="20% - Accent1 2 2 5 4 3 4" xfId="38048"/>
    <cellStyle name="20% - Accent1 2 2 5 4 4" xfId="11182"/>
    <cellStyle name="20% - Accent1 2 2 5 4 4 2" xfId="41153"/>
    <cellStyle name="20% - Accent1 2 2 5 4 4 2 2" xfId="52769"/>
    <cellStyle name="20% - Accent1 2 2 5 4 4 3" xfId="46961"/>
    <cellStyle name="20% - Accent1 2 2 5 4 4 4" xfId="30127"/>
    <cellStyle name="20% - Accent1 2 2 5 4 5" xfId="39400"/>
    <cellStyle name="20% - Accent1 2 2 5 4 5 2" xfId="51016"/>
    <cellStyle name="20% - Accent1 2 2 5 4 6" xfId="24913"/>
    <cellStyle name="20% - Accent1 2 2 5 4 7" xfId="45208"/>
    <cellStyle name="20% - Accent1 2 2 5 4 8" xfId="22386"/>
    <cellStyle name="20% - Accent1 2 2 5 5" xfId="2271"/>
    <cellStyle name="20% - Accent1 2 2 5 5 2" xfId="9927"/>
    <cellStyle name="20% - Accent1 2 2 5 5 2 2" xfId="20296"/>
    <cellStyle name="20% - Accent1 2 2 5 5 2 2 2" xfId="43272"/>
    <cellStyle name="20% - Accent1 2 2 5 5 2 2 2 2" xfId="54888"/>
    <cellStyle name="20% - Accent1 2 2 5 5 2 2 3" xfId="49080"/>
    <cellStyle name="20% - Accent1 2 2 5 5 2 2 4" xfId="37464"/>
    <cellStyle name="20% - Accent1 2 2 5 5 2 3" xfId="39985"/>
    <cellStyle name="20% - Accent1 2 2 5 5 2 3 2" xfId="51601"/>
    <cellStyle name="20% - Accent1 2 2 5 5 2 4" xfId="45793"/>
    <cellStyle name="20% - Accent1 2 2 5 5 2 5" xfId="28351"/>
    <cellStyle name="20% - Accent1 2 2 5 5 3" xfId="12641"/>
    <cellStyle name="20% - Accent1 2 2 5 5 3 2" xfId="42103"/>
    <cellStyle name="20% - Accent1 2 2 5 5 3 2 2" xfId="53719"/>
    <cellStyle name="20% - Accent1 2 2 5 5 3 3" xfId="47911"/>
    <cellStyle name="20% - Accent1 2 2 5 5 3 4" xfId="31340"/>
    <cellStyle name="20% - Accent1 2 2 5 5 4" xfId="38816"/>
    <cellStyle name="20% - Accent1 2 2 5 5 4 2" xfId="50432"/>
    <cellStyle name="20% - Accent1 2 2 5 5 5" xfId="24193"/>
    <cellStyle name="20% - Accent1 2 2 5 5 6" xfId="44624"/>
    <cellStyle name="20% - Accent1 2 2 5 5 7" xfId="21657"/>
    <cellStyle name="20% - Accent1 2 2 5 6" xfId="1937"/>
    <cellStyle name="20% - Accent1 2 2 5 6 2" xfId="12307"/>
    <cellStyle name="20% - Accent1 2 2 5 6 2 2" xfId="41883"/>
    <cellStyle name="20% - Accent1 2 2 5 6 2 2 2" xfId="53499"/>
    <cellStyle name="20% - Accent1 2 2 5 6 2 3" xfId="47691"/>
    <cellStyle name="20% - Accent1 2 2 5 6 2 4" xfId="31088"/>
    <cellStyle name="20% - Accent1 2 2 5 6 3" xfId="38596"/>
    <cellStyle name="20% - Accent1 2 2 5 6 3 2" xfId="50212"/>
    <cellStyle name="20% - Accent1 2 2 5 6 4" xfId="44404"/>
    <cellStyle name="20% - Accent1 2 2 5 6 5" xfId="23859"/>
    <cellStyle name="20% - Accent1 2 2 5 7" xfId="1553"/>
    <cellStyle name="20% - Accent1 2 2 5 7 2" xfId="11923"/>
    <cellStyle name="20% - Accent1 2 2 5 7 2 2" xfId="41700"/>
    <cellStyle name="20% - Accent1 2 2 5 7 2 2 2" xfId="53316"/>
    <cellStyle name="20% - Accent1 2 2 5 7 2 3" xfId="47508"/>
    <cellStyle name="20% - Accent1 2 2 5 7 2 4" xfId="30721"/>
    <cellStyle name="20% - Accent1 2 2 5 7 3" xfId="39765"/>
    <cellStyle name="20% - Accent1 2 2 5 7 3 2" xfId="51381"/>
    <cellStyle name="20% - Accent1 2 2 5 7 4" xfId="45573"/>
    <cellStyle name="20% - Accent1 2 2 5 7 5" xfId="28051"/>
    <cellStyle name="20% - Accent1 2 2 5 8" xfId="9707"/>
    <cellStyle name="20% - Accent1 2 2 5 8 2" xfId="20076"/>
    <cellStyle name="20% - Accent1 2 2 5 8 2 2" xfId="54668"/>
    <cellStyle name="20% - Accent1 2 2 5 8 2 3" xfId="43052"/>
    <cellStyle name="20% - Accent1 2 2 5 8 3" xfId="48860"/>
    <cellStyle name="20% - Accent1 2 2 5 8 4" xfId="37244"/>
    <cellStyle name="20% - Accent1 2 2 5 9" xfId="11034"/>
    <cellStyle name="20% - Accent1 2 2 5 9 2" xfId="41042"/>
    <cellStyle name="20% - Accent1 2 2 5 9 2 2" xfId="52658"/>
    <cellStyle name="20% - Accent1 2 2 5 9 3" xfId="46850"/>
    <cellStyle name="20% - Accent1 2 2 5 9 4" xfId="30016"/>
    <cellStyle name="20% - Accent1 2 2 6" xfId="1044"/>
    <cellStyle name="20% - Accent1 2 2 6 2" xfId="3128"/>
    <cellStyle name="20% - Accent1 2 2 6 2 2" xfId="10657"/>
    <cellStyle name="20% - Accent1 2 2 6 2 2 2" xfId="21026"/>
    <cellStyle name="20% - Accent1 2 2 6 2 2 2 2" xfId="44002"/>
    <cellStyle name="20% - Accent1 2 2 6 2 2 2 2 2" xfId="55618"/>
    <cellStyle name="20% - Accent1 2 2 6 2 2 2 3" xfId="49810"/>
    <cellStyle name="20% - Accent1 2 2 6 2 2 2 4" xfId="38194"/>
    <cellStyle name="20% - Accent1 2 2 6 2 2 3" xfId="40715"/>
    <cellStyle name="20% - Accent1 2 2 6 2 2 3 2" xfId="52331"/>
    <cellStyle name="20% - Accent1 2 2 6 2 2 4" xfId="46523"/>
    <cellStyle name="20% - Accent1 2 2 6 2 2 5" xfId="29152"/>
    <cellStyle name="20% - Accent1 2 2 6 2 3" xfId="13498"/>
    <cellStyle name="20% - Accent1 2 2 6 2 3 2" xfId="42833"/>
    <cellStyle name="20% - Accent1 2 2 6 2 3 2 2" xfId="54449"/>
    <cellStyle name="20% - Accent1 2 2 6 2 3 3" xfId="48641"/>
    <cellStyle name="20% - Accent1 2 2 6 2 3 4" xfId="32125"/>
    <cellStyle name="20% - Accent1 2 2 6 2 4" xfId="39546"/>
    <cellStyle name="20% - Accent1 2 2 6 2 4 2" xfId="51162"/>
    <cellStyle name="20% - Accent1 2 2 6 2 5" xfId="25136"/>
    <cellStyle name="20% - Accent1 2 2 6 2 6" xfId="45354"/>
    <cellStyle name="20% - Accent1 2 2 6 2 7" xfId="22609"/>
    <cellStyle name="20% - Accent1 2 2 6 3" xfId="2449"/>
    <cellStyle name="20% - Accent1 2 2 6 3 2" xfId="12819"/>
    <cellStyle name="20% - Accent1 2 2 6 3 2 2" xfId="42249"/>
    <cellStyle name="20% - Accent1 2 2 6 3 2 2 2" xfId="53865"/>
    <cellStyle name="20% - Accent1 2 2 6 3 2 3" xfId="48057"/>
    <cellStyle name="20% - Accent1 2 2 6 3 2 4" xfId="31506"/>
    <cellStyle name="20% - Accent1 2 2 6 3 3" xfId="40131"/>
    <cellStyle name="20% - Accent1 2 2 6 3 3 2" xfId="51747"/>
    <cellStyle name="20% - Accent1 2 2 6 3 4" xfId="45939"/>
    <cellStyle name="20% - Accent1 2 2 6 3 5" xfId="28508"/>
    <cellStyle name="20% - Accent1 2 2 6 4" xfId="10073"/>
    <cellStyle name="20% - Accent1 2 2 6 4 2" xfId="20442"/>
    <cellStyle name="20% - Accent1 2 2 6 4 2 2" xfId="55034"/>
    <cellStyle name="20% - Accent1 2 2 6 4 2 3" xfId="43418"/>
    <cellStyle name="20% - Accent1 2 2 6 4 3" xfId="49226"/>
    <cellStyle name="20% - Accent1 2 2 6 4 4" xfId="37610"/>
    <cellStyle name="20% - Accent1 2 2 6 5" xfId="11414"/>
    <cellStyle name="20% - Accent1 2 2 6 5 2" xfId="41299"/>
    <cellStyle name="20% - Accent1 2 2 6 5 2 2" xfId="52915"/>
    <cellStyle name="20% - Accent1 2 2 6 5 3" xfId="47107"/>
    <cellStyle name="20% - Accent1 2 2 6 5 4" xfId="30273"/>
    <cellStyle name="20% - Accent1 2 2 6 6" xfId="38962"/>
    <cellStyle name="20% - Accent1 2 2 6 6 2" xfId="50578"/>
    <cellStyle name="20% - Accent1 2 2 6 7" xfId="24377"/>
    <cellStyle name="20% - Accent1 2 2 6 8" xfId="44770"/>
    <cellStyle name="20% - Accent1 2 2 6 9" xfId="21850"/>
    <cellStyle name="20% - Accent1 2 2 7" xfId="1287"/>
    <cellStyle name="20% - Accent1 2 2 7 2" xfId="2646"/>
    <cellStyle name="20% - Accent1 2 2 7 2 2" xfId="13016"/>
    <cellStyle name="20% - Accent1 2 2 7 2 2 2" xfId="42431"/>
    <cellStyle name="20% - Accent1 2 2 7 2 2 2 2" xfId="54047"/>
    <cellStyle name="20% - Accent1 2 2 7 2 2 3" xfId="48239"/>
    <cellStyle name="20% - Accent1 2 2 7 2 2 4" xfId="31703"/>
    <cellStyle name="20% - Accent1 2 2 7 2 3" xfId="40313"/>
    <cellStyle name="20% - Accent1 2 2 7 2 3 2" xfId="51929"/>
    <cellStyle name="20% - Accent1 2 2 7 2 4" xfId="46121"/>
    <cellStyle name="20% - Accent1 2 2 7 2 5" xfId="28690"/>
    <cellStyle name="20% - Accent1 2 2 7 3" xfId="10255"/>
    <cellStyle name="20% - Accent1 2 2 7 3 2" xfId="20624"/>
    <cellStyle name="20% - Accent1 2 2 7 3 2 2" xfId="55216"/>
    <cellStyle name="20% - Accent1 2 2 7 3 2 3" xfId="43600"/>
    <cellStyle name="20% - Accent1 2 2 7 3 3" xfId="49408"/>
    <cellStyle name="20% - Accent1 2 2 7 3 4" xfId="37792"/>
    <cellStyle name="20% - Accent1 2 2 7 4" xfId="11657"/>
    <cellStyle name="20% - Accent1 2 2 7 4 2" xfId="41481"/>
    <cellStyle name="20% - Accent1 2 2 7 4 2 2" xfId="53097"/>
    <cellStyle name="20% - Accent1 2 2 7 4 3" xfId="47289"/>
    <cellStyle name="20% - Accent1 2 2 7 4 4" xfId="30455"/>
    <cellStyle name="20% - Accent1 2 2 7 5" xfId="39144"/>
    <cellStyle name="20% - Accent1 2 2 7 5 2" xfId="50760"/>
    <cellStyle name="20% - Accent1 2 2 7 6" xfId="24620"/>
    <cellStyle name="20% - Accent1 2 2 7 7" xfId="44952"/>
    <cellStyle name="20% - Accent1 2 2 7 8" xfId="22093"/>
    <cellStyle name="20% - Accent1 2 2 8" xfId="705"/>
    <cellStyle name="20% - Accent1 2 2 8 2" xfId="2830"/>
    <cellStyle name="20% - Accent1 2 2 8 2 2" xfId="13200"/>
    <cellStyle name="20% - Accent1 2 2 8 2 2 2" xfId="42613"/>
    <cellStyle name="20% - Accent1 2 2 8 2 2 2 2" xfId="54229"/>
    <cellStyle name="20% - Accent1 2 2 8 2 2 3" xfId="48421"/>
    <cellStyle name="20% - Accent1 2 2 8 2 2 4" xfId="31887"/>
    <cellStyle name="20% - Accent1 2 2 8 2 3" xfId="40495"/>
    <cellStyle name="20% - Accent1 2 2 8 2 3 2" xfId="52111"/>
    <cellStyle name="20% - Accent1 2 2 8 2 4" xfId="46303"/>
    <cellStyle name="20% - Accent1 2 2 8 2 5" xfId="28872"/>
    <cellStyle name="20% - Accent1 2 2 8 3" xfId="10437"/>
    <cellStyle name="20% - Accent1 2 2 8 3 2" xfId="20806"/>
    <cellStyle name="20% - Accent1 2 2 8 3 2 2" xfId="55398"/>
    <cellStyle name="20% - Accent1 2 2 8 3 2 3" xfId="43782"/>
    <cellStyle name="20% - Accent1 2 2 8 3 3" xfId="49590"/>
    <cellStyle name="20% - Accent1 2 2 8 3 4" xfId="37974"/>
    <cellStyle name="20% - Accent1 2 2 8 4" xfId="11075"/>
    <cellStyle name="20% - Accent1 2 2 8 4 2" xfId="41079"/>
    <cellStyle name="20% - Accent1 2 2 8 4 2 2" xfId="52695"/>
    <cellStyle name="20% - Accent1 2 2 8 4 3" xfId="46887"/>
    <cellStyle name="20% - Accent1 2 2 8 4 4" xfId="30053"/>
    <cellStyle name="20% - Accent1 2 2 8 5" xfId="39326"/>
    <cellStyle name="20% - Accent1 2 2 8 5 2" xfId="50942"/>
    <cellStyle name="20% - Accent1 2 2 8 6" xfId="24806"/>
    <cellStyle name="20% - Accent1 2 2 8 7" xfId="45134"/>
    <cellStyle name="20% - Accent1 2 2 8 8" xfId="22279"/>
    <cellStyle name="20% - Accent1 2 2 9" xfId="2187"/>
    <cellStyle name="20% - Accent1 2 2 9 2" xfId="9853"/>
    <cellStyle name="20% - Accent1 2 2 9 2 2" xfId="20222"/>
    <cellStyle name="20% - Accent1 2 2 9 2 2 2" xfId="43198"/>
    <cellStyle name="20% - Accent1 2 2 9 2 2 2 2" xfId="54814"/>
    <cellStyle name="20% - Accent1 2 2 9 2 2 3" xfId="49006"/>
    <cellStyle name="20% - Accent1 2 2 9 2 2 4" xfId="37390"/>
    <cellStyle name="20% - Accent1 2 2 9 2 3" xfId="39911"/>
    <cellStyle name="20% - Accent1 2 2 9 2 3 2" xfId="51527"/>
    <cellStyle name="20% - Accent1 2 2 9 2 4" xfId="45719"/>
    <cellStyle name="20% - Accent1 2 2 9 2 5" xfId="28267"/>
    <cellStyle name="20% - Accent1 2 2 9 3" xfId="12557"/>
    <cellStyle name="20% - Accent1 2 2 9 3 2" xfId="42029"/>
    <cellStyle name="20% - Accent1 2 2 9 3 2 2" xfId="53645"/>
    <cellStyle name="20% - Accent1 2 2 9 3 3" xfId="47837"/>
    <cellStyle name="20% - Accent1 2 2 9 3 4" xfId="31266"/>
    <cellStyle name="20% - Accent1 2 2 9 4" xfId="38742"/>
    <cellStyle name="20% - Accent1 2 2 9 4 2" xfId="50358"/>
    <cellStyle name="20% - Accent1 2 2 9 5" xfId="24109"/>
    <cellStyle name="20% - Accent1 2 2 9 6" xfId="44550"/>
    <cellStyle name="20% - Accent1 2 2 9 7" xfId="21573"/>
    <cellStyle name="20% - Accent1 2 3" xfId="504"/>
    <cellStyle name="20% - Accent1 2 3 10" xfId="10876"/>
    <cellStyle name="20% - Accent1 2 3 10 2" xfId="40916"/>
    <cellStyle name="20% - Accent1 2 3 10 2 2" xfId="52532"/>
    <cellStyle name="20% - Accent1 2 3 10 3" xfId="46724"/>
    <cellStyle name="20% - Accent1 2 3 10 4" xfId="29890"/>
    <cellStyle name="20% - Accent1 2 3 11" xfId="38432"/>
    <cellStyle name="20% - Accent1 2 3 11 2" xfId="50048"/>
    <cellStyle name="20% - Accent1 2 3 12" xfId="23431"/>
    <cellStyle name="20% - Accent1 2 3 13" xfId="44240"/>
    <cellStyle name="20% - Accent1 2 3 14" xfId="21349"/>
    <cellStyle name="20% - Accent1 2 3 2" xfId="831"/>
    <cellStyle name="20% - Accent1 2 3 2 2" xfId="2938"/>
    <cellStyle name="20% - Accent1 2 3 2 2 2" xfId="10530"/>
    <cellStyle name="20% - Accent1 2 3 2 2 2 2" xfId="20899"/>
    <cellStyle name="20% - Accent1 2 3 2 2 2 2 2" xfId="43875"/>
    <cellStyle name="20% - Accent1 2 3 2 2 2 2 2 2" xfId="55491"/>
    <cellStyle name="20% - Accent1 2 3 2 2 2 2 3" xfId="49683"/>
    <cellStyle name="20% - Accent1 2 3 2 2 2 2 4" xfId="38067"/>
    <cellStyle name="20% - Accent1 2 3 2 2 2 3" xfId="40588"/>
    <cellStyle name="20% - Accent1 2 3 2 2 2 3 2" xfId="52204"/>
    <cellStyle name="20% - Accent1 2 3 2 2 2 4" xfId="46396"/>
    <cellStyle name="20% - Accent1 2 3 2 2 2 5" xfId="28969"/>
    <cellStyle name="20% - Accent1 2 3 2 2 3" xfId="13308"/>
    <cellStyle name="20% - Accent1 2 3 2 2 3 2" xfId="42706"/>
    <cellStyle name="20% - Accent1 2 3 2 2 3 2 2" xfId="54322"/>
    <cellStyle name="20% - Accent1 2 3 2 2 3 3" xfId="48514"/>
    <cellStyle name="20% - Accent1 2 3 2 2 3 4" xfId="31991"/>
    <cellStyle name="20% - Accent1 2 3 2 2 4" xfId="39419"/>
    <cellStyle name="20% - Accent1 2 3 2 2 4 2" xfId="51035"/>
    <cellStyle name="20% - Accent1 2 3 2 2 5" xfId="24932"/>
    <cellStyle name="20% - Accent1 2 3 2 2 6" xfId="45227"/>
    <cellStyle name="20% - Accent1 2 3 2 2 7" xfId="22405"/>
    <cellStyle name="20% - Accent1 2 3 2 3" xfId="2290"/>
    <cellStyle name="20% - Accent1 2 3 2 3 2" xfId="12660"/>
    <cellStyle name="20% - Accent1 2 3 2 3 2 2" xfId="42122"/>
    <cellStyle name="20% - Accent1 2 3 2 3 2 2 2" xfId="53738"/>
    <cellStyle name="20% - Accent1 2 3 2 3 2 3" xfId="47930"/>
    <cellStyle name="20% - Accent1 2 3 2 3 2 4" xfId="31359"/>
    <cellStyle name="20% - Accent1 2 3 2 3 3" xfId="40004"/>
    <cellStyle name="20% - Accent1 2 3 2 3 3 2" xfId="51620"/>
    <cellStyle name="20% - Accent1 2 3 2 3 4" xfId="45812"/>
    <cellStyle name="20% - Accent1 2 3 2 3 5" xfId="28370"/>
    <cellStyle name="20% - Accent1 2 3 2 4" xfId="9946"/>
    <cellStyle name="20% - Accent1 2 3 2 4 2" xfId="20315"/>
    <cellStyle name="20% - Accent1 2 3 2 4 2 2" xfId="54907"/>
    <cellStyle name="20% - Accent1 2 3 2 4 2 3" xfId="43291"/>
    <cellStyle name="20% - Accent1 2 3 2 4 3" xfId="49099"/>
    <cellStyle name="20% - Accent1 2 3 2 4 4" xfId="37483"/>
    <cellStyle name="20% - Accent1 2 3 2 5" xfId="11201"/>
    <cellStyle name="20% - Accent1 2 3 2 5 2" xfId="41172"/>
    <cellStyle name="20% - Accent1 2 3 2 5 2 2" xfId="52788"/>
    <cellStyle name="20% - Accent1 2 3 2 5 3" xfId="46980"/>
    <cellStyle name="20% - Accent1 2 3 2 5 4" xfId="30146"/>
    <cellStyle name="20% - Accent1 2 3 2 6" xfId="38835"/>
    <cellStyle name="20% - Accent1 2 3 2 6 2" xfId="50451"/>
    <cellStyle name="20% - Accent1 2 3 2 7" xfId="24212"/>
    <cellStyle name="20% - Accent1 2 3 2 8" xfId="44643"/>
    <cellStyle name="20% - Accent1 2 3 2 9" xfId="21676"/>
    <cellStyle name="20% - Accent1 2 3 3" xfId="1092"/>
    <cellStyle name="20% - Accent1 2 3 3 2" xfId="3147"/>
    <cellStyle name="20% - Accent1 2 3 3 2 2" xfId="10676"/>
    <cellStyle name="20% - Accent1 2 3 3 2 2 2" xfId="21045"/>
    <cellStyle name="20% - Accent1 2 3 3 2 2 2 2" xfId="44021"/>
    <cellStyle name="20% - Accent1 2 3 3 2 2 2 2 2" xfId="55637"/>
    <cellStyle name="20% - Accent1 2 3 3 2 2 2 3" xfId="49829"/>
    <cellStyle name="20% - Accent1 2 3 3 2 2 2 4" xfId="38213"/>
    <cellStyle name="20% - Accent1 2 3 3 2 2 3" xfId="40734"/>
    <cellStyle name="20% - Accent1 2 3 3 2 2 3 2" xfId="52350"/>
    <cellStyle name="20% - Accent1 2 3 3 2 2 4" xfId="46542"/>
    <cellStyle name="20% - Accent1 2 3 3 2 2 5" xfId="29171"/>
    <cellStyle name="20% - Accent1 2 3 3 2 3" xfId="13517"/>
    <cellStyle name="20% - Accent1 2 3 3 2 3 2" xfId="42852"/>
    <cellStyle name="20% - Accent1 2 3 3 2 3 2 2" xfId="54468"/>
    <cellStyle name="20% - Accent1 2 3 3 2 3 3" xfId="48660"/>
    <cellStyle name="20% - Accent1 2 3 3 2 3 4" xfId="32144"/>
    <cellStyle name="20% - Accent1 2 3 3 2 4" xfId="39565"/>
    <cellStyle name="20% - Accent1 2 3 3 2 4 2" xfId="51181"/>
    <cellStyle name="20% - Accent1 2 3 3 2 5" xfId="25155"/>
    <cellStyle name="20% - Accent1 2 3 3 2 6" xfId="45373"/>
    <cellStyle name="20% - Accent1 2 3 3 2 7" xfId="22628"/>
    <cellStyle name="20% - Accent1 2 3 3 3" xfId="2475"/>
    <cellStyle name="20% - Accent1 2 3 3 3 2" xfId="12845"/>
    <cellStyle name="20% - Accent1 2 3 3 3 2 2" xfId="42268"/>
    <cellStyle name="20% - Accent1 2 3 3 3 2 2 2" xfId="53884"/>
    <cellStyle name="20% - Accent1 2 3 3 3 2 3" xfId="48076"/>
    <cellStyle name="20% - Accent1 2 3 3 3 2 4" xfId="31532"/>
    <cellStyle name="20% - Accent1 2 3 3 3 3" xfId="40150"/>
    <cellStyle name="20% - Accent1 2 3 3 3 3 2" xfId="51766"/>
    <cellStyle name="20% - Accent1 2 3 3 3 4" xfId="45958"/>
    <cellStyle name="20% - Accent1 2 3 3 3 5" xfId="28527"/>
    <cellStyle name="20% - Accent1 2 3 3 4" xfId="10092"/>
    <cellStyle name="20% - Accent1 2 3 3 4 2" xfId="20461"/>
    <cellStyle name="20% - Accent1 2 3 3 4 2 2" xfId="55053"/>
    <cellStyle name="20% - Accent1 2 3 3 4 2 3" xfId="43437"/>
    <cellStyle name="20% - Accent1 2 3 3 4 3" xfId="49245"/>
    <cellStyle name="20% - Accent1 2 3 3 4 4" xfId="37629"/>
    <cellStyle name="20% - Accent1 2 3 3 5" xfId="11462"/>
    <cellStyle name="20% - Accent1 2 3 3 5 2" xfId="41318"/>
    <cellStyle name="20% - Accent1 2 3 3 5 2 2" xfId="52934"/>
    <cellStyle name="20% - Accent1 2 3 3 5 3" xfId="47126"/>
    <cellStyle name="20% - Accent1 2 3 3 5 4" xfId="30292"/>
    <cellStyle name="20% - Accent1 2 3 3 6" xfId="38981"/>
    <cellStyle name="20% - Accent1 2 3 3 6 2" xfId="50597"/>
    <cellStyle name="20% - Accent1 2 3 3 7" xfId="24425"/>
    <cellStyle name="20% - Accent1 2 3 3 8" xfId="44789"/>
    <cellStyle name="20% - Accent1 2 3 3 9" xfId="21898"/>
    <cellStyle name="20% - Accent1 2 3 4" xfId="1306"/>
    <cellStyle name="20% - Accent1 2 3 4 2" xfId="2665"/>
    <cellStyle name="20% - Accent1 2 3 4 2 2" xfId="13035"/>
    <cellStyle name="20% - Accent1 2 3 4 2 2 2" xfId="42450"/>
    <cellStyle name="20% - Accent1 2 3 4 2 2 2 2" xfId="54066"/>
    <cellStyle name="20% - Accent1 2 3 4 2 2 3" xfId="48258"/>
    <cellStyle name="20% - Accent1 2 3 4 2 2 4" xfId="31722"/>
    <cellStyle name="20% - Accent1 2 3 4 2 3" xfId="40332"/>
    <cellStyle name="20% - Accent1 2 3 4 2 3 2" xfId="51948"/>
    <cellStyle name="20% - Accent1 2 3 4 2 4" xfId="46140"/>
    <cellStyle name="20% - Accent1 2 3 4 2 5" xfId="28709"/>
    <cellStyle name="20% - Accent1 2 3 4 3" xfId="10274"/>
    <cellStyle name="20% - Accent1 2 3 4 3 2" xfId="20643"/>
    <cellStyle name="20% - Accent1 2 3 4 3 2 2" xfId="55235"/>
    <cellStyle name="20% - Accent1 2 3 4 3 2 3" xfId="43619"/>
    <cellStyle name="20% - Accent1 2 3 4 3 3" xfId="49427"/>
    <cellStyle name="20% - Accent1 2 3 4 3 4" xfId="37811"/>
    <cellStyle name="20% - Accent1 2 3 4 4" xfId="11676"/>
    <cellStyle name="20% - Accent1 2 3 4 4 2" xfId="41500"/>
    <cellStyle name="20% - Accent1 2 3 4 4 2 2" xfId="53116"/>
    <cellStyle name="20% - Accent1 2 3 4 4 3" xfId="47308"/>
    <cellStyle name="20% - Accent1 2 3 4 4 4" xfId="30474"/>
    <cellStyle name="20% - Accent1 2 3 4 5" xfId="39163"/>
    <cellStyle name="20% - Accent1 2 3 4 5 2" xfId="50779"/>
    <cellStyle name="20% - Accent1 2 3 4 6" xfId="24639"/>
    <cellStyle name="20% - Accent1 2 3 4 7" xfId="44971"/>
    <cellStyle name="20% - Accent1 2 3 4 8" xfId="22112"/>
    <cellStyle name="20% - Accent1 2 3 5" xfId="753"/>
    <cellStyle name="20% - Accent1 2 3 5 2" xfId="2860"/>
    <cellStyle name="20% - Accent1 2 3 5 2 2" xfId="13230"/>
    <cellStyle name="20% - Accent1 2 3 5 2 2 2" xfId="42632"/>
    <cellStyle name="20% - Accent1 2 3 5 2 2 2 2" xfId="54248"/>
    <cellStyle name="20% - Accent1 2 3 5 2 2 3" xfId="48440"/>
    <cellStyle name="20% - Accent1 2 3 5 2 2 4" xfId="31917"/>
    <cellStyle name="20% - Accent1 2 3 5 2 3" xfId="40514"/>
    <cellStyle name="20% - Accent1 2 3 5 2 3 2" xfId="52130"/>
    <cellStyle name="20% - Accent1 2 3 5 2 4" xfId="46322"/>
    <cellStyle name="20% - Accent1 2 3 5 2 5" xfId="28891"/>
    <cellStyle name="20% - Accent1 2 3 5 3" xfId="10456"/>
    <cellStyle name="20% - Accent1 2 3 5 3 2" xfId="20825"/>
    <cellStyle name="20% - Accent1 2 3 5 3 2 2" xfId="55417"/>
    <cellStyle name="20% - Accent1 2 3 5 3 2 3" xfId="43801"/>
    <cellStyle name="20% - Accent1 2 3 5 3 3" xfId="49609"/>
    <cellStyle name="20% - Accent1 2 3 5 3 4" xfId="37993"/>
    <cellStyle name="20% - Accent1 2 3 5 4" xfId="11123"/>
    <cellStyle name="20% - Accent1 2 3 5 4 2" xfId="41098"/>
    <cellStyle name="20% - Accent1 2 3 5 4 2 2" xfId="52714"/>
    <cellStyle name="20% - Accent1 2 3 5 4 3" xfId="46906"/>
    <cellStyle name="20% - Accent1 2 3 5 4 4" xfId="30072"/>
    <cellStyle name="20% - Accent1 2 3 5 5" xfId="39345"/>
    <cellStyle name="20% - Accent1 2 3 5 5 2" xfId="50961"/>
    <cellStyle name="20% - Accent1 2 3 5 6" xfId="24854"/>
    <cellStyle name="20% - Accent1 2 3 5 7" xfId="45153"/>
    <cellStyle name="20% - Accent1 2 3 5 8" xfId="22327"/>
    <cellStyle name="20% - Accent1 2 3 6" xfId="2215"/>
    <cellStyle name="20% - Accent1 2 3 6 2" xfId="9872"/>
    <cellStyle name="20% - Accent1 2 3 6 2 2" xfId="20241"/>
    <cellStyle name="20% - Accent1 2 3 6 2 2 2" xfId="43217"/>
    <cellStyle name="20% - Accent1 2 3 6 2 2 2 2" xfId="54833"/>
    <cellStyle name="20% - Accent1 2 3 6 2 2 3" xfId="49025"/>
    <cellStyle name="20% - Accent1 2 3 6 2 2 4" xfId="37409"/>
    <cellStyle name="20% - Accent1 2 3 6 2 3" xfId="39930"/>
    <cellStyle name="20% - Accent1 2 3 6 2 3 2" xfId="51546"/>
    <cellStyle name="20% - Accent1 2 3 6 2 4" xfId="45738"/>
    <cellStyle name="20% - Accent1 2 3 6 2 5" xfId="28295"/>
    <cellStyle name="20% - Accent1 2 3 6 3" xfId="12585"/>
    <cellStyle name="20% - Accent1 2 3 6 3 2" xfId="42048"/>
    <cellStyle name="20% - Accent1 2 3 6 3 2 2" xfId="53664"/>
    <cellStyle name="20% - Accent1 2 3 6 3 3" xfId="47856"/>
    <cellStyle name="20% - Accent1 2 3 6 3 4" xfId="31285"/>
    <cellStyle name="20% - Accent1 2 3 6 4" xfId="38761"/>
    <cellStyle name="20% - Accent1 2 3 6 4 2" xfId="50377"/>
    <cellStyle name="20% - Accent1 2 3 6 5" xfId="24137"/>
    <cellStyle name="20% - Accent1 2 3 6 6" xfId="44569"/>
    <cellStyle name="20% - Accent1 2 3 6 7" xfId="21601"/>
    <cellStyle name="20% - Accent1 2 3 7" xfId="1975"/>
    <cellStyle name="20% - Accent1 2 3 7 2" xfId="12345"/>
    <cellStyle name="20% - Accent1 2 3 7 2 2" xfId="41902"/>
    <cellStyle name="20% - Accent1 2 3 7 2 2 2" xfId="53518"/>
    <cellStyle name="20% - Accent1 2 3 7 2 3" xfId="47710"/>
    <cellStyle name="20% - Accent1 2 3 7 2 4" xfId="31125"/>
    <cellStyle name="20% - Accent1 2 3 7 3" xfId="38615"/>
    <cellStyle name="20% - Accent1 2 3 7 3 2" xfId="50231"/>
    <cellStyle name="20% - Accent1 2 3 7 4" xfId="44423"/>
    <cellStyle name="20% - Accent1 2 3 7 5" xfId="23897"/>
    <cellStyle name="20% - Accent1 2 3 8" xfId="1572"/>
    <cellStyle name="20% - Accent1 2 3 8 2" xfId="11942"/>
    <cellStyle name="20% - Accent1 2 3 8 2 2" xfId="41719"/>
    <cellStyle name="20% - Accent1 2 3 8 2 2 2" xfId="53335"/>
    <cellStyle name="20% - Accent1 2 3 8 2 3" xfId="47527"/>
    <cellStyle name="20% - Accent1 2 3 8 2 4" xfId="30740"/>
    <cellStyle name="20% - Accent1 2 3 8 3" xfId="39784"/>
    <cellStyle name="20% - Accent1 2 3 8 3 2" xfId="51400"/>
    <cellStyle name="20% - Accent1 2 3 8 4" xfId="45592"/>
    <cellStyle name="20% - Accent1 2 3 8 5" xfId="28070"/>
    <cellStyle name="20% - Accent1 2 3 9" xfId="9726"/>
    <cellStyle name="20% - Accent1 2 3 9 2" xfId="20095"/>
    <cellStyle name="20% - Accent1 2 3 9 2 2" xfId="54687"/>
    <cellStyle name="20% - Accent1 2 3 9 2 3" xfId="43071"/>
    <cellStyle name="20% - Accent1 2 3 9 3" xfId="48879"/>
    <cellStyle name="20% - Accent1 2 3 9 4" xfId="37263"/>
    <cellStyle name="20% - Accent1 2 4" xfId="544"/>
    <cellStyle name="20% - Accent1 2 4 10" xfId="38468"/>
    <cellStyle name="20% - Accent1 2 4 10 2" xfId="50084"/>
    <cellStyle name="20% - Accent1 2 4 11" xfId="23471"/>
    <cellStyle name="20% - Accent1 2 4 12" xfId="44276"/>
    <cellStyle name="20% - Accent1 2 4 13" xfId="21389"/>
    <cellStyle name="20% - Accent1 2 4 2" xfId="1132"/>
    <cellStyle name="20% - Accent1 2 4 2 2" xfId="3183"/>
    <cellStyle name="20% - Accent1 2 4 2 2 2" xfId="10712"/>
    <cellStyle name="20% - Accent1 2 4 2 2 2 2" xfId="21081"/>
    <cellStyle name="20% - Accent1 2 4 2 2 2 2 2" xfId="44057"/>
    <cellStyle name="20% - Accent1 2 4 2 2 2 2 2 2" xfId="55673"/>
    <cellStyle name="20% - Accent1 2 4 2 2 2 2 3" xfId="49865"/>
    <cellStyle name="20% - Accent1 2 4 2 2 2 2 4" xfId="38249"/>
    <cellStyle name="20% - Accent1 2 4 2 2 2 3" xfId="40770"/>
    <cellStyle name="20% - Accent1 2 4 2 2 2 3 2" xfId="52386"/>
    <cellStyle name="20% - Accent1 2 4 2 2 2 4" xfId="46578"/>
    <cellStyle name="20% - Accent1 2 4 2 2 2 5" xfId="29207"/>
    <cellStyle name="20% - Accent1 2 4 2 2 3" xfId="13553"/>
    <cellStyle name="20% - Accent1 2 4 2 2 3 2" xfId="42888"/>
    <cellStyle name="20% - Accent1 2 4 2 2 3 2 2" xfId="54504"/>
    <cellStyle name="20% - Accent1 2 4 2 2 3 3" xfId="48696"/>
    <cellStyle name="20% - Accent1 2 4 2 2 3 4" xfId="32180"/>
    <cellStyle name="20% - Accent1 2 4 2 2 4" xfId="39601"/>
    <cellStyle name="20% - Accent1 2 4 2 2 4 2" xfId="51217"/>
    <cellStyle name="20% - Accent1 2 4 2 2 5" xfId="25191"/>
    <cellStyle name="20% - Accent1 2 4 2 2 6" xfId="45409"/>
    <cellStyle name="20% - Accent1 2 4 2 2 7" xfId="22664"/>
    <cellStyle name="20% - Accent1 2 4 2 3" xfId="2511"/>
    <cellStyle name="20% - Accent1 2 4 2 3 2" xfId="12881"/>
    <cellStyle name="20% - Accent1 2 4 2 3 2 2" xfId="42304"/>
    <cellStyle name="20% - Accent1 2 4 2 3 2 2 2" xfId="53920"/>
    <cellStyle name="20% - Accent1 2 4 2 3 2 3" xfId="48112"/>
    <cellStyle name="20% - Accent1 2 4 2 3 2 4" xfId="31568"/>
    <cellStyle name="20% - Accent1 2 4 2 3 3" xfId="40186"/>
    <cellStyle name="20% - Accent1 2 4 2 3 3 2" xfId="51802"/>
    <cellStyle name="20% - Accent1 2 4 2 3 4" xfId="45994"/>
    <cellStyle name="20% - Accent1 2 4 2 3 5" xfId="28563"/>
    <cellStyle name="20% - Accent1 2 4 2 4" xfId="10128"/>
    <cellStyle name="20% - Accent1 2 4 2 4 2" xfId="20497"/>
    <cellStyle name="20% - Accent1 2 4 2 4 2 2" xfId="55089"/>
    <cellStyle name="20% - Accent1 2 4 2 4 2 3" xfId="43473"/>
    <cellStyle name="20% - Accent1 2 4 2 4 3" xfId="49281"/>
    <cellStyle name="20% - Accent1 2 4 2 4 4" xfId="37665"/>
    <cellStyle name="20% - Accent1 2 4 2 5" xfId="11502"/>
    <cellStyle name="20% - Accent1 2 4 2 5 2" xfId="41354"/>
    <cellStyle name="20% - Accent1 2 4 2 5 2 2" xfId="52970"/>
    <cellStyle name="20% - Accent1 2 4 2 5 3" xfId="47162"/>
    <cellStyle name="20% - Accent1 2 4 2 5 4" xfId="30328"/>
    <cellStyle name="20% - Accent1 2 4 2 6" xfId="39017"/>
    <cellStyle name="20% - Accent1 2 4 2 6 2" xfId="50633"/>
    <cellStyle name="20% - Accent1 2 4 2 7" xfId="24465"/>
    <cellStyle name="20% - Accent1 2 4 2 8" xfId="44825"/>
    <cellStyle name="20% - Accent1 2 4 2 9" xfId="21938"/>
    <cellStyle name="20% - Accent1 2 4 3" xfId="1342"/>
    <cellStyle name="20% - Accent1 2 4 3 2" xfId="2701"/>
    <cellStyle name="20% - Accent1 2 4 3 2 2" xfId="13071"/>
    <cellStyle name="20% - Accent1 2 4 3 2 2 2" xfId="42486"/>
    <cellStyle name="20% - Accent1 2 4 3 2 2 2 2" xfId="54102"/>
    <cellStyle name="20% - Accent1 2 4 3 2 2 3" xfId="48294"/>
    <cellStyle name="20% - Accent1 2 4 3 2 2 4" xfId="31758"/>
    <cellStyle name="20% - Accent1 2 4 3 2 3" xfId="40368"/>
    <cellStyle name="20% - Accent1 2 4 3 2 3 2" xfId="51984"/>
    <cellStyle name="20% - Accent1 2 4 3 2 4" xfId="46176"/>
    <cellStyle name="20% - Accent1 2 4 3 2 5" xfId="28745"/>
    <cellStyle name="20% - Accent1 2 4 3 3" xfId="10310"/>
    <cellStyle name="20% - Accent1 2 4 3 3 2" xfId="20679"/>
    <cellStyle name="20% - Accent1 2 4 3 3 2 2" xfId="55271"/>
    <cellStyle name="20% - Accent1 2 4 3 3 2 3" xfId="43655"/>
    <cellStyle name="20% - Accent1 2 4 3 3 3" xfId="49463"/>
    <cellStyle name="20% - Accent1 2 4 3 3 4" xfId="37847"/>
    <cellStyle name="20% - Accent1 2 4 3 4" xfId="11712"/>
    <cellStyle name="20% - Accent1 2 4 3 4 2" xfId="41536"/>
    <cellStyle name="20% - Accent1 2 4 3 4 2 2" xfId="53152"/>
    <cellStyle name="20% - Accent1 2 4 3 4 3" xfId="47344"/>
    <cellStyle name="20% - Accent1 2 4 3 4 4" xfId="30510"/>
    <cellStyle name="20% - Accent1 2 4 3 5" xfId="39199"/>
    <cellStyle name="20% - Accent1 2 4 3 5 2" xfId="50815"/>
    <cellStyle name="20% - Accent1 2 4 3 6" xfId="24675"/>
    <cellStyle name="20% - Accent1 2 4 3 7" xfId="45007"/>
    <cellStyle name="20% - Accent1 2 4 3 8" xfId="22148"/>
    <cellStyle name="20% - Accent1 2 4 4" xfId="869"/>
    <cellStyle name="20% - Accent1 2 4 4 2" xfId="2974"/>
    <cellStyle name="20% - Accent1 2 4 4 2 2" xfId="13344"/>
    <cellStyle name="20% - Accent1 2 4 4 2 2 2" xfId="42742"/>
    <cellStyle name="20% - Accent1 2 4 4 2 2 2 2" xfId="54358"/>
    <cellStyle name="20% - Accent1 2 4 4 2 2 3" xfId="48550"/>
    <cellStyle name="20% - Accent1 2 4 4 2 2 4" xfId="32027"/>
    <cellStyle name="20% - Accent1 2 4 4 2 3" xfId="40624"/>
    <cellStyle name="20% - Accent1 2 4 4 2 3 2" xfId="52240"/>
    <cellStyle name="20% - Accent1 2 4 4 2 4" xfId="46432"/>
    <cellStyle name="20% - Accent1 2 4 4 2 5" xfId="29005"/>
    <cellStyle name="20% - Accent1 2 4 4 3" xfId="10566"/>
    <cellStyle name="20% - Accent1 2 4 4 3 2" xfId="20935"/>
    <cellStyle name="20% - Accent1 2 4 4 3 2 2" xfId="55527"/>
    <cellStyle name="20% - Accent1 2 4 4 3 2 3" xfId="43911"/>
    <cellStyle name="20% - Accent1 2 4 4 3 3" xfId="49719"/>
    <cellStyle name="20% - Accent1 2 4 4 3 4" xfId="38103"/>
    <cellStyle name="20% - Accent1 2 4 4 4" xfId="11239"/>
    <cellStyle name="20% - Accent1 2 4 4 4 2" xfId="41208"/>
    <cellStyle name="20% - Accent1 2 4 4 4 2 2" xfId="52824"/>
    <cellStyle name="20% - Accent1 2 4 4 4 3" xfId="47016"/>
    <cellStyle name="20% - Accent1 2 4 4 4 4" xfId="30182"/>
    <cellStyle name="20% - Accent1 2 4 4 5" xfId="39455"/>
    <cellStyle name="20% - Accent1 2 4 4 5 2" xfId="51071"/>
    <cellStyle name="20% - Accent1 2 4 4 6" xfId="24970"/>
    <cellStyle name="20% - Accent1 2 4 4 7" xfId="45263"/>
    <cellStyle name="20% - Accent1 2 4 4 8" xfId="22443"/>
    <cellStyle name="20% - Accent1 2 4 5" xfId="2327"/>
    <cellStyle name="20% - Accent1 2 4 5 2" xfId="9982"/>
    <cellStyle name="20% - Accent1 2 4 5 2 2" xfId="20351"/>
    <cellStyle name="20% - Accent1 2 4 5 2 2 2" xfId="43327"/>
    <cellStyle name="20% - Accent1 2 4 5 2 2 2 2" xfId="54943"/>
    <cellStyle name="20% - Accent1 2 4 5 2 2 3" xfId="49135"/>
    <cellStyle name="20% - Accent1 2 4 5 2 2 4" xfId="37519"/>
    <cellStyle name="20% - Accent1 2 4 5 2 3" xfId="40040"/>
    <cellStyle name="20% - Accent1 2 4 5 2 3 2" xfId="51656"/>
    <cellStyle name="20% - Accent1 2 4 5 2 4" xfId="45848"/>
    <cellStyle name="20% - Accent1 2 4 5 2 5" xfId="28407"/>
    <cellStyle name="20% - Accent1 2 4 5 3" xfId="12697"/>
    <cellStyle name="20% - Accent1 2 4 5 3 2" xfId="42158"/>
    <cellStyle name="20% - Accent1 2 4 5 3 2 2" xfId="53774"/>
    <cellStyle name="20% - Accent1 2 4 5 3 3" xfId="47966"/>
    <cellStyle name="20% - Accent1 2 4 5 3 4" xfId="31395"/>
    <cellStyle name="20% - Accent1 2 4 5 4" xfId="38871"/>
    <cellStyle name="20% - Accent1 2 4 5 4 2" xfId="50487"/>
    <cellStyle name="20% - Accent1 2 4 5 5" xfId="24249"/>
    <cellStyle name="20% - Accent1 2 4 5 6" xfId="44679"/>
    <cellStyle name="20% - Accent1 2 4 5 7" xfId="21713"/>
    <cellStyle name="20% - Accent1 2 4 6" xfId="2014"/>
    <cellStyle name="20% - Accent1 2 4 6 2" xfId="12384"/>
    <cellStyle name="20% - Accent1 2 4 6 2 2" xfId="41938"/>
    <cellStyle name="20% - Accent1 2 4 6 2 2 2" xfId="53554"/>
    <cellStyle name="20% - Accent1 2 4 6 2 3" xfId="47746"/>
    <cellStyle name="20% - Accent1 2 4 6 2 4" xfId="31164"/>
    <cellStyle name="20% - Accent1 2 4 6 3" xfId="38651"/>
    <cellStyle name="20% - Accent1 2 4 6 3 2" xfId="50267"/>
    <cellStyle name="20% - Accent1 2 4 6 4" xfId="44459"/>
    <cellStyle name="20% - Accent1 2 4 6 5" xfId="23936"/>
    <cellStyle name="20% - Accent1 2 4 7" xfId="1608"/>
    <cellStyle name="20% - Accent1 2 4 7 2" xfId="11978"/>
    <cellStyle name="20% - Accent1 2 4 7 2 2" xfId="41755"/>
    <cellStyle name="20% - Accent1 2 4 7 2 2 2" xfId="53371"/>
    <cellStyle name="20% - Accent1 2 4 7 2 3" xfId="47563"/>
    <cellStyle name="20% - Accent1 2 4 7 2 4" xfId="30776"/>
    <cellStyle name="20% - Accent1 2 4 7 3" xfId="39820"/>
    <cellStyle name="20% - Accent1 2 4 7 3 2" xfId="51436"/>
    <cellStyle name="20% - Accent1 2 4 7 4" xfId="45628"/>
    <cellStyle name="20% - Accent1 2 4 7 5" xfId="28106"/>
    <cellStyle name="20% - Accent1 2 4 8" xfId="9762"/>
    <cellStyle name="20% - Accent1 2 4 8 2" xfId="20131"/>
    <cellStyle name="20% - Accent1 2 4 8 2 2" xfId="54723"/>
    <cellStyle name="20% - Accent1 2 4 8 2 3" xfId="43107"/>
    <cellStyle name="20% - Accent1 2 4 8 3" xfId="48915"/>
    <cellStyle name="20% - Accent1 2 4 8 4" xfId="37299"/>
    <cellStyle name="20% - Accent1 2 4 9" xfId="10916"/>
    <cellStyle name="20% - Accent1 2 4 9 2" xfId="40952"/>
    <cellStyle name="20% - Accent1 2 4 9 2 2" xfId="52568"/>
    <cellStyle name="20% - Accent1 2 4 9 3" xfId="46760"/>
    <cellStyle name="20% - Accent1 2 4 9 4" xfId="29926"/>
    <cellStyle name="20% - Accent1 2 5" xfId="598"/>
    <cellStyle name="20% - Accent1 2 5 10" xfId="38504"/>
    <cellStyle name="20% - Accent1 2 5 10 2" xfId="50120"/>
    <cellStyle name="20% - Accent1 2 5 11" xfId="23525"/>
    <cellStyle name="20% - Accent1 2 5 12" xfId="44312"/>
    <cellStyle name="20% - Accent1 2 5 13" xfId="21443"/>
    <cellStyle name="20% - Accent1 2 5 2" xfId="1186"/>
    <cellStyle name="20% - Accent1 2 5 2 2" xfId="3219"/>
    <cellStyle name="20% - Accent1 2 5 2 2 2" xfId="10748"/>
    <cellStyle name="20% - Accent1 2 5 2 2 2 2" xfId="21117"/>
    <cellStyle name="20% - Accent1 2 5 2 2 2 2 2" xfId="44093"/>
    <cellStyle name="20% - Accent1 2 5 2 2 2 2 2 2" xfId="55709"/>
    <cellStyle name="20% - Accent1 2 5 2 2 2 2 3" xfId="49901"/>
    <cellStyle name="20% - Accent1 2 5 2 2 2 2 4" xfId="38285"/>
    <cellStyle name="20% - Accent1 2 5 2 2 2 3" xfId="40806"/>
    <cellStyle name="20% - Accent1 2 5 2 2 2 3 2" xfId="52422"/>
    <cellStyle name="20% - Accent1 2 5 2 2 2 4" xfId="46614"/>
    <cellStyle name="20% - Accent1 2 5 2 2 2 5" xfId="29243"/>
    <cellStyle name="20% - Accent1 2 5 2 2 3" xfId="13589"/>
    <cellStyle name="20% - Accent1 2 5 2 2 3 2" xfId="42924"/>
    <cellStyle name="20% - Accent1 2 5 2 2 3 2 2" xfId="54540"/>
    <cellStyle name="20% - Accent1 2 5 2 2 3 3" xfId="48732"/>
    <cellStyle name="20% - Accent1 2 5 2 2 3 4" xfId="32216"/>
    <cellStyle name="20% - Accent1 2 5 2 2 4" xfId="39637"/>
    <cellStyle name="20% - Accent1 2 5 2 2 4 2" xfId="51253"/>
    <cellStyle name="20% - Accent1 2 5 2 2 5" xfId="25227"/>
    <cellStyle name="20% - Accent1 2 5 2 2 6" xfId="45445"/>
    <cellStyle name="20% - Accent1 2 5 2 2 7" xfId="22700"/>
    <cellStyle name="20% - Accent1 2 5 2 3" xfId="2553"/>
    <cellStyle name="20% - Accent1 2 5 2 3 2" xfId="12923"/>
    <cellStyle name="20% - Accent1 2 5 2 3 2 2" xfId="42340"/>
    <cellStyle name="20% - Accent1 2 5 2 3 2 2 2" xfId="53956"/>
    <cellStyle name="20% - Accent1 2 5 2 3 2 3" xfId="48148"/>
    <cellStyle name="20% - Accent1 2 5 2 3 2 4" xfId="31610"/>
    <cellStyle name="20% - Accent1 2 5 2 3 3" xfId="40222"/>
    <cellStyle name="20% - Accent1 2 5 2 3 3 2" xfId="51838"/>
    <cellStyle name="20% - Accent1 2 5 2 3 4" xfId="46030"/>
    <cellStyle name="20% - Accent1 2 5 2 3 5" xfId="28599"/>
    <cellStyle name="20% - Accent1 2 5 2 4" xfId="10164"/>
    <cellStyle name="20% - Accent1 2 5 2 4 2" xfId="20533"/>
    <cellStyle name="20% - Accent1 2 5 2 4 2 2" xfId="55125"/>
    <cellStyle name="20% - Accent1 2 5 2 4 2 3" xfId="43509"/>
    <cellStyle name="20% - Accent1 2 5 2 4 3" xfId="49317"/>
    <cellStyle name="20% - Accent1 2 5 2 4 4" xfId="37701"/>
    <cellStyle name="20% - Accent1 2 5 2 5" xfId="11556"/>
    <cellStyle name="20% - Accent1 2 5 2 5 2" xfId="41390"/>
    <cellStyle name="20% - Accent1 2 5 2 5 2 2" xfId="53006"/>
    <cellStyle name="20% - Accent1 2 5 2 5 3" xfId="47198"/>
    <cellStyle name="20% - Accent1 2 5 2 5 4" xfId="30364"/>
    <cellStyle name="20% - Accent1 2 5 2 6" xfId="39053"/>
    <cellStyle name="20% - Accent1 2 5 2 6 2" xfId="50669"/>
    <cellStyle name="20% - Accent1 2 5 2 7" xfId="24519"/>
    <cellStyle name="20% - Accent1 2 5 2 8" xfId="44861"/>
    <cellStyle name="20% - Accent1 2 5 2 9" xfId="21992"/>
    <cellStyle name="20% - Accent1 2 5 3" xfId="1378"/>
    <cellStyle name="20% - Accent1 2 5 3 2" xfId="2737"/>
    <cellStyle name="20% - Accent1 2 5 3 2 2" xfId="13107"/>
    <cellStyle name="20% - Accent1 2 5 3 2 2 2" xfId="42522"/>
    <cellStyle name="20% - Accent1 2 5 3 2 2 2 2" xfId="54138"/>
    <cellStyle name="20% - Accent1 2 5 3 2 2 3" xfId="48330"/>
    <cellStyle name="20% - Accent1 2 5 3 2 2 4" xfId="31794"/>
    <cellStyle name="20% - Accent1 2 5 3 2 3" xfId="40404"/>
    <cellStyle name="20% - Accent1 2 5 3 2 3 2" xfId="52020"/>
    <cellStyle name="20% - Accent1 2 5 3 2 4" xfId="46212"/>
    <cellStyle name="20% - Accent1 2 5 3 2 5" xfId="28781"/>
    <cellStyle name="20% - Accent1 2 5 3 3" xfId="10346"/>
    <cellStyle name="20% - Accent1 2 5 3 3 2" xfId="20715"/>
    <cellStyle name="20% - Accent1 2 5 3 3 2 2" xfId="55307"/>
    <cellStyle name="20% - Accent1 2 5 3 3 2 3" xfId="43691"/>
    <cellStyle name="20% - Accent1 2 5 3 3 3" xfId="49499"/>
    <cellStyle name="20% - Accent1 2 5 3 3 4" xfId="37883"/>
    <cellStyle name="20% - Accent1 2 5 3 4" xfId="11748"/>
    <cellStyle name="20% - Accent1 2 5 3 4 2" xfId="41572"/>
    <cellStyle name="20% - Accent1 2 5 3 4 2 2" xfId="53188"/>
    <cellStyle name="20% - Accent1 2 5 3 4 3" xfId="47380"/>
    <cellStyle name="20% - Accent1 2 5 3 4 4" xfId="30546"/>
    <cellStyle name="20% - Accent1 2 5 3 5" xfId="39235"/>
    <cellStyle name="20% - Accent1 2 5 3 5 2" xfId="50851"/>
    <cellStyle name="20% - Accent1 2 5 3 6" xfId="24711"/>
    <cellStyle name="20% - Accent1 2 5 3 7" xfId="45043"/>
    <cellStyle name="20% - Accent1 2 5 3 8" xfId="22184"/>
    <cellStyle name="20% - Accent1 2 5 4" xfId="919"/>
    <cellStyle name="20% - Accent1 2 5 4 2" xfId="3015"/>
    <cellStyle name="20% - Accent1 2 5 4 2 2" xfId="13385"/>
    <cellStyle name="20% - Accent1 2 5 4 2 2 2" xfId="42778"/>
    <cellStyle name="20% - Accent1 2 5 4 2 2 2 2" xfId="54394"/>
    <cellStyle name="20% - Accent1 2 5 4 2 2 3" xfId="48586"/>
    <cellStyle name="20% - Accent1 2 5 4 2 2 4" xfId="32068"/>
    <cellStyle name="20% - Accent1 2 5 4 2 3" xfId="40660"/>
    <cellStyle name="20% - Accent1 2 5 4 2 3 2" xfId="52276"/>
    <cellStyle name="20% - Accent1 2 5 4 2 4" xfId="46468"/>
    <cellStyle name="20% - Accent1 2 5 4 2 5" xfId="29041"/>
    <cellStyle name="20% - Accent1 2 5 4 3" xfId="10602"/>
    <cellStyle name="20% - Accent1 2 5 4 3 2" xfId="20971"/>
    <cellStyle name="20% - Accent1 2 5 4 3 2 2" xfId="55563"/>
    <cellStyle name="20% - Accent1 2 5 4 3 2 3" xfId="43947"/>
    <cellStyle name="20% - Accent1 2 5 4 3 3" xfId="49755"/>
    <cellStyle name="20% - Accent1 2 5 4 3 4" xfId="38139"/>
    <cellStyle name="20% - Accent1 2 5 4 4" xfId="11289"/>
    <cellStyle name="20% - Accent1 2 5 4 4 2" xfId="41244"/>
    <cellStyle name="20% - Accent1 2 5 4 4 2 2" xfId="52860"/>
    <cellStyle name="20% - Accent1 2 5 4 4 3" xfId="47052"/>
    <cellStyle name="20% - Accent1 2 5 4 4 4" xfId="30218"/>
    <cellStyle name="20% - Accent1 2 5 4 5" xfId="39491"/>
    <cellStyle name="20% - Accent1 2 5 4 5 2" xfId="51107"/>
    <cellStyle name="20% - Accent1 2 5 4 6" xfId="25020"/>
    <cellStyle name="20% - Accent1 2 5 4 7" xfId="45299"/>
    <cellStyle name="20% - Accent1 2 5 4 8" xfId="22493"/>
    <cellStyle name="20% - Accent1 2 5 5" xfId="2367"/>
    <cellStyle name="20% - Accent1 2 5 5 2" xfId="10018"/>
    <cellStyle name="20% - Accent1 2 5 5 2 2" xfId="20387"/>
    <cellStyle name="20% - Accent1 2 5 5 2 2 2" xfId="43363"/>
    <cellStyle name="20% - Accent1 2 5 5 2 2 2 2" xfId="54979"/>
    <cellStyle name="20% - Accent1 2 5 5 2 2 3" xfId="49171"/>
    <cellStyle name="20% - Accent1 2 5 5 2 2 4" xfId="37555"/>
    <cellStyle name="20% - Accent1 2 5 5 2 3" xfId="40076"/>
    <cellStyle name="20% - Accent1 2 5 5 2 3 2" xfId="51692"/>
    <cellStyle name="20% - Accent1 2 5 5 2 4" xfId="45884"/>
    <cellStyle name="20% - Accent1 2 5 5 2 5" xfId="28447"/>
    <cellStyle name="20% - Accent1 2 5 5 3" xfId="12737"/>
    <cellStyle name="20% - Accent1 2 5 5 3 2" xfId="42194"/>
    <cellStyle name="20% - Accent1 2 5 5 3 2 2" xfId="53810"/>
    <cellStyle name="20% - Accent1 2 5 5 3 3" xfId="48002"/>
    <cellStyle name="20% - Accent1 2 5 5 3 4" xfId="31431"/>
    <cellStyle name="20% - Accent1 2 5 5 4" xfId="38907"/>
    <cellStyle name="20% - Accent1 2 5 5 4 2" xfId="50523"/>
    <cellStyle name="20% - Accent1 2 5 5 5" xfId="24289"/>
    <cellStyle name="20% - Accent1 2 5 5 6" xfId="44715"/>
    <cellStyle name="20% - Accent1 2 5 5 7" xfId="21753"/>
    <cellStyle name="20% - Accent1 2 5 6" xfId="2059"/>
    <cellStyle name="20% - Accent1 2 5 6 2" xfId="12429"/>
    <cellStyle name="20% - Accent1 2 5 6 2 2" xfId="41974"/>
    <cellStyle name="20% - Accent1 2 5 6 2 2 2" xfId="53590"/>
    <cellStyle name="20% - Accent1 2 5 6 2 3" xfId="47782"/>
    <cellStyle name="20% - Accent1 2 5 6 2 4" xfId="31208"/>
    <cellStyle name="20% - Accent1 2 5 6 3" xfId="38687"/>
    <cellStyle name="20% - Accent1 2 5 6 3 2" xfId="50303"/>
    <cellStyle name="20% - Accent1 2 5 6 4" xfId="44495"/>
    <cellStyle name="20% - Accent1 2 5 6 5" xfId="23981"/>
    <cellStyle name="20% - Accent1 2 5 7" xfId="1649"/>
    <cellStyle name="20% - Accent1 2 5 7 2" xfId="12019"/>
    <cellStyle name="20% - Accent1 2 5 7 2 2" xfId="41791"/>
    <cellStyle name="20% - Accent1 2 5 7 2 2 2" xfId="53407"/>
    <cellStyle name="20% - Accent1 2 5 7 2 3" xfId="47599"/>
    <cellStyle name="20% - Accent1 2 5 7 2 4" xfId="30817"/>
    <cellStyle name="20% - Accent1 2 5 7 3" xfId="39856"/>
    <cellStyle name="20% - Accent1 2 5 7 3 2" xfId="51472"/>
    <cellStyle name="20% - Accent1 2 5 7 4" xfId="45664"/>
    <cellStyle name="20% - Accent1 2 5 7 5" xfId="28142"/>
    <cellStyle name="20% - Accent1 2 5 8" xfId="9798"/>
    <cellStyle name="20% - Accent1 2 5 8 2" xfId="20167"/>
    <cellStyle name="20% - Accent1 2 5 8 2 2" xfId="54759"/>
    <cellStyle name="20% - Accent1 2 5 8 2 3" xfId="43143"/>
    <cellStyle name="20% - Accent1 2 5 8 3" xfId="48951"/>
    <cellStyle name="20% - Accent1 2 5 8 4" xfId="37335"/>
    <cellStyle name="20% - Accent1 2 5 9" xfId="10970"/>
    <cellStyle name="20% - Accent1 2 5 9 2" xfId="40988"/>
    <cellStyle name="20% - Accent1 2 5 9 2 2" xfId="52604"/>
    <cellStyle name="20% - Accent1 2 5 9 3" xfId="46796"/>
    <cellStyle name="20% - Accent1 2 5 9 4" xfId="29962"/>
    <cellStyle name="20% - Accent1 2 6" xfId="639"/>
    <cellStyle name="20% - Accent1 2 6 10" xfId="38395"/>
    <cellStyle name="20% - Accent1 2 6 10 2" xfId="50011"/>
    <cellStyle name="20% - Accent1 2 6 11" xfId="23385"/>
    <cellStyle name="20% - Accent1 2 6 12" xfId="44203"/>
    <cellStyle name="20% - Accent1 2 6 13" xfId="21278"/>
    <cellStyle name="20% - Accent1 2 6 2" xfId="1227"/>
    <cellStyle name="20% - Accent1 2 6 2 2" xfId="3255"/>
    <cellStyle name="20% - Accent1 2 6 2 2 2" xfId="10784"/>
    <cellStyle name="20% - Accent1 2 6 2 2 2 2" xfId="21153"/>
    <cellStyle name="20% - Accent1 2 6 2 2 2 2 2" xfId="44129"/>
    <cellStyle name="20% - Accent1 2 6 2 2 2 2 2 2" xfId="55745"/>
    <cellStyle name="20% - Accent1 2 6 2 2 2 2 3" xfId="49937"/>
    <cellStyle name="20% - Accent1 2 6 2 2 2 2 4" xfId="38321"/>
    <cellStyle name="20% - Accent1 2 6 2 2 2 3" xfId="40842"/>
    <cellStyle name="20% - Accent1 2 6 2 2 2 3 2" xfId="52458"/>
    <cellStyle name="20% - Accent1 2 6 2 2 2 4" xfId="46650"/>
    <cellStyle name="20% - Accent1 2 6 2 2 2 5" xfId="29279"/>
    <cellStyle name="20% - Accent1 2 6 2 2 3" xfId="13625"/>
    <cellStyle name="20% - Accent1 2 6 2 2 3 2" xfId="42960"/>
    <cellStyle name="20% - Accent1 2 6 2 2 3 2 2" xfId="54576"/>
    <cellStyle name="20% - Accent1 2 6 2 2 3 3" xfId="48768"/>
    <cellStyle name="20% - Accent1 2 6 2 2 3 4" xfId="32252"/>
    <cellStyle name="20% - Accent1 2 6 2 2 4" xfId="39673"/>
    <cellStyle name="20% - Accent1 2 6 2 2 4 2" xfId="51289"/>
    <cellStyle name="20% - Accent1 2 6 2 2 5" xfId="25263"/>
    <cellStyle name="20% - Accent1 2 6 2 2 6" xfId="45481"/>
    <cellStyle name="20% - Accent1 2 6 2 2 7" xfId="22736"/>
    <cellStyle name="20% - Accent1 2 6 2 3" xfId="2590"/>
    <cellStyle name="20% - Accent1 2 6 2 3 2" xfId="12960"/>
    <cellStyle name="20% - Accent1 2 6 2 3 2 2" xfId="42376"/>
    <cellStyle name="20% - Accent1 2 6 2 3 2 2 2" xfId="53992"/>
    <cellStyle name="20% - Accent1 2 6 2 3 2 3" xfId="48184"/>
    <cellStyle name="20% - Accent1 2 6 2 3 2 4" xfId="31647"/>
    <cellStyle name="20% - Accent1 2 6 2 3 3" xfId="40258"/>
    <cellStyle name="20% - Accent1 2 6 2 3 3 2" xfId="51874"/>
    <cellStyle name="20% - Accent1 2 6 2 3 4" xfId="46066"/>
    <cellStyle name="20% - Accent1 2 6 2 3 5" xfId="28635"/>
    <cellStyle name="20% - Accent1 2 6 2 4" xfId="10200"/>
    <cellStyle name="20% - Accent1 2 6 2 4 2" xfId="20569"/>
    <cellStyle name="20% - Accent1 2 6 2 4 2 2" xfId="55161"/>
    <cellStyle name="20% - Accent1 2 6 2 4 2 3" xfId="43545"/>
    <cellStyle name="20% - Accent1 2 6 2 4 3" xfId="49353"/>
    <cellStyle name="20% - Accent1 2 6 2 4 4" xfId="37737"/>
    <cellStyle name="20% - Accent1 2 6 2 5" xfId="11597"/>
    <cellStyle name="20% - Accent1 2 6 2 5 2" xfId="41426"/>
    <cellStyle name="20% - Accent1 2 6 2 5 2 2" xfId="53042"/>
    <cellStyle name="20% - Accent1 2 6 2 5 3" xfId="47234"/>
    <cellStyle name="20% - Accent1 2 6 2 5 4" xfId="30400"/>
    <cellStyle name="20% - Accent1 2 6 2 6" xfId="39089"/>
    <cellStyle name="20% - Accent1 2 6 2 6 2" xfId="50705"/>
    <cellStyle name="20% - Accent1 2 6 2 7" xfId="24560"/>
    <cellStyle name="20% - Accent1 2 6 2 8" xfId="44897"/>
    <cellStyle name="20% - Accent1 2 6 2 9" xfId="22033"/>
    <cellStyle name="20% - Accent1 2 6 3" xfId="1414"/>
    <cellStyle name="20% - Accent1 2 6 3 2" xfId="2773"/>
    <cellStyle name="20% - Accent1 2 6 3 2 2" xfId="13143"/>
    <cellStyle name="20% - Accent1 2 6 3 2 2 2" xfId="42558"/>
    <cellStyle name="20% - Accent1 2 6 3 2 2 2 2" xfId="54174"/>
    <cellStyle name="20% - Accent1 2 6 3 2 2 3" xfId="48366"/>
    <cellStyle name="20% - Accent1 2 6 3 2 2 4" xfId="31830"/>
    <cellStyle name="20% - Accent1 2 6 3 2 3" xfId="40440"/>
    <cellStyle name="20% - Accent1 2 6 3 2 3 2" xfId="52056"/>
    <cellStyle name="20% - Accent1 2 6 3 2 4" xfId="46248"/>
    <cellStyle name="20% - Accent1 2 6 3 2 5" xfId="28817"/>
    <cellStyle name="20% - Accent1 2 6 3 3" xfId="10382"/>
    <cellStyle name="20% - Accent1 2 6 3 3 2" xfId="20751"/>
    <cellStyle name="20% - Accent1 2 6 3 3 2 2" xfId="55343"/>
    <cellStyle name="20% - Accent1 2 6 3 3 2 3" xfId="43727"/>
    <cellStyle name="20% - Accent1 2 6 3 3 3" xfId="49535"/>
    <cellStyle name="20% - Accent1 2 6 3 3 4" xfId="37919"/>
    <cellStyle name="20% - Accent1 2 6 3 4" xfId="11784"/>
    <cellStyle name="20% - Accent1 2 6 3 4 2" xfId="41608"/>
    <cellStyle name="20% - Accent1 2 6 3 4 2 2" xfId="53224"/>
    <cellStyle name="20% - Accent1 2 6 3 4 3" xfId="47416"/>
    <cellStyle name="20% - Accent1 2 6 3 4 4" xfId="30582"/>
    <cellStyle name="20% - Accent1 2 6 3 5" xfId="39271"/>
    <cellStyle name="20% - Accent1 2 6 3 5 2" xfId="50887"/>
    <cellStyle name="20% - Accent1 2 6 3 6" xfId="24747"/>
    <cellStyle name="20% - Accent1 2 6 3 7" xfId="45079"/>
    <cellStyle name="20% - Accent1 2 6 3 8" xfId="22220"/>
    <cellStyle name="20% - Accent1 2 6 4" xfId="790"/>
    <cellStyle name="20% - Accent1 2 6 4 2" xfId="2897"/>
    <cellStyle name="20% - Accent1 2 6 4 2 2" xfId="13267"/>
    <cellStyle name="20% - Accent1 2 6 4 2 2 2" xfId="42669"/>
    <cellStyle name="20% - Accent1 2 6 4 2 2 2 2" xfId="54285"/>
    <cellStyle name="20% - Accent1 2 6 4 2 2 3" xfId="48477"/>
    <cellStyle name="20% - Accent1 2 6 4 2 2 4" xfId="31954"/>
    <cellStyle name="20% - Accent1 2 6 4 2 3" xfId="40551"/>
    <cellStyle name="20% - Accent1 2 6 4 2 3 2" xfId="52167"/>
    <cellStyle name="20% - Accent1 2 6 4 2 4" xfId="46359"/>
    <cellStyle name="20% - Accent1 2 6 4 2 5" xfId="28928"/>
    <cellStyle name="20% - Accent1 2 6 4 3" xfId="10493"/>
    <cellStyle name="20% - Accent1 2 6 4 3 2" xfId="20862"/>
    <cellStyle name="20% - Accent1 2 6 4 3 2 2" xfId="55454"/>
    <cellStyle name="20% - Accent1 2 6 4 3 2 3" xfId="43838"/>
    <cellStyle name="20% - Accent1 2 6 4 3 3" xfId="49646"/>
    <cellStyle name="20% - Accent1 2 6 4 3 4" xfId="38030"/>
    <cellStyle name="20% - Accent1 2 6 4 4" xfId="11160"/>
    <cellStyle name="20% - Accent1 2 6 4 4 2" xfId="41135"/>
    <cellStyle name="20% - Accent1 2 6 4 4 2 2" xfId="52751"/>
    <cellStyle name="20% - Accent1 2 6 4 4 3" xfId="46943"/>
    <cellStyle name="20% - Accent1 2 6 4 4 4" xfId="30109"/>
    <cellStyle name="20% - Accent1 2 6 4 5" xfId="39382"/>
    <cellStyle name="20% - Accent1 2 6 4 5 2" xfId="50998"/>
    <cellStyle name="20% - Accent1 2 6 4 6" xfId="24891"/>
    <cellStyle name="20% - Accent1 2 6 4 7" xfId="45190"/>
    <cellStyle name="20% - Accent1 2 6 4 8" xfId="22364"/>
    <cellStyle name="20% - Accent1 2 6 5" xfId="2252"/>
    <cellStyle name="20% - Accent1 2 6 5 2" xfId="9909"/>
    <cellStyle name="20% - Accent1 2 6 5 2 2" xfId="20278"/>
    <cellStyle name="20% - Accent1 2 6 5 2 2 2" xfId="43254"/>
    <cellStyle name="20% - Accent1 2 6 5 2 2 2 2" xfId="54870"/>
    <cellStyle name="20% - Accent1 2 6 5 2 2 3" xfId="49062"/>
    <cellStyle name="20% - Accent1 2 6 5 2 2 4" xfId="37446"/>
    <cellStyle name="20% - Accent1 2 6 5 2 3" xfId="39967"/>
    <cellStyle name="20% - Accent1 2 6 5 2 3 2" xfId="51583"/>
    <cellStyle name="20% - Accent1 2 6 5 2 4" xfId="45775"/>
    <cellStyle name="20% - Accent1 2 6 5 2 5" xfId="28332"/>
    <cellStyle name="20% - Accent1 2 6 5 3" xfId="12622"/>
    <cellStyle name="20% - Accent1 2 6 5 3 2" xfId="42085"/>
    <cellStyle name="20% - Accent1 2 6 5 3 2 2" xfId="53701"/>
    <cellStyle name="20% - Accent1 2 6 5 3 3" xfId="47893"/>
    <cellStyle name="20% - Accent1 2 6 5 3 4" xfId="31322"/>
    <cellStyle name="20% - Accent1 2 6 5 4" xfId="38798"/>
    <cellStyle name="20% - Accent1 2 6 5 4 2" xfId="50414"/>
    <cellStyle name="20% - Accent1 2 6 5 5" xfId="24174"/>
    <cellStyle name="20% - Accent1 2 6 5 6" xfId="44606"/>
    <cellStyle name="20% - Accent1 2 6 5 7" xfId="21638"/>
    <cellStyle name="20% - Accent1 2 6 6" xfId="1916"/>
    <cellStyle name="20% - Accent1 2 6 6 2" xfId="12286"/>
    <cellStyle name="20% - Accent1 2 6 6 2 2" xfId="41865"/>
    <cellStyle name="20% - Accent1 2 6 6 2 2 2" xfId="53481"/>
    <cellStyle name="20% - Accent1 2 6 6 2 3" xfId="47673"/>
    <cellStyle name="20% - Accent1 2 6 6 2 4" xfId="31067"/>
    <cellStyle name="20% - Accent1 2 6 6 3" xfId="38578"/>
    <cellStyle name="20% - Accent1 2 6 6 3 2" xfId="50194"/>
    <cellStyle name="20% - Accent1 2 6 6 4" xfId="44386"/>
    <cellStyle name="20% - Accent1 2 6 6 5" xfId="23838"/>
    <cellStyle name="20% - Accent1 2 6 7" xfId="1531"/>
    <cellStyle name="20% - Accent1 2 6 7 2" xfId="11901"/>
    <cellStyle name="20% - Accent1 2 6 7 2 2" xfId="41682"/>
    <cellStyle name="20% - Accent1 2 6 7 2 2 2" xfId="53298"/>
    <cellStyle name="20% - Accent1 2 6 7 2 3" xfId="47490"/>
    <cellStyle name="20% - Accent1 2 6 7 2 4" xfId="30699"/>
    <cellStyle name="20% - Accent1 2 6 7 3" xfId="39747"/>
    <cellStyle name="20% - Accent1 2 6 7 3 2" xfId="51363"/>
    <cellStyle name="20% - Accent1 2 6 7 4" xfId="45555"/>
    <cellStyle name="20% - Accent1 2 6 7 5" xfId="28033"/>
    <cellStyle name="20% - Accent1 2 6 8" xfId="9689"/>
    <cellStyle name="20% - Accent1 2 6 8 2" xfId="20058"/>
    <cellStyle name="20% - Accent1 2 6 8 2 2" xfId="54650"/>
    <cellStyle name="20% - Accent1 2 6 8 2 3" xfId="43034"/>
    <cellStyle name="20% - Accent1 2 6 8 3" xfId="48842"/>
    <cellStyle name="20% - Accent1 2 6 8 4" xfId="37226"/>
    <cellStyle name="20% - Accent1 2 6 9" xfId="11011"/>
    <cellStyle name="20% - Accent1 2 6 9 2" xfId="41024"/>
    <cellStyle name="20% - Accent1 2 6 9 2 2" xfId="52640"/>
    <cellStyle name="20% - Accent1 2 6 9 3" xfId="46832"/>
    <cellStyle name="20% - Accent1 2 6 9 4" xfId="29998"/>
    <cellStyle name="20% - Accent1 2 7" xfId="1021"/>
    <cellStyle name="20% - Accent1 2 7 2" xfId="3110"/>
    <cellStyle name="20% - Accent1 2 7 2 2" xfId="10639"/>
    <cellStyle name="20% - Accent1 2 7 2 2 2" xfId="21008"/>
    <cellStyle name="20% - Accent1 2 7 2 2 2 2" xfId="43984"/>
    <cellStyle name="20% - Accent1 2 7 2 2 2 2 2" xfId="55600"/>
    <cellStyle name="20% - Accent1 2 7 2 2 2 3" xfId="49792"/>
    <cellStyle name="20% - Accent1 2 7 2 2 2 4" xfId="38176"/>
    <cellStyle name="20% - Accent1 2 7 2 2 3" xfId="40697"/>
    <cellStyle name="20% - Accent1 2 7 2 2 3 2" xfId="52313"/>
    <cellStyle name="20% - Accent1 2 7 2 2 4" xfId="46505"/>
    <cellStyle name="20% - Accent1 2 7 2 2 5" xfId="29134"/>
    <cellStyle name="20% - Accent1 2 7 2 3" xfId="13480"/>
    <cellStyle name="20% - Accent1 2 7 2 3 2" xfId="42815"/>
    <cellStyle name="20% - Accent1 2 7 2 3 2 2" xfId="54431"/>
    <cellStyle name="20% - Accent1 2 7 2 3 3" xfId="48623"/>
    <cellStyle name="20% - Accent1 2 7 2 3 4" xfId="32107"/>
    <cellStyle name="20% - Accent1 2 7 2 4" xfId="39528"/>
    <cellStyle name="20% - Accent1 2 7 2 4 2" xfId="51144"/>
    <cellStyle name="20% - Accent1 2 7 2 5" xfId="25118"/>
    <cellStyle name="20% - Accent1 2 7 2 6" xfId="45336"/>
    <cellStyle name="20% - Accent1 2 7 2 7" xfId="22591"/>
    <cellStyle name="20% - Accent1 2 7 3" xfId="2430"/>
    <cellStyle name="20% - Accent1 2 7 3 2" xfId="12800"/>
    <cellStyle name="20% - Accent1 2 7 3 2 2" xfId="42231"/>
    <cellStyle name="20% - Accent1 2 7 3 2 2 2" xfId="53847"/>
    <cellStyle name="20% - Accent1 2 7 3 2 3" xfId="48039"/>
    <cellStyle name="20% - Accent1 2 7 3 2 4" xfId="31487"/>
    <cellStyle name="20% - Accent1 2 7 3 3" xfId="40113"/>
    <cellStyle name="20% - Accent1 2 7 3 3 2" xfId="51729"/>
    <cellStyle name="20% - Accent1 2 7 3 4" xfId="45921"/>
    <cellStyle name="20% - Accent1 2 7 3 5" xfId="28490"/>
    <cellStyle name="20% - Accent1 2 7 4" xfId="10055"/>
    <cellStyle name="20% - Accent1 2 7 4 2" xfId="20424"/>
    <cellStyle name="20% - Accent1 2 7 4 2 2" xfId="55016"/>
    <cellStyle name="20% - Accent1 2 7 4 2 3" xfId="43400"/>
    <cellStyle name="20% - Accent1 2 7 4 3" xfId="49208"/>
    <cellStyle name="20% - Accent1 2 7 4 4" xfId="37592"/>
    <cellStyle name="20% - Accent1 2 7 5" xfId="11391"/>
    <cellStyle name="20% - Accent1 2 7 5 2" xfId="41281"/>
    <cellStyle name="20% - Accent1 2 7 5 2 2" xfId="52897"/>
    <cellStyle name="20% - Accent1 2 7 5 3" xfId="47089"/>
    <cellStyle name="20% - Accent1 2 7 5 4" xfId="30255"/>
    <cellStyle name="20% - Accent1 2 7 6" xfId="38944"/>
    <cellStyle name="20% - Accent1 2 7 6 2" xfId="50560"/>
    <cellStyle name="20% - Accent1 2 7 7" xfId="24354"/>
    <cellStyle name="20% - Accent1 2 7 8" xfId="44752"/>
    <cellStyle name="20% - Accent1 2 7 9" xfId="21827"/>
    <cellStyle name="20% - Accent1 2 8" xfId="1269"/>
    <cellStyle name="20% - Accent1 2 8 2" xfId="2628"/>
    <cellStyle name="20% - Accent1 2 8 2 2" xfId="12998"/>
    <cellStyle name="20% - Accent1 2 8 2 2 2" xfId="42413"/>
    <cellStyle name="20% - Accent1 2 8 2 2 2 2" xfId="54029"/>
    <cellStyle name="20% - Accent1 2 8 2 2 3" xfId="48221"/>
    <cellStyle name="20% - Accent1 2 8 2 2 4" xfId="31685"/>
    <cellStyle name="20% - Accent1 2 8 2 3" xfId="40295"/>
    <cellStyle name="20% - Accent1 2 8 2 3 2" xfId="51911"/>
    <cellStyle name="20% - Accent1 2 8 2 4" xfId="46103"/>
    <cellStyle name="20% - Accent1 2 8 2 5" xfId="28672"/>
    <cellStyle name="20% - Accent1 2 8 3" xfId="10237"/>
    <cellStyle name="20% - Accent1 2 8 3 2" xfId="20606"/>
    <cellStyle name="20% - Accent1 2 8 3 2 2" xfId="55198"/>
    <cellStyle name="20% - Accent1 2 8 3 2 3" xfId="43582"/>
    <cellStyle name="20% - Accent1 2 8 3 3" xfId="49390"/>
    <cellStyle name="20% - Accent1 2 8 3 4" xfId="37774"/>
    <cellStyle name="20% - Accent1 2 8 4" xfId="11639"/>
    <cellStyle name="20% - Accent1 2 8 4 2" xfId="41463"/>
    <cellStyle name="20% - Accent1 2 8 4 2 2" xfId="53079"/>
    <cellStyle name="20% - Accent1 2 8 4 3" xfId="47271"/>
    <cellStyle name="20% - Accent1 2 8 4 4" xfId="30437"/>
    <cellStyle name="20% - Accent1 2 8 5" xfId="39126"/>
    <cellStyle name="20% - Accent1 2 8 5 2" xfId="50742"/>
    <cellStyle name="20% - Accent1 2 8 6" xfId="24602"/>
    <cellStyle name="20% - Accent1 2 8 7" xfId="44934"/>
    <cellStyle name="20% - Accent1 2 8 8" xfId="22075"/>
    <cellStyle name="20% - Accent1 2 9" xfId="687"/>
    <cellStyle name="20% - Accent1 2 9 2" xfId="2812"/>
    <cellStyle name="20% - Accent1 2 9 2 2" xfId="13182"/>
    <cellStyle name="20% - Accent1 2 9 2 2 2" xfId="42595"/>
    <cellStyle name="20% - Accent1 2 9 2 2 2 2" xfId="54211"/>
    <cellStyle name="20% - Accent1 2 9 2 2 3" xfId="48403"/>
    <cellStyle name="20% - Accent1 2 9 2 2 4" xfId="31869"/>
    <cellStyle name="20% - Accent1 2 9 2 3" xfId="40477"/>
    <cellStyle name="20% - Accent1 2 9 2 3 2" xfId="52093"/>
    <cellStyle name="20% - Accent1 2 9 2 4" xfId="46285"/>
    <cellStyle name="20% - Accent1 2 9 2 5" xfId="28854"/>
    <cellStyle name="20% - Accent1 2 9 3" xfId="10419"/>
    <cellStyle name="20% - Accent1 2 9 3 2" xfId="20788"/>
    <cellStyle name="20% - Accent1 2 9 3 2 2" xfId="55380"/>
    <cellStyle name="20% - Accent1 2 9 3 2 3" xfId="43764"/>
    <cellStyle name="20% - Accent1 2 9 3 3" xfId="49572"/>
    <cellStyle name="20% - Accent1 2 9 3 4" xfId="37956"/>
    <cellStyle name="20% - Accent1 2 9 4" xfId="11057"/>
    <cellStyle name="20% - Accent1 2 9 4 2" xfId="41061"/>
    <cellStyle name="20% - Accent1 2 9 4 2 2" xfId="52677"/>
    <cellStyle name="20% - Accent1 2 9 4 3" xfId="46869"/>
    <cellStyle name="20% - Accent1 2 9 4 4" xfId="30035"/>
    <cellStyle name="20% - Accent1 2 9 5" xfId="39308"/>
    <cellStyle name="20% - Accent1 2 9 5 2" xfId="50924"/>
    <cellStyle name="20% - Accent1 2 9 6" xfId="24788"/>
    <cellStyle name="20% - Accent1 2 9 7" xfId="45116"/>
    <cellStyle name="20% - Accent1 2 9 8" xfId="22261"/>
    <cellStyle name="20% - Accent1 3" xfId="196"/>
    <cellStyle name="20% - Accent2 2" xfId="197"/>
    <cellStyle name="20% - Accent2 2 10" xfId="2108"/>
    <cellStyle name="20% - Accent2 2 10 2" xfId="9836"/>
    <cellStyle name="20% - Accent2 2 10 2 2" xfId="20205"/>
    <cellStyle name="20% - Accent2 2 10 2 2 2" xfId="43181"/>
    <cellStyle name="20% - Accent2 2 10 2 2 2 2" xfId="54797"/>
    <cellStyle name="20% - Accent2 2 10 2 2 3" xfId="48989"/>
    <cellStyle name="20% - Accent2 2 10 2 2 4" xfId="37373"/>
    <cellStyle name="20% - Accent2 2 10 2 3" xfId="39894"/>
    <cellStyle name="20% - Accent2 2 10 2 3 2" xfId="51510"/>
    <cellStyle name="20% - Accent2 2 10 2 4" xfId="45702"/>
    <cellStyle name="20% - Accent2 2 10 2 5" xfId="28188"/>
    <cellStyle name="20% - Accent2 2 10 3" xfId="12478"/>
    <cellStyle name="20% - Accent2 2 10 3 2" xfId="42012"/>
    <cellStyle name="20% - Accent2 2 10 3 2 2" xfId="53628"/>
    <cellStyle name="20% - Accent2 2 10 3 3" xfId="47820"/>
    <cellStyle name="20% - Accent2 2 10 3 4" xfId="31249"/>
    <cellStyle name="20% - Accent2 2 10 4" xfId="38725"/>
    <cellStyle name="20% - Accent2 2 10 4 2" xfId="50341"/>
    <cellStyle name="20% - Accent2 2 10 5" xfId="24030"/>
    <cellStyle name="20% - Accent2 2 10 6" xfId="44533"/>
    <cellStyle name="20% - Accent2 2 10 7" xfId="21494"/>
    <cellStyle name="20% - Accent2 2 11" xfId="1721"/>
    <cellStyle name="20% - Accent2 2 11 2" xfId="12091"/>
    <cellStyle name="20% - Accent2 2 11 2 2" xfId="41829"/>
    <cellStyle name="20% - Accent2 2 11 2 2 2" xfId="53445"/>
    <cellStyle name="20% - Accent2 2 11 2 3" xfId="47637"/>
    <cellStyle name="20% - Accent2 2 11 2 4" xfId="30885"/>
    <cellStyle name="20% - Accent2 2 11 3" xfId="38542"/>
    <cellStyle name="20% - Accent2 2 11 3 2" xfId="50158"/>
    <cellStyle name="20% - Accent2 2 11 4" xfId="44350"/>
    <cellStyle name="20% - Accent2 2 11 5" xfId="23643"/>
    <cellStyle name="20% - Accent2 2 12" xfId="1455"/>
    <cellStyle name="20% - Accent2 2 12 2" xfId="11825"/>
    <cellStyle name="20% - Accent2 2 12 2 2" xfId="41646"/>
    <cellStyle name="20% - Accent2 2 12 2 2 2" xfId="53262"/>
    <cellStyle name="20% - Accent2 2 12 2 3" xfId="47454"/>
    <cellStyle name="20% - Accent2 2 12 2 4" xfId="30623"/>
    <cellStyle name="20% - Accent2 2 12 3" xfId="39711"/>
    <cellStyle name="20% - Accent2 2 12 3 2" xfId="51327"/>
    <cellStyle name="20% - Accent2 2 12 4" xfId="45519"/>
    <cellStyle name="20% - Accent2 2 12 5" xfId="27997"/>
    <cellStyle name="20% - Accent2 2 13" xfId="9653"/>
    <cellStyle name="20% - Accent2 2 13 2" xfId="20022"/>
    <cellStyle name="20% - Accent2 2 13 2 2" xfId="54614"/>
    <cellStyle name="20% - Accent2 2 13 2 3" xfId="42998"/>
    <cellStyle name="20% - Accent2 2 13 3" xfId="48806"/>
    <cellStyle name="20% - Accent2 2 13 4" xfId="37190"/>
    <cellStyle name="20% - Accent2 2 14" xfId="10825"/>
    <cellStyle name="20% - Accent2 2 14 2" xfId="40880"/>
    <cellStyle name="20% - Accent2 2 14 2 2" xfId="52496"/>
    <cellStyle name="20% - Accent2 2 14 3" xfId="46688"/>
    <cellStyle name="20% - Accent2 2 14 4" xfId="29854"/>
    <cellStyle name="20% - Accent2 2 15" xfId="38359"/>
    <cellStyle name="20% - Accent2 2 15 2" xfId="49975"/>
    <cellStyle name="20% - Accent2 2 16" xfId="23315"/>
    <cellStyle name="20% - Accent2 2 17" xfId="44167"/>
    <cellStyle name="20% - Accent2 2 18" xfId="21198"/>
    <cellStyle name="20% - Accent2 2 2" xfId="457"/>
    <cellStyle name="20% - Accent2 2 2 10" xfId="1883"/>
    <cellStyle name="20% - Accent2 2 2 10 2" xfId="12253"/>
    <cellStyle name="20% - Accent2 2 2 10 2 2" xfId="41847"/>
    <cellStyle name="20% - Accent2 2 2 10 2 2 2" xfId="53463"/>
    <cellStyle name="20% - Accent2 2 2 10 2 3" xfId="47655"/>
    <cellStyle name="20% - Accent2 2 2 10 2 4" xfId="31034"/>
    <cellStyle name="20% - Accent2 2 2 10 3" xfId="38560"/>
    <cellStyle name="20% - Accent2 2 2 10 3 2" xfId="50176"/>
    <cellStyle name="20% - Accent2 2 2 10 4" xfId="44368"/>
    <cellStyle name="20% - Accent2 2 2 10 5" xfId="23805"/>
    <cellStyle name="20% - Accent2 2 2 11" xfId="1506"/>
    <cellStyle name="20% - Accent2 2 2 11 2" xfId="11876"/>
    <cellStyle name="20% - Accent2 2 2 11 2 2" xfId="41664"/>
    <cellStyle name="20% - Accent2 2 2 11 2 2 2" xfId="53280"/>
    <cellStyle name="20% - Accent2 2 2 11 2 3" xfId="47472"/>
    <cellStyle name="20% - Accent2 2 2 11 2 4" xfId="30674"/>
    <cellStyle name="20% - Accent2 2 2 11 3" xfId="39729"/>
    <cellStyle name="20% - Accent2 2 2 11 3 2" xfId="51345"/>
    <cellStyle name="20% - Accent2 2 2 11 4" xfId="45537"/>
    <cellStyle name="20% - Accent2 2 2 11 5" xfId="28015"/>
    <cellStyle name="20% - Accent2 2 2 12" xfId="9671"/>
    <cellStyle name="20% - Accent2 2 2 12 2" xfId="20040"/>
    <cellStyle name="20% - Accent2 2 2 12 2 2" xfId="54632"/>
    <cellStyle name="20% - Accent2 2 2 12 2 3" xfId="43016"/>
    <cellStyle name="20% - Accent2 2 2 12 3" xfId="48824"/>
    <cellStyle name="20% - Accent2 2 2 12 4" xfId="37208"/>
    <cellStyle name="20% - Accent2 2 2 13" xfId="10843"/>
    <cellStyle name="20% - Accent2 2 2 13 2" xfId="40898"/>
    <cellStyle name="20% - Accent2 2 2 13 2 2" xfId="52514"/>
    <cellStyle name="20% - Accent2 2 2 13 3" xfId="46706"/>
    <cellStyle name="20% - Accent2 2 2 13 4" xfId="29872"/>
    <cellStyle name="20% - Accent2 2 2 14" xfId="38377"/>
    <cellStyle name="20% - Accent2 2 2 14 2" xfId="49993"/>
    <cellStyle name="20% - Accent2 2 2 15" xfId="23338"/>
    <cellStyle name="20% - Accent2 2 2 16" xfId="44185"/>
    <cellStyle name="20% - Accent2 2 2 17" xfId="21227"/>
    <cellStyle name="20% - Accent2 2 2 2" xfId="523"/>
    <cellStyle name="20% - Accent2 2 2 2 10" xfId="10895"/>
    <cellStyle name="20% - Accent2 2 2 2 10 2" xfId="40935"/>
    <cellStyle name="20% - Accent2 2 2 2 10 2 2" xfId="52551"/>
    <cellStyle name="20% - Accent2 2 2 2 10 3" xfId="46743"/>
    <cellStyle name="20% - Accent2 2 2 2 10 4" xfId="29909"/>
    <cellStyle name="20% - Accent2 2 2 2 11" xfId="38451"/>
    <cellStyle name="20% - Accent2 2 2 2 11 2" xfId="50067"/>
    <cellStyle name="20% - Accent2 2 2 2 12" xfId="23450"/>
    <cellStyle name="20% - Accent2 2 2 2 13" xfId="44259"/>
    <cellStyle name="20% - Accent2 2 2 2 14" xfId="21368"/>
    <cellStyle name="20% - Accent2 2 2 2 2" xfId="850"/>
    <cellStyle name="20% - Accent2 2 2 2 2 2" xfId="2957"/>
    <cellStyle name="20% - Accent2 2 2 2 2 2 2" xfId="10549"/>
    <cellStyle name="20% - Accent2 2 2 2 2 2 2 2" xfId="20918"/>
    <cellStyle name="20% - Accent2 2 2 2 2 2 2 2 2" xfId="43894"/>
    <cellStyle name="20% - Accent2 2 2 2 2 2 2 2 2 2" xfId="55510"/>
    <cellStyle name="20% - Accent2 2 2 2 2 2 2 2 3" xfId="49702"/>
    <cellStyle name="20% - Accent2 2 2 2 2 2 2 2 4" xfId="38086"/>
    <cellStyle name="20% - Accent2 2 2 2 2 2 2 3" xfId="40607"/>
    <cellStyle name="20% - Accent2 2 2 2 2 2 2 3 2" xfId="52223"/>
    <cellStyle name="20% - Accent2 2 2 2 2 2 2 4" xfId="46415"/>
    <cellStyle name="20% - Accent2 2 2 2 2 2 2 5" xfId="28988"/>
    <cellStyle name="20% - Accent2 2 2 2 2 2 3" xfId="13327"/>
    <cellStyle name="20% - Accent2 2 2 2 2 2 3 2" xfId="42725"/>
    <cellStyle name="20% - Accent2 2 2 2 2 2 3 2 2" xfId="54341"/>
    <cellStyle name="20% - Accent2 2 2 2 2 2 3 3" xfId="48533"/>
    <cellStyle name="20% - Accent2 2 2 2 2 2 3 4" xfId="32010"/>
    <cellStyle name="20% - Accent2 2 2 2 2 2 4" xfId="39438"/>
    <cellStyle name="20% - Accent2 2 2 2 2 2 4 2" xfId="51054"/>
    <cellStyle name="20% - Accent2 2 2 2 2 2 5" xfId="24951"/>
    <cellStyle name="20% - Accent2 2 2 2 2 2 6" xfId="45246"/>
    <cellStyle name="20% - Accent2 2 2 2 2 2 7" xfId="22424"/>
    <cellStyle name="20% - Accent2 2 2 2 2 3" xfId="2309"/>
    <cellStyle name="20% - Accent2 2 2 2 2 3 2" xfId="12679"/>
    <cellStyle name="20% - Accent2 2 2 2 2 3 2 2" xfId="42141"/>
    <cellStyle name="20% - Accent2 2 2 2 2 3 2 2 2" xfId="53757"/>
    <cellStyle name="20% - Accent2 2 2 2 2 3 2 3" xfId="47949"/>
    <cellStyle name="20% - Accent2 2 2 2 2 3 2 4" xfId="31378"/>
    <cellStyle name="20% - Accent2 2 2 2 2 3 3" xfId="40023"/>
    <cellStyle name="20% - Accent2 2 2 2 2 3 3 2" xfId="51639"/>
    <cellStyle name="20% - Accent2 2 2 2 2 3 4" xfId="45831"/>
    <cellStyle name="20% - Accent2 2 2 2 2 3 5" xfId="28389"/>
    <cellStyle name="20% - Accent2 2 2 2 2 4" xfId="9965"/>
    <cellStyle name="20% - Accent2 2 2 2 2 4 2" xfId="20334"/>
    <cellStyle name="20% - Accent2 2 2 2 2 4 2 2" xfId="54926"/>
    <cellStyle name="20% - Accent2 2 2 2 2 4 2 3" xfId="43310"/>
    <cellStyle name="20% - Accent2 2 2 2 2 4 3" xfId="49118"/>
    <cellStyle name="20% - Accent2 2 2 2 2 4 4" xfId="37502"/>
    <cellStyle name="20% - Accent2 2 2 2 2 5" xfId="11220"/>
    <cellStyle name="20% - Accent2 2 2 2 2 5 2" xfId="41191"/>
    <cellStyle name="20% - Accent2 2 2 2 2 5 2 2" xfId="52807"/>
    <cellStyle name="20% - Accent2 2 2 2 2 5 3" xfId="46999"/>
    <cellStyle name="20% - Accent2 2 2 2 2 5 4" xfId="30165"/>
    <cellStyle name="20% - Accent2 2 2 2 2 6" xfId="38854"/>
    <cellStyle name="20% - Accent2 2 2 2 2 6 2" xfId="50470"/>
    <cellStyle name="20% - Accent2 2 2 2 2 7" xfId="24231"/>
    <cellStyle name="20% - Accent2 2 2 2 2 8" xfId="44662"/>
    <cellStyle name="20% - Accent2 2 2 2 2 9" xfId="21695"/>
    <cellStyle name="20% - Accent2 2 2 2 3" xfId="1111"/>
    <cellStyle name="20% - Accent2 2 2 2 3 2" xfId="3166"/>
    <cellStyle name="20% - Accent2 2 2 2 3 2 2" xfId="10695"/>
    <cellStyle name="20% - Accent2 2 2 2 3 2 2 2" xfId="21064"/>
    <cellStyle name="20% - Accent2 2 2 2 3 2 2 2 2" xfId="44040"/>
    <cellStyle name="20% - Accent2 2 2 2 3 2 2 2 2 2" xfId="55656"/>
    <cellStyle name="20% - Accent2 2 2 2 3 2 2 2 3" xfId="49848"/>
    <cellStyle name="20% - Accent2 2 2 2 3 2 2 2 4" xfId="38232"/>
    <cellStyle name="20% - Accent2 2 2 2 3 2 2 3" xfId="40753"/>
    <cellStyle name="20% - Accent2 2 2 2 3 2 2 3 2" xfId="52369"/>
    <cellStyle name="20% - Accent2 2 2 2 3 2 2 4" xfId="46561"/>
    <cellStyle name="20% - Accent2 2 2 2 3 2 2 5" xfId="29190"/>
    <cellStyle name="20% - Accent2 2 2 2 3 2 3" xfId="13536"/>
    <cellStyle name="20% - Accent2 2 2 2 3 2 3 2" xfId="42871"/>
    <cellStyle name="20% - Accent2 2 2 2 3 2 3 2 2" xfId="54487"/>
    <cellStyle name="20% - Accent2 2 2 2 3 2 3 3" xfId="48679"/>
    <cellStyle name="20% - Accent2 2 2 2 3 2 3 4" xfId="32163"/>
    <cellStyle name="20% - Accent2 2 2 2 3 2 4" xfId="39584"/>
    <cellStyle name="20% - Accent2 2 2 2 3 2 4 2" xfId="51200"/>
    <cellStyle name="20% - Accent2 2 2 2 3 2 5" xfId="25174"/>
    <cellStyle name="20% - Accent2 2 2 2 3 2 6" xfId="45392"/>
    <cellStyle name="20% - Accent2 2 2 2 3 2 7" xfId="22647"/>
    <cellStyle name="20% - Accent2 2 2 2 3 3" xfId="2494"/>
    <cellStyle name="20% - Accent2 2 2 2 3 3 2" xfId="12864"/>
    <cellStyle name="20% - Accent2 2 2 2 3 3 2 2" xfId="42287"/>
    <cellStyle name="20% - Accent2 2 2 2 3 3 2 2 2" xfId="53903"/>
    <cellStyle name="20% - Accent2 2 2 2 3 3 2 3" xfId="48095"/>
    <cellStyle name="20% - Accent2 2 2 2 3 3 2 4" xfId="31551"/>
    <cellStyle name="20% - Accent2 2 2 2 3 3 3" xfId="40169"/>
    <cellStyle name="20% - Accent2 2 2 2 3 3 3 2" xfId="51785"/>
    <cellStyle name="20% - Accent2 2 2 2 3 3 4" xfId="45977"/>
    <cellStyle name="20% - Accent2 2 2 2 3 3 5" xfId="28546"/>
    <cellStyle name="20% - Accent2 2 2 2 3 4" xfId="10111"/>
    <cellStyle name="20% - Accent2 2 2 2 3 4 2" xfId="20480"/>
    <cellStyle name="20% - Accent2 2 2 2 3 4 2 2" xfId="55072"/>
    <cellStyle name="20% - Accent2 2 2 2 3 4 2 3" xfId="43456"/>
    <cellStyle name="20% - Accent2 2 2 2 3 4 3" xfId="49264"/>
    <cellStyle name="20% - Accent2 2 2 2 3 4 4" xfId="37648"/>
    <cellStyle name="20% - Accent2 2 2 2 3 5" xfId="11481"/>
    <cellStyle name="20% - Accent2 2 2 2 3 5 2" xfId="41337"/>
    <cellStyle name="20% - Accent2 2 2 2 3 5 2 2" xfId="52953"/>
    <cellStyle name="20% - Accent2 2 2 2 3 5 3" xfId="47145"/>
    <cellStyle name="20% - Accent2 2 2 2 3 5 4" xfId="30311"/>
    <cellStyle name="20% - Accent2 2 2 2 3 6" xfId="39000"/>
    <cellStyle name="20% - Accent2 2 2 2 3 6 2" xfId="50616"/>
    <cellStyle name="20% - Accent2 2 2 2 3 7" xfId="24444"/>
    <cellStyle name="20% - Accent2 2 2 2 3 8" xfId="44808"/>
    <cellStyle name="20% - Accent2 2 2 2 3 9" xfId="21917"/>
    <cellStyle name="20% - Accent2 2 2 2 4" xfId="1325"/>
    <cellStyle name="20% - Accent2 2 2 2 4 2" xfId="2684"/>
    <cellStyle name="20% - Accent2 2 2 2 4 2 2" xfId="13054"/>
    <cellStyle name="20% - Accent2 2 2 2 4 2 2 2" xfId="42469"/>
    <cellStyle name="20% - Accent2 2 2 2 4 2 2 2 2" xfId="54085"/>
    <cellStyle name="20% - Accent2 2 2 2 4 2 2 3" xfId="48277"/>
    <cellStyle name="20% - Accent2 2 2 2 4 2 2 4" xfId="31741"/>
    <cellStyle name="20% - Accent2 2 2 2 4 2 3" xfId="40351"/>
    <cellStyle name="20% - Accent2 2 2 2 4 2 3 2" xfId="51967"/>
    <cellStyle name="20% - Accent2 2 2 2 4 2 4" xfId="46159"/>
    <cellStyle name="20% - Accent2 2 2 2 4 2 5" xfId="28728"/>
    <cellStyle name="20% - Accent2 2 2 2 4 3" xfId="10293"/>
    <cellStyle name="20% - Accent2 2 2 2 4 3 2" xfId="20662"/>
    <cellStyle name="20% - Accent2 2 2 2 4 3 2 2" xfId="55254"/>
    <cellStyle name="20% - Accent2 2 2 2 4 3 2 3" xfId="43638"/>
    <cellStyle name="20% - Accent2 2 2 2 4 3 3" xfId="49446"/>
    <cellStyle name="20% - Accent2 2 2 2 4 3 4" xfId="37830"/>
    <cellStyle name="20% - Accent2 2 2 2 4 4" xfId="11695"/>
    <cellStyle name="20% - Accent2 2 2 2 4 4 2" xfId="41519"/>
    <cellStyle name="20% - Accent2 2 2 2 4 4 2 2" xfId="53135"/>
    <cellStyle name="20% - Accent2 2 2 2 4 4 3" xfId="47327"/>
    <cellStyle name="20% - Accent2 2 2 2 4 4 4" xfId="30493"/>
    <cellStyle name="20% - Accent2 2 2 2 4 5" xfId="39182"/>
    <cellStyle name="20% - Accent2 2 2 2 4 5 2" xfId="50798"/>
    <cellStyle name="20% - Accent2 2 2 2 4 6" xfId="24658"/>
    <cellStyle name="20% - Accent2 2 2 2 4 7" xfId="44990"/>
    <cellStyle name="20% - Accent2 2 2 2 4 8" xfId="22131"/>
    <cellStyle name="20% - Accent2 2 2 2 5" xfId="772"/>
    <cellStyle name="20% - Accent2 2 2 2 5 2" xfId="2879"/>
    <cellStyle name="20% - Accent2 2 2 2 5 2 2" xfId="13249"/>
    <cellStyle name="20% - Accent2 2 2 2 5 2 2 2" xfId="42651"/>
    <cellStyle name="20% - Accent2 2 2 2 5 2 2 2 2" xfId="54267"/>
    <cellStyle name="20% - Accent2 2 2 2 5 2 2 3" xfId="48459"/>
    <cellStyle name="20% - Accent2 2 2 2 5 2 2 4" xfId="31936"/>
    <cellStyle name="20% - Accent2 2 2 2 5 2 3" xfId="40533"/>
    <cellStyle name="20% - Accent2 2 2 2 5 2 3 2" xfId="52149"/>
    <cellStyle name="20% - Accent2 2 2 2 5 2 4" xfId="46341"/>
    <cellStyle name="20% - Accent2 2 2 2 5 2 5" xfId="28910"/>
    <cellStyle name="20% - Accent2 2 2 2 5 3" xfId="10475"/>
    <cellStyle name="20% - Accent2 2 2 2 5 3 2" xfId="20844"/>
    <cellStyle name="20% - Accent2 2 2 2 5 3 2 2" xfId="55436"/>
    <cellStyle name="20% - Accent2 2 2 2 5 3 2 3" xfId="43820"/>
    <cellStyle name="20% - Accent2 2 2 2 5 3 3" xfId="49628"/>
    <cellStyle name="20% - Accent2 2 2 2 5 3 4" xfId="38012"/>
    <cellStyle name="20% - Accent2 2 2 2 5 4" xfId="11142"/>
    <cellStyle name="20% - Accent2 2 2 2 5 4 2" xfId="41117"/>
    <cellStyle name="20% - Accent2 2 2 2 5 4 2 2" xfId="52733"/>
    <cellStyle name="20% - Accent2 2 2 2 5 4 3" xfId="46925"/>
    <cellStyle name="20% - Accent2 2 2 2 5 4 4" xfId="30091"/>
    <cellStyle name="20% - Accent2 2 2 2 5 5" xfId="39364"/>
    <cellStyle name="20% - Accent2 2 2 2 5 5 2" xfId="50980"/>
    <cellStyle name="20% - Accent2 2 2 2 5 6" xfId="24873"/>
    <cellStyle name="20% - Accent2 2 2 2 5 7" xfId="45172"/>
    <cellStyle name="20% - Accent2 2 2 2 5 8" xfId="22346"/>
    <cellStyle name="20% - Accent2 2 2 2 6" xfId="2234"/>
    <cellStyle name="20% - Accent2 2 2 2 6 2" xfId="9891"/>
    <cellStyle name="20% - Accent2 2 2 2 6 2 2" xfId="20260"/>
    <cellStyle name="20% - Accent2 2 2 2 6 2 2 2" xfId="43236"/>
    <cellStyle name="20% - Accent2 2 2 2 6 2 2 2 2" xfId="54852"/>
    <cellStyle name="20% - Accent2 2 2 2 6 2 2 3" xfId="49044"/>
    <cellStyle name="20% - Accent2 2 2 2 6 2 2 4" xfId="37428"/>
    <cellStyle name="20% - Accent2 2 2 2 6 2 3" xfId="39949"/>
    <cellStyle name="20% - Accent2 2 2 2 6 2 3 2" xfId="51565"/>
    <cellStyle name="20% - Accent2 2 2 2 6 2 4" xfId="45757"/>
    <cellStyle name="20% - Accent2 2 2 2 6 2 5" xfId="28314"/>
    <cellStyle name="20% - Accent2 2 2 2 6 3" xfId="12604"/>
    <cellStyle name="20% - Accent2 2 2 2 6 3 2" xfId="42067"/>
    <cellStyle name="20% - Accent2 2 2 2 6 3 2 2" xfId="53683"/>
    <cellStyle name="20% - Accent2 2 2 2 6 3 3" xfId="47875"/>
    <cellStyle name="20% - Accent2 2 2 2 6 3 4" xfId="31304"/>
    <cellStyle name="20% - Accent2 2 2 2 6 4" xfId="38780"/>
    <cellStyle name="20% - Accent2 2 2 2 6 4 2" xfId="50396"/>
    <cellStyle name="20% - Accent2 2 2 2 6 5" xfId="24156"/>
    <cellStyle name="20% - Accent2 2 2 2 6 6" xfId="44588"/>
    <cellStyle name="20% - Accent2 2 2 2 6 7" xfId="21620"/>
    <cellStyle name="20% - Accent2 2 2 2 7" xfId="1994"/>
    <cellStyle name="20% - Accent2 2 2 2 7 2" xfId="12364"/>
    <cellStyle name="20% - Accent2 2 2 2 7 2 2" xfId="41921"/>
    <cellStyle name="20% - Accent2 2 2 2 7 2 2 2" xfId="53537"/>
    <cellStyle name="20% - Accent2 2 2 2 7 2 3" xfId="47729"/>
    <cellStyle name="20% - Accent2 2 2 2 7 2 4" xfId="31144"/>
    <cellStyle name="20% - Accent2 2 2 2 7 3" xfId="38634"/>
    <cellStyle name="20% - Accent2 2 2 2 7 3 2" xfId="50250"/>
    <cellStyle name="20% - Accent2 2 2 2 7 4" xfId="44442"/>
    <cellStyle name="20% - Accent2 2 2 2 7 5" xfId="23916"/>
    <cellStyle name="20% - Accent2 2 2 2 8" xfId="1591"/>
    <cellStyle name="20% - Accent2 2 2 2 8 2" xfId="11961"/>
    <cellStyle name="20% - Accent2 2 2 2 8 2 2" xfId="41738"/>
    <cellStyle name="20% - Accent2 2 2 2 8 2 2 2" xfId="53354"/>
    <cellStyle name="20% - Accent2 2 2 2 8 2 3" xfId="47546"/>
    <cellStyle name="20% - Accent2 2 2 2 8 2 4" xfId="30759"/>
    <cellStyle name="20% - Accent2 2 2 2 8 3" xfId="39803"/>
    <cellStyle name="20% - Accent2 2 2 2 8 3 2" xfId="51419"/>
    <cellStyle name="20% - Accent2 2 2 2 8 4" xfId="45611"/>
    <cellStyle name="20% - Accent2 2 2 2 8 5" xfId="28089"/>
    <cellStyle name="20% - Accent2 2 2 2 9" xfId="9745"/>
    <cellStyle name="20% - Accent2 2 2 2 9 2" xfId="20114"/>
    <cellStyle name="20% - Accent2 2 2 2 9 2 2" xfId="54706"/>
    <cellStyle name="20% - Accent2 2 2 2 9 2 3" xfId="43090"/>
    <cellStyle name="20% - Accent2 2 2 2 9 3" xfId="48898"/>
    <cellStyle name="20% - Accent2 2 2 2 9 4" xfId="37282"/>
    <cellStyle name="20% - Accent2 2 2 3" xfId="581"/>
    <cellStyle name="20% - Accent2 2 2 3 10" xfId="38487"/>
    <cellStyle name="20% - Accent2 2 2 3 10 2" xfId="50103"/>
    <cellStyle name="20% - Accent2 2 2 3 11" xfId="23508"/>
    <cellStyle name="20% - Accent2 2 2 3 12" xfId="44295"/>
    <cellStyle name="20% - Accent2 2 2 3 13" xfId="21426"/>
    <cellStyle name="20% - Accent2 2 2 3 2" xfId="1169"/>
    <cellStyle name="20% - Accent2 2 2 3 2 2" xfId="3202"/>
    <cellStyle name="20% - Accent2 2 2 3 2 2 2" xfId="10731"/>
    <cellStyle name="20% - Accent2 2 2 3 2 2 2 2" xfId="21100"/>
    <cellStyle name="20% - Accent2 2 2 3 2 2 2 2 2" xfId="44076"/>
    <cellStyle name="20% - Accent2 2 2 3 2 2 2 2 2 2" xfId="55692"/>
    <cellStyle name="20% - Accent2 2 2 3 2 2 2 2 3" xfId="49884"/>
    <cellStyle name="20% - Accent2 2 2 3 2 2 2 2 4" xfId="38268"/>
    <cellStyle name="20% - Accent2 2 2 3 2 2 2 3" xfId="40789"/>
    <cellStyle name="20% - Accent2 2 2 3 2 2 2 3 2" xfId="52405"/>
    <cellStyle name="20% - Accent2 2 2 3 2 2 2 4" xfId="46597"/>
    <cellStyle name="20% - Accent2 2 2 3 2 2 2 5" xfId="29226"/>
    <cellStyle name="20% - Accent2 2 2 3 2 2 3" xfId="13572"/>
    <cellStyle name="20% - Accent2 2 2 3 2 2 3 2" xfId="42907"/>
    <cellStyle name="20% - Accent2 2 2 3 2 2 3 2 2" xfId="54523"/>
    <cellStyle name="20% - Accent2 2 2 3 2 2 3 3" xfId="48715"/>
    <cellStyle name="20% - Accent2 2 2 3 2 2 3 4" xfId="32199"/>
    <cellStyle name="20% - Accent2 2 2 3 2 2 4" xfId="39620"/>
    <cellStyle name="20% - Accent2 2 2 3 2 2 4 2" xfId="51236"/>
    <cellStyle name="20% - Accent2 2 2 3 2 2 5" xfId="25210"/>
    <cellStyle name="20% - Accent2 2 2 3 2 2 6" xfId="45428"/>
    <cellStyle name="20% - Accent2 2 2 3 2 2 7" xfId="22683"/>
    <cellStyle name="20% - Accent2 2 2 3 2 3" xfId="2536"/>
    <cellStyle name="20% - Accent2 2 2 3 2 3 2" xfId="12906"/>
    <cellStyle name="20% - Accent2 2 2 3 2 3 2 2" xfId="42323"/>
    <cellStyle name="20% - Accent2 2 2 3 2 3 2 2 2" xfId="53939"/>
    <cellStyle name="20% - Accent2 2 2 3 2 3 2 3" xfId="48131"/>
    <cellStyle name="20% - Accent2 2 2 3 2 3 2 4" xfId="31593"/>
    <cellStyle name="20% - Accent2 2 2 3 2 3 3" xfId="40205"/>
    <cellStyle name="20% - Accent2 2 2 3 2 3 3 2" xfId="51821"/>
    <cellStyle name="20% - Accent2 2 2 3 2 3 4" xfId="46013"/>
    <cellStyle name="20% - Accent2 2 2 3 2 3 5" xfId="28582"/>
    <cellStyle name="20% - Accent2 2 2 3 2 4" xfId="10147"/>
    <cellStyle name="20% - Accent2 2 2 3 2 4 2" xfId="20516"/>
    <cellStyle name="20% - Accent2 2 2 3 2 4 2 2" xfId="55108"/>
    <cellStyle name="20% - Accent2 2 2 3 2 4 2 3" xfId="43492"/>
    <cellStyle name="20% - Accent2 2 2 3 2 4 3" xfId="49300"/>
    <cellStyle name="20% - Accent2 2 2 3 2 4 4" xfId="37684"/>
    <cellStyle name="20% - Accent2 2 2 3 2 5" xfId="11539"/>
    <cellStyle name="20% - Accent2 2 2 3 2 5 2" xfId="41373"/>
    <cellStyle name="20% - Accent2 2 2 3 2 5 2 2" xfId="52989"/>
    <cellStyle name="20% - Accent2 2 2 3 2 5 3" xfId="47181"/>
    <cellStyle name="20% - Accent2 2 2 3 2 5 4" xfId="30347"/>
    <cellStyle name="20% - Accent2 2 2 3 2 6" xfId="39036"/>
    <cellStyle name="20% - Accent2 2 2 3 2 6 2" xfId="50652"/>
    <cellStyle name="20% - Accent2 2 2 3 2 7" xfId="24502"/>
    <cellStyle name="20% - Accent2 2 2 3 2 8" xfId="44844"/>
    <cellStyle name="20% - Accent2 2 2 3 2 9" xfId="21975"/>
    <cellStyle name="20% - Accent2 2 2 3 3" xfId="1361"/>
    <cellStyle name="20% - Accent2 2 2 3 3 2" xfId="2720"/>
    <cellStyle name="20% - Accent2 2 2 3 3 2 2" xfId="13090"/>
    <cellStyle name="20% - Accent2 2 2 3 3 2 2 2" xfId="42505"/>
    <cellStyle name="20% - Accent2 2 2 3 3 2 2 2 2" xfId="54121"/>
    <cellStyle name="20% - Accent2 2 2 3 3 2 2 3" xfId="48313"/>
    <cellStyle name="20% - Accent2 2 2 3 3 2 2 4" xfId="31777"/>
    <cellStyle name="20% - Accent2 2 2 3 3 2 3" xfId="40387"/>
    <cellStyle name="20% - Accent2 2 2 3 3 2 3 2" xfId="52003"/>
    <cellStyle name="20% - Accent2 2 2 3 3 2 4" xfId="46195"/>
    <cellStyle name="20% - Accent2 2 2 3 3 2 5" xfId="28764"/>
    <cellStyle name="20% - Accent2 2 2 3 3 3" xfId="10329"/>
    <cellStyle name="20% - Accent2 2 2 3 3 3 2" xfId="20698"/>
    <cellStyle name="20% - Accent2 2 2 3 3 3 2 2" xfId="55290"/>
    <cellStyle name="20% - Accent2 2 2 3 3 3 2 3" xfId="43674"/>
    <cellStyle name="20% - Accent2 2 2 3 3 3 3" xfId="49482"/>
    <cellStyle name="20% - Accent2 2 2 3 3 3 4" xfId="37866"/>
    <cellStyle name="20% - Accent2 2 2 3 3 4" xfId="11731"/>
    <cellStyle name="20% - Accent2 2 2 3 3 4 2" xfId="41555"/>
    <cellStyle name="20% - Accent2 2 2 3 3 4 2 2" xfId="53171"/>
    <cellStyle name="20% - Accent2 2 2 3 3 4 3" xfId="47363"/>
    <cellStyle name="20% - Accent2 2 2 3 3 4 4" xfId="30529"/>
    <cellStyle name="20% - Accent2 2 2 3 3 5" xfId="39218"/>
    <cellStyle name="20% - Accent2 2 2 3 3 5 2" xfId="50834"/>
    <cellStyle name="20% - Accent2 2 2 3 3 6" xfId="24694"/>
    <cellStyle name="20% - Accent2 2 2 3 3 7" xfId="45026"/>
    <cellStyle name="20% - Accent2 2 2 3 3 8" xfId="22167"/>
    <cellStyle name="20% - Accent2 2 2 3 4" xfId="902"/>
    <cellStyle name="20% - Accent2 2 2 3 4 2" xfId="2998"/>
    <cellStyle name="20% - Accent2 2 2 3 4 2 2" xfId="13368"/>
    <cellStyle name="20% - Accent2 2 2 3 4 2 2 2" xfId="42761"/>
    <cellStyle name="20% - Accent2 2 2 3 4 2 2 2 2" xfId="54377"/>
    <cellStyle name="20% - Accent2 2 2 3 4 2 2 3" xfId="48569"/>
    <cellStyle name="20% - Accent2 2 2 3 4 2 2 4" xfId="32051"/>
    <cellStyle name="20% - Accent2 2 2 3 4 2 3" xfId="40643"/>
    <cellStyle name="20% - Accent2 2 2 3 4 2 3 2" xfId="52259"/>
    <cellStyle name="20% - Accent2 2 2 3 4 2 4" xfId="46451"/>
    <cellStyle name="20% - Accent2 2 2 3 4 2 5" xfId="29024"/>
    <cellStyle name="20% - Accent2 2 2 3 4 3" xfId="10585"/>
    <cellStyle name="20% - Accent2 2 2 3 4 3 2" xfId="20954"/>
    <cellStyle name="20% - Accent2 2 2 3 4 3 2 2" xfId="55546"/>
    <cellStyle name="20% - Accent2 2 2 3 4 3 2 3" xfId="43930"/>
    <cellStyle name="20% - Accent2 2 2 3 4 3 3" xfId="49738"/>
    <cellStyle name="20% - Accent2 2 2 3 4 3 4" xfId="38122"/>
    <cellStyle name="20% - Accent2 2 2 3 4 4" xfId="11272"/>
    <cellStyle name="20% - Accent2 2 2 3 4 4 2" xfId="41227"/>
    <cellStyle name="20% - Accent2 2 2 3 4 4 2 2" xfId="52843"/>
    <cellStyle name="20% - Accent2 2 2 3 4 4 3" xfId="47035"/>
    <cellStyle name="20% - Accent2 2 2 3 4 4 4" xfId="30201"/>
    <cellStyle name="20% - Accent2 2 2 3 4 5" xfId="39474"/>
    <cellStyle name="20% - Accent2 2 2 3 4 5 2" xfId="51090"/>
    <cellStyle name="20% - Accent2 2 2 3 4 6" xfId="25003"/>
    <cellStyle name="20% - Accent2 2 2 3 4 7" xfId="45282"/>
    <cellStyle name="20% - Accent2 2 2 3 4 8" xfId="22476"/>
    <cellStyle name="20% - Accent2 2 2 3 5" xfId="2350"/>
    <cellStyle name="20% - Accent2 2 2 3 5 2" xfId="10001"/>
    <cellStyle name="20% - Accent2 2 2 3 5 2 2" xfId="20370"/>
    <cellStyle name="20% - Accent2 2 2 3 5 2 2 2" xfId="43346"/>
    <cellStyle name="20% - Accent2 2 2 3 5 2 2 2 2" xfId="54962"/>
    <cellStyle name="20% - Accent2 2 2 3 5 2 2 3" xfId="49154"/>
    <cellStyle name="20% - Accent2 2 2 3 5 2 2 4" xfId="37538"/>
    <cellStyle name="20% - Accent2 2 2 3 5 2 3" xfId="40059"/>
    <cellStyle name="20% - Accent2 2 2 3 5 2 3 2" xfId="51675"/>
    <cellStyle name="20% - Accent2 2 2 3 5 2 4" xfId="45867"/>
    <cellStyle name="20% - Accent2 2 2 3 5 2 5" xfId="28430"/>
    <cellStyle name="20% - Accent2 2 2 3 5 3" xfId="12720"/>
    <cellStyle name="20% - Accent2 2 2 3 5 3 2" xfId="42177"/>
    <cellStyle name="20% - Accent2 2 2 3 5 3 2 2" xfId="53793"/>
    <cellStyle name="20% - Accent2 2 2 3 5 3 3" xfId="47985"/>
    <cellStyle name="20% - Accent2 2 2 3 5 3 4" xfId="31414"/>
    <cellStyle name="20% - Accent2 2 2 3 5 4" xfId="38890"/>
    <cellStyle name="20% - Accent2 2 2 3 5 4 2" xfId="50506"/>
    <cellStyle name="20% - Accent2 2 2 3 5 5" xfId="24272"/>
    <cellStyle name="20% - Accent2 2 2 3 5 6" xfId="44698"/>
    <cellStyle name="20% - Accent2 2 2 3 5 7" xfId="21736"/>
    <cellStyle name="20% - Accent2 2 2 3 6" xfId="2042"/>
    <cellStyle name="20% - Accent2 2 2 3 6 2" xfId="12412"/>
    <cellStyle name="20% - Accent2 2 2 3 6 2 2" xfId="41957"/>
    <cellStyle name="20% - Accent2 2 2 3 6 2 2 2" xfId="53573"/>
    <cellStyle name="20% - Accent2 2 2 3 6 2 3" xfId="47765"/>
    <cellStyle name="20% - Accent2 2 2 3 6 2 4" xfId="31191"/>
    <cellStyle name="20% - Accent2 2 2 3 6 3" xfId="38670"/>
    <cellStyle name="20% - Accent2 2 2 3 6 3 2" xfId="50286"/>
    <cellStyle name="20% - Accent2 2 2 3 6 4" xfId="44478"/>
    <cellStyle name="20% - Accent2 2 2 3 6 5" xfId="23964"/>
    <cellStyle name="20% - Accent2 2 2 3 7" xfId="1632"/>
    <cellStyle name="20% - Accent2 2 2 3 7 2" xfId="12002"/>
    <cellStyle name="20% - Accent2 2 2 3 7 2 2" xfId="41774"/>
    <cellStyle name="20% - Accent2 2 2 3 7 2 2 2" xfId="53390"/>
    <cellStyle name="20% - Accent2 2 2 3 7 2 3" xfId="47582"/>
    <cellStyle name="20% - Accent2 2 2 3 7 2 4" xfId="30800"/>
    <cellStyle name="20% - Accent2 2 2 3 7 3" xfId="39839"/>
    <cellStyle name="20% - Accent2 2 2 3 7 3 2" xfId="51455"/>
    <cellStyle name="20% - Accent2 2 2 3 7 4" xfId="45647"/>
    <cellStyle name="20% - Accent2 2 2 3 7 5" xfId="28125"/>
    <cellStyle name="20% - Accent2 2 2 3 8" xfId="9781"/>
    <cellStyle name="20% - Accent2 2 2 3 8 2" xfId="20150"/>
    <cellStyle name="20% - Accent2 2 2 3 8 2 2" xfId="54742"/>
    <cellStyle name="20% - Accent2 2 2 3 8 2 3" xfId="43126"/>
    <cellStyle name="20% - Accent2 2 2 3 8 3" xfId="48934"/>
    <cellStyle name="20% - Accent2 2 2 3 8 4" xfId="37318"/>
    <cellStyle name="20% - Accent2 2 2 3 9" xfId="10953"/>
    <cellStyle name="20% - Accent2 2 2 3 9 2" xfId="40971"/>
    <cellStyle name="20% - Accent2 2 2 3 9 2 2" xfId="52587"/>
    <cellStyle name="20% - Accent2 2 2 3 9 3" xfId="46779"/>
    <cellStyle name="20% - Accent2 2 2 3 9 4" xfId="29945"/>
    <cellStyle name="20% - Accent2 2 2 4" xfId="622"/>
    <cellStyle name="20% - Accent2 2 2 4 10" xfId="38523"/>
    <cellStyle name="20% - Accent2 2 2 4 10 2" xfId="50139"/>
    <cellStyle name="20% - Accent2 2 2 4 11" xfId="23549"/>
    <cellStyle name="20% - Accent2 2 2 4 12" xfId="44331"/>
    <cellStyle name="20% - Accent2 2 2 4 13" xfId="21467"/>
    <cellStyle name="20% - Accent2 2 2 4 2" xfId="1210"/>
    <cellStyle name="20% - Accent2 2 2 4 2 2" xfId="3238"/>
    <cellStyle name="20% - Accent2 2 2 4 2 2 2" xfId="10767"/>
    <cellStyle name="20% - Accent2 2 2 4 2 2 2 2" xfId="21136"/>
    <cellStyle name="20% - Accent2 2 2 4 2 2 2 2 2" xfId="44112"/>
    <cellStyle name="20% - Accent2 2 2 4 2 2 2 2 2 2" xfId="55728"/>
    <cellStyle name="20% - Accent2 2 2 4 2 2 2 2 3" xfId="49920"/>
    <cellStyle name="20% - Accent2 2 2 4 2 2 2 2 4" xfId="38304"/>
    <cellStyle name="20% - Accent2 2 2 4 2 2 2 3" xfId="40825"/>
    <cellStyle name="20% - Accent2 2 2 4 2 2 2 3 2" xfId="52441"/>
    <cellStyle name="20% - Accent2 2 2 4 2 2 2 4" xfId="46633"/>
    <cellStyle name="20% - Accent2 2 2 4 2 2 2 5" xfId="29262"/>
    <cellStyle name="20% - Accent2 2 2 4 2 2 3" xfId="13608"/>
    <cellStyle name="20% - Accent2 2 2 4 2 2 3 2" xfId="42943"/>
    <cellStyle name="20% - Accent2 2 2 4 2 2 3 2 2" xfId="54559"/>
    <cellStyle name="20% - Accent2 2 2 4 2 2 3 3" xfId="48751"/>
    <cellStyle name="20% - Accent2 2 2 4 2 2 3 4" xfId="32235"/>
    <cellStyle name="20% - Accent2 2 2 4 2 2 4" xfId="39656"/>
    <cellStyle name="20% - Accent2 2 2 4 2 2 4 2" xfId="51272"/>
    <cellStyle name="20% - Accent2 2 2 4 2 2 5" xfId="25246"/>
    <cellStyle name="20% - Accent2 2 2 4 2 2 6" xfId="45464"/>
    <cellStyle name="20% - Accent2 2 2 4 2 2 7" xfId="22719"/>
    <cellStyle name="20% - Accent2 2 2 4 2 3" xfId="2573"/>
    <cellStyle name="20% - Accent2 2 2 4 2 3 2" xfId="12943"/>
    <cellStyle name="20% - Accent2 2 2 4 2 3 2 2" xfId="42359"/>
    <cellStyle name="20% - Accent2 2 2 4 2 3 2 2 2" xfId="53975"/>
    <cellStyle name="20% - Accent2 2 2 4 2 3 2 3" xfId="48167"/>
    <cellStyle name="20% - Accent2 2 2 4 2 3 2 4" xfId="31630"/>
    <cellStyle name="20% - Accent2 2 2 4 2 3 3" xfId="40241"/>
    <cellStyle name="20% - Accent2 2 2 4 2 3 3 2" xfId="51857"/>
    <cellStyle name="20% - Accent2 2 2 4 2 3 4" xfId="46049"/>
    <cellStyle name="20% - Accent2 2 2 4 2 3 5" xfId="28618"/>
    <cellStyle name="20% - Accent2 2 2 4 2 4" xfId="10183"/>
    <cellStyle name="20% - Accent2 2 2 4 2 4 2" xfId="20552"/>
    <cellStyle name="20% - Accent2 2 2 4 2 4 2 2" xfId="55144"/>
    <cellStyle name="20% - Accent2 2 2 4 2 4 2 3" xfId="43528"/>
    <cellStyle name="20% - Accent2 2 2 4 2 4 3" xfId="49336"/>
    <cellStyle name="20% - Accent2 2 2 4 2 4 4" xfId="37720"/>
    <cellStyle name="20% - Accent2 2 2 4 2 5" xfId="11580"/>
    <cellStyle name="20% - Accent2 2 2 4 2 5 2" xfId="41409"/>
    <cellStyle name="20% - Accent2 2 2 4 2 5 2 2" xfId="53025"/>
    <cellStyle name="20% - Accent2 2 2 4 2 5 3" xfId="47217"/>
    <cellStyle name="20% - Accent2 2 2 4 2 5 4" xfId="30383"/>
    <cellStyle name="20% - Accent2 2 2 4 2 6" xfId="39072"/>
    <cellStyle name="20% - Accent2 2 2 4 2 6 2" xfId="50688"/>
    <cellStyle name="20% - Accent2 2 2 4 2 7" xfId="24543"/>
    <cellStyle name="20% - Accent2 2 2 4 2 8" xfId="44880"/>
    <cellStyle name="20% - Accent2 2 2 4 2 9" xfId="22016"/>
    <cellStyle name="20% - Accent2 2 2 4 3" xfId="1397"/>
    <cellStyle name="20% - Accent2 2 2 4 3 2" xfId="2756"/>
    <cellStyle name="20% - Accent2 2 2 4 3 2 2" xfId="13126"/>
    <cellStyle name="20% - Accent2 2 2 4 3 2 2 2" xfId="42541"/>
    <cellStyle name="20% - Accent2 2 2 4 3 2 2 2 2" xfId="54157"/>
    <cellStyle name="20% - Accent2 2 2 4 3 2 2 3" xfId="48349"/>
    <cellStyle name="20% - Accent2 2 2 4 3 2 2 4" xfId="31813"/>
    <cellStyle name="20% - Accent2 2 2 4 3 2 3" xfId="40423"/>
    <cellStyle name="20% - Accent2 2 2 4 3 2 3 2" xfId="52039"/>
    <cellStyle name="20% - Accent2 2 2 4 3 2 4" xfId="46231"/>
    <cellStyle name="20% - Accent2 2 2 4 3 2 5" xfId="28800"/>
    <cellStyle name="20% - Accent2 2 2 4 3 3" xfId="10365"/>
    <cellStyle name="20% - Accent2 2 2 4 3 3 2" xfId="20734"/>
    <cellStyle name="20% - Accent2 2 2 4 3 3 2 2" xfId="55326"/>
    <cellStyle name="20% - Accent2 2 2 4 3 3 2 3" xfId="43710"/>
    <cellStyle name="20% - Accent2 2 2 4 3 3 3" xfId="49518"/>
    <cellStyle name="20% - Accent2 2 2 4 3 3 4" xfId="37902"/>
    <cellStyle name="20% - Accent2 2 2 4 3 4" xfId="11767"/>
    <cellStyle name="20% - Accent2 2 2 4 3 4 2" xfId="41591"/>
    <cellStyle name="20% - Accent2 2 2 4 3 4 2 2" xfId="53207"/>
    <cellStyle name="20% - Accent2 2 2 4 3 4 3" xfId="47399"/>
    <cellStyle name="20% - Accent2 2 2 4 3 4 4" xfId="30565"/>
    <cellStyle name="20% - Accent2 2 2 4 3 5" xfId="39254"/>
    <cellStyle name="20% - Accent2 2 2 4 3 5 2" xfId="50870"/>
    <cellStyle name="20% - Accent2 2 2 4 3 6" xfId="24730"/>
    <cellStyle name="20% - Accent2 2 2 4 3 7" xfId="45062"/>
    <cellStyle name="20% - Accent2 2 2 4 3 8" xfId="22203"/>
    <cellStyle name="20% - Accent2 2 2 4 4" xfId="943"/>
    <cellStyle name="20% - Accent2 2 2 4 4 2" xfId="3036"/>
    <cellStyle name="20% - Accent2 2 2 4 4 2 2" xfId="13406"/>
    <cellStyle name="20% - Accent2 2 2 4 4 2 2 2" xfId="42797"/>
    <cellStyle name="20% - Accent2 2 2 4 4 2 2 2 2" xfId="54413"/>
    <cellStyle name="20% - Accent2 2 2 4 4 2 2 3" xfId="48605"/>
    <cellStyle name="20% - Accent2 2 2 4 4 2 2 4" xfId="32089"/>
    <cellStyle name="20% - Accent2 2 2 4 4 2 3" xfId="40679"/>
    <cellStyle name="20% - Accent2 2 2 4 4 2 3 2" xfId="52295"/>
    <cellStyle name="20% - Accent2 2 2 4 4 2 4" xfId="46487"/>
    <cellStyle name="20% - Accent2 2 2 4 4 2 5" xfId="29060"/>
    <cellStyle name="20% - Accent2 2 2 4 4 3" xfId="10621"/>
    <cellStyle name="20% - Accent2 2 2 4 4 3 2" xfId="20990"/>
    <cellStyle name="20% - Accent2 2 2 4 4 3 2 2" xfId="55582"/>
    <cellStyle name="20% - Accent2 2 2 4 4 3 2 3" xfId="43966"/>
    <cellStyle name="20% - Accent2 2 2 4 4 3 3" xfId="49774"/>
    <cellStyle name="20% - Accent2 2 2 4 4 3 4" xfId="38158"/>
    <cellStyle name="20% - Accent2 2 2 4 4 4" xfId="11313"/>
    <cellStyle name="20% - Accent2 2 2 4 4 4 2" xfId="41263"/>
    <cellStyle name="20% - Accent2 2 2 4 4 4 2 2" xfId="52879"/>
    <cellStyle name="20% - Accent2 2 2 4 4 4 3" xfId="47071"/>
    <cellStyle name="20% - Accent2 2 2 4 4 4 4" xfId="30237"/>
    <cellStyle name="20% - Accent2 2 2 4 4 5" xfId="39510"/>
    <cellStyle name="20% - Accent2 2 2 4 4 5 2" xfId="51126"/>
    <cellStyle name="20% - Accent2 2 2 4 4 6" xfId="25044"/>
    <cellStyle name="20% - Accent2 2 2 4 4 7" xfId="45318"/>
    <cellStyle name="20% - Accent2 2 2 4 4 8" xfId="22517"/>
    <cellStyle name="20% - Accent2 2 2 4 5" xfId="2388"/>
    <cellStyle name="20% - Accent2 2 2 4 5 2" xfId="10037"/>
    <cellStyle name="20% - Accent2 2 2 4 5 2 2" xfId="20406"/>
    <cellStyle name="20% - Accent2 2 2 4 5 2 2 2" xfId="43382"/>
    <cellStyle name="20% - Accent2 2 2 4 5 2 2 2 2" xfId="54998"/>
    <cellStyle name="20% - Accent2 2 2 4 5 2 2 3" xfId="49190"/>
    <cellStyle name="20% - Accent2 2 2 4 5 2 2 4" xfId="37574"/>
    <cellStyle name="20% - Accent2 2 2 4 5 2 3" xfId="40095"/>
    <cellStyle name="20% - Accent2 2 2 4 5 2 3 2" xfId="51711"/>
    <cellStyle name="20% - Accent2 2 2 4 5 2 4" xfId="45903"/>
    <cellStyle name="20% - Accent2 2 2 4 5 2 5" xfId="28468"/>
    <cellStyle name="20% - Accent2 2 2 4 5 3" xfId="12758"/>
    <cellStyle name="20% - Accent2 2 2 4 5 3 2" xfId="42213"/>
    <cellStyle name="20% - Accent2 2 2 4 5 3 2 2" xfId="53829"/>
    <cellStyle name="20% - Accent2 2 2 4 5 3 3" xfId="48021"/>
    <cellStyle name="20% - Accent2 2 2 4 5 3 4" xfId="31450"/>
    <cellStyle name="20% - Accent2 2 2 4 5 4" xfId="38926"/>
    <cellStyle name="20% - Accent2 2 2 4 5 4 2" xfId="50542"/>
    <cellStyle name="20% - Accent2 2 2 4 5 5" xfId="24310"/>
    <cellStyle name="20% - Accent2 2 2 4 5 6" xfId="44734"/>
    <cellStyle name="20% - Accent2 2 2 4 5 7" xfId="21774"/>
    <cellStyle name="20% - Accent2 2 2 4 6" xfId="2081"/>
    <cellStyle name="20% - Accent2 2 2 4 6 2" xfId="12451"/>
    <cellStyle name="20% - Accent2 2 2 4 6 2 2" xfId="41993"/>
    <cellStyle name="20% - Accent2 2 2 4 6 2 2 2" xfId="53609"/>
    <cellStyle name="20% - Accent2 2 2 4 6 2 3" xfId="47801"/>
    <cellStyle name="20% - Accent2 2 2 4 6 2 4" xfId="31230"/>
    <cellStyle name="20% - Accent2 2 2 4 6 3" xfId="38706"/>
    <cellStyle name="20% - Accent2 2 2 4 6 3 2" xfId="50322"/>
    <cellStyle name="20% - Accent2 2 2 4 6 4" xfId="44514"/>
    <cellStyle name="20% - Accent2 2 2 4 6 5" xfId="24003"/>
    <cellStyle name="20% - Accent2 2 2 4 7" xfId="1669"/>
    <cellStyle name="20% - Accent2 2 2 4 7 2" xfId="12039"/>
    <cellStyle name="20% - Accent2 2 2 4 7 2 2" xfId="41810"/>
    <cellStyle name="20% - Accent2 2 2 4 7 2 2 2" xfId="53426"/>
    <cellStyle name="20% - Accent2 2 2 4 7 2 3" xfId="47618"/>
    <cellStyle name="20% - Accent2 2 2 4 7 2 4" xfId="30837"/>
    <cellStyle name="20% - Accent2 2 2 4 7 3" xfId="39875"/>
    <cellStyle name="20% - Accent2 2 2 4 7 3 2" xfId="51491"/>
    <cellStyle name="20% - Accent2 2 2 4 7 4" xfId="45683"/>
    <cellStyle name="20% - Accent2 2 2 4 7 5" xfId="28161"/>
    <cellStyle name="20% - Accent2 2 2 4 8" xfId="9817"/>
    <cellStyle name="20% - Accent2 2 2 4 8 2" xfId="20186"/>
    <cellStyle name="20% - Accent2 2 2 4 8 2 2" xfId="54778"/>
    <cellStyle name="20% - Accent2 2 2 4 8 2 3" xfId="43162"/>
    <cellStyle name="20% - Accent2 2 2 4 8 3" xfId="48970"/>
    <cellStyle name="20% - Accent2 2 2 4 8 4" xfId="37354"/>
    <cellStyle name="20% - Accent2 2 2 4 9" xfId="10994"/>
    <cellStyle name="20% - Accent2 2 2 4 9 2" xfId="41007"/>
    <cellStyle name="20% - Accent2 2 2 4 9 2 2" xfId="52623"/>
    <cellStyle name="20% - Accent2 2 2 4 9 3" xfId="46815"/>
    <cellStyle name="20% - Accent2 2 2 4 9 4" xfId="29981"/>
    <cellStyle name="20% - Accent2 2 2 5" xfId="663"/>
    <cellStyle name="20% - Accent2 2 2 5 10" xfId="38414"/>
    <cellStyle name="20% - Accent2 2 2 5 10 2" xfId="50030"/>
    <cellStyle name="20% - Accent2 2 2 5 11" xfId="23413"/>
    <cellStyle name="20% - Accent2 2 2 5 12" xfId="44222"/>
    <cellStyle name="20% - Accent2 2 2 5 13" xfId="21302"/>
    <cellStyle name="20% - Accent2 2 2 5 2" xfId="1251"/>
    <cellStyle name="20% - Accent2 2 2 5 2 2" xfId="3274"/>
    <cellStyle name="20% - Accent2 2 2 5 2 2 2" xfId="10803"/>
    <cellStyle name="20% - Accent2 2 2 5 2 2 2 2" xfId="21172"/>
    <cellStyle name="20% - Accent2 2 2 5 2 2 2 2 2" xfId="44148"/>
    <cellStyle name="20% - Accent2 2 2 5 2 2 2 2 2 2" xfId="55764"/>
    <cellStyle name="20% - Accent2 2 2 5 2 2 2 2 3" xfId="49956"/>
    <cellStyle name="20% - Accent2 2 2 5 2 2 2 2 4" xfId="38340"/>
    <cellStyle name="20% - Accent2 2 2 5 2 2 2 3" xfId="40861"/>
    <cellStyle name="20% - Accent2 2 2 5 2 2 2 3 2" xfId="52477"/>
    <cellStyle name="20% - Accent2 2 2 5 2 2 2 4" xfId="46669"/>
    <cellStyle name="20% - Accent2 2 2 5 2 2 2 5" xfId="29298"/>
    <cellStyle name="20% - Accent2 2 2 5 2 2 3" xfId="13644"/>
    <cellStyle name="20% - Accent2 2 2 5 2 2 3 2" xfId="42979"/>
    <cellStyle name="20% - Accent2 2 2 5 2 2 3 2 2" xfId="54595"/>
    <cellStyle name="20% - Accent2 2 2 5 2 2 3 3" xfId="48787"/>
    <cellStyle name="20% - Accent2 2 2 5 2 2 3 4" xfId="32271"/>
    <cellStyle name="20% - Accent2 2 2 5 2 2 4" xfId="39692"/>
    <cellStyle name="20% - Accent2 2 2 5 2 2 4 2" xfId="51308"/>
    <cellStyle name="20% - Accent2 2 2 5 2 2 5" xfId="25282"/>
    <cellStyle name="20% - Accent2 2 2 5 2 2 6" xfId="45500"/>
    <cellStyle name="20% - Accent2 2 2 5 2 2 7" xfId="22755"/>
    <cellStyle name="20% - Accent2 2 2 5 2 3" xfId="2610"/>
    <cellStyle name="20% - Accent2 2 2 5 2 3 2" xfId="12980"/>
    <cellStyle name="20% - Accent2 2 2 5 2 3 2 2" xfId="42395"/>
    <cellStyle name="20% - Accent2 2 2 5 2 3 2 2 2" xfId="54011"/>
    <cellStyle name="20% - Accent2 2 2 5 2 3 2 3" xfId="48203"/>
    <cellStyle name="20% - Accent2 2 2 5 2 3 2 4" xfId="31667"/>
    <cellStyle name="20% - Accent2 2 2 5 2 3 3" xfId="40277"/>
    <cellStyle name="20% - Accent2 2 2 5 2 3 3 2" xfId="51893"/>
    <cellStyle name="20% - Accent2 2 2 5 2 3 4" xfId="46085"/>
    <cellStyle name="20% - Accent2 2 2 5 2 3 5" xfId="28654"/>
    <cellStyle name="20% - Accent2 2 2 5 2 4" xfId="10219"/>
    <cellStyle name="20% - Accent2 2 2 5 2 4 2" xfId="20588"/>
    <cellStyle name="20% - Accent2 2 2 5 2 4 2 2" xfId="55180"/>
    <cellStyle name="20% - Accent2 2 2 5 2 4 2 3" xfId="43564"/>
    <cellStyle name="20% - Accent2 2 2 5 2 4 3" xfId="49372"/>
    <cellStyle name="20% - Accent2 2 2 5 2 4 4" xfId="37756"/>
    <cellStyle name="20% - Accent2 2 2 5 2 5" xfId="11621"/>
    <cellStyle name="20% - Accent2 2 2 5 2 5 2" xfId="41445"/>
    <cellStyle name="20% - Accent2 2 2 5 2 5 2 2" xfId="53061"/>
    <cellStyle name="20% - Accent2 2 2 5 2 5 3" xfId="47253"/>
    <cellStyle name="20% - Accent2 2 2 5 2 5 4" xfId="30419"/>
    <cellStyle name="20% - Accent2 2 2 5 2 6" xfId="39108"/>
    <cellStyle name="20% - Accent2 2 2 5 2 6 2" xfId="50724"/>
    <cellStyle name="20% - Accent2 2 2 5 2 7" xfId="24584"/>
    <cellStyle name="20% - Accent2 2 2 5 2 8" xfId="44916"/>
    <cellStyle name="20% - Accent2 2 2 5 2 9" xfId="22057"/>
    <cellStyle name="20% - Accent2 2 2 5 3" xfId="1433"/>
    <cellStyle name="20% - Accent2 2 2 5 3 2" xfId="2792"/>
    <cellStyle name="20% - Accent2 2 2 5 3 2 2" xfId="13162"/>
    <cellStyle name="20% - Accent2 2 2 5 3 2 2 2" xfId="42577"/>
    <cellStyle name="20% - Accent2 2 2 5 3 2 2 2 2" xfId="54193"/>
    <cellStyle name="20% - Accent2 2 2 5 3 2 2 3" xfId="48385"/>
    <cellStyle name="20% - Accent2 2 2 5 3 2 2 4" xfId="31849"/>
    <cellStyle name="20% - Accent2 2 2 5 3 2 3" xfId="40459"/>
    <cellStyle name="20% - Accent2 2 2 5 3 2 3 2" xfId="52075"/>
    <cellStyle name="20% - Accent2 2 2 5 3 2 4" xfId="46267"/>
    <cellStyle name="20% - Accent2 2 2 5 3 2 5" xfId="28836"/>
    <cellStyle name="20% - Accent2 2 2 5 3 3" xfId="10401"/>
    <cellStyle name="20% - Accent2 2 2 5 3 3 2" xfId="20770"/>
    <cellStyle name="20% - Accent2 2 2 5 3 3 2 2" xfId="55362"/>
    <cellStyle name="20% - Accent2 2 2 5 3 3 2 3" xfId="43746"/>
    <cellStyle name="20% - Accent2 2 2 5 3 3 3" xfId="49554"/>
    <cellStyle name="20% - Accent2 2 2 5 3 3 4" xfId="37938"/>
    <cellStyle name="20% - Accent2 2 2 5 3 4" xfId="11803"/>
    <cellStyle name="20% - Accent2 2 2 5 3 4 2" xfId="41627"/>
    <cellStyle name="20% - Accent2 2 2 5 3 4 2 2" xfId="53243"/>
    <cellStyle name="20% - Accent2 2 2 5 3 4 3" xfId="47435"/>
    <cellStyle name="20% - Accent2 2 2 5 3 4 4" xfId="30601"/>
    <cellStyle name="20% - Accent2 2 2 5 3 5" xfId="39290"/>
    <cellStyle name="20% - Accent2 2 2 5 3 5 2" xfId="50906"/>
    <cellStyle name="20% - Accent2 2 2 5 3 6" xfId="24766"/>
    <cellStyle name="20% - Accent2 2 2 5 3 7" xfId="45098"/>
    <cellStyle name="20% - Accent2 2 2 5 3 8" xfId="22239"/>
    <cellStyle name="20% - Accent2 2 2 5 4" xfId="813"/>
    <cellStyle name="20% - Accent2 2 2 5 4 2" xfId="2920"/>
    <cellStyle name="20% - Accent2 2 2 5 4 2 2" xfId="13290"/>
    <cellStyle name="20% - Accent2 2 2 5 4 2 2 2" xfId="42688"/>
    <cellStyle name="20% - Accent2 2 2 5 4 2 2 2 2" xfId="54304"/>
    <cellStyle name="20% - Accent2 2 2 5 4 2 2 3" xfId="48496"/>
    <cellStyle name="20% - Accent2 2 2 5 4 2 2 4" xfId="31973"/>
    <cellStyle name="20% - Accent2 2 2 5 4 2 3" xfId="40570"/>
    <cellStyle name="20% - Accent2 2 2 5 4 2 3 2" xfId="52186"/>
    <cellStyle name="20% - Accent2 2 2 5 4 2 4" xfId="46378"/>
    <cellStyle name="20% - Accent2 2 2 5 4 2 5" xfId="28951"/>
    <cellStyle name="20% - Accent2 2 2 5 4 3" xfId="10512"/>
    <cellStyle name="20% - Accent2 2 2 5 4 3 2" xfId="20881"/>
    <cellStyle name="20% - Accent2 2 2 5 4 3 2 2" xfId="55473"/>
    <cellStyle name="20% - Accent2 2 2 5 4 3 2 3" xfId="43857"/>
    <cellStyle name="20% - Accent2 2 2 5 4 3 3" xfId="49665"/>
    <cellStyle name="20% - Accent2 2 2 5 4 3 4" xfId="38049"/>
    <cellStyle name="20% - Accent2 2 2 5 4 4" xfId="11183"/>
    <cellStyle name="20% - Accent2 2 2 5 4 4 2" xfId="41154"/>
    <cellStyle name="20% - Accent2 2 2 5 4 4 2 2" xfId="52770"/>
    <cellStyle name="20% - Accent2 2 2 5 4 4 3" xfId="46962"/>
    <cellStyle name="20% - Accent2 2 2 5 4 4 4" xfId="30128"/>
    <cellStyle name="20% - Accent2 2 2 5 4 5" xfId="39401"/>
    <cellStyle name="20% - Accent2 2 2 5 4 5 2" xfId="51017"/>
    <cellStyle name="20% - Accent2 2 2 5 4 6" xfId="24914"/>
    <cellStyle name="20% - Accent2 2 2 5 4 7" xfId="45209"/>
    <cellStyle name="20% - Accent2 2 2 5 4 8" xfId="22387"/>
    <cellStyle name="20% - Accent2 2 2 5 5" xfId="2272"/>
    <cellStyle name="20% - Accent2 2 2 5 5 2" xfId="9928"/>
    <cellStyle name="20% - Accent2 2 2 5 5 2 2" xfId="20297"/>
    <cellStyle name="20% - Accent2 2 2 5 5 2 2 2" xfId="43273"/>
    <cellStyle name="20% - Accent2 2 2 5 5 2 2 2 2" xfId="54889"/>
    <cellStyle name="20% - Accent2 2 2 5 5 2 2 3" xfId="49081"/>
    <cellStyle name="20% - Accent2 2 2 5 5 2 2 4" xfId="37465"/>
    <cellStyle name="20% - Accent2 2 2 5 5 2 3" xfId="39986"/>
    <cellStyle name="20% - Accent2 2 2 5 5 2 3 2" xfId="51602"/>
    <cellStyle name="20% - Accent2 2 2 5 5 2 4" xfId="45794"/>
    <cellStyle name="20% - Accent2 2 2 5 5 2 5" xfId="28352"/>
    <cellStyle name="20% - Accent2 2 2 5 5 3" xfId="12642"/>
    <cellStyle name="20% - Accent2 2 2 5 5 3 2" xfId="42104"/>
    <cellStyle name="20% - Accent2 2 2 5 5 3 2 2" xfId="53720"/>
    <cellStyle name="20% - Accent2 2 2 5 5 3 3" xfId="47912"/>
    <cellStyle name="20% - Accent2 2 2 5 5 3 4" xfId="31341"/>
    <cellStyle name="20% - Accent2 2 2 5 5 4" xfId="38817"/>
    <cellStyle name="20% - Accent2 2 2 5 5 4 2" xfId="50433"/>
    <cellStyle name="20% - Accent2 2 2 5 5 5" xfId="24194"/>
    <cellStyle name="20% - Accent2 2 2 5 5 6" xfId="44625"/>
    <cellStyle name="20% - Accent2 2 2 5 5 7" xfId="21658"/>
    <cellStyle name="20% - Accent2 2 2 5 6" xfId="1938"/>
    <cellStyle name="20% - Accent2 2 2 5 6 2" xfId="12308"/>
    <cellStyle name="20% - Accent2 2 2 5 6 2 2" xfId="41884"/>
    <cellStyle name="20% - Accent2 2 2 5 6 2 2 2" xfId="53500"/>
    <cellStyle name="20% - Accent2 2 2 5 6 2 3" xfId="47692"/>
    <cellStyle name="20% - Accent2 2 2 5 6 2 4" xfId="31089"/>
    <cellStyle name="20% - Accent2 2 2 5 6 3" xfId="38597"/>
    <cellStyle name="20% - Accent2 2 2 5 6 3 2" xfId="50213"/>
    <cellStyle name="20% - Accent2 2 2 5 6 4" xfId="44405"/>
    <cellStyle name="20% - Accent2 2 2 5 6 5" xfId="23860"/>
    <cellStyle name="20% - Accent2 2 2 5 7" xfId="1554"/>
    <cellStyle name="20% - Accent2 2 2 5 7 2" xfId="11924"/>
    <cellStyle name="20% - Accent2 2 2 5 7 2 2" xfId="41701"/>
    <cellStyle name="20% - Accent2 2 2 5 7 2 2 2" xfId="53317"/>
    <cellStyle name="20% - Accent2 2 2 5 7 2 3" xfId="47509"/>
    <cellStyle name="20% - Accent2 2 2 5 7 2 4" xfId="30722"/>
    <cellStyle name="20% - Accent2 2 2 5 7 3" xfId="39766"/>
    <cellStyle name="20% - Accent2 2 2 5 7 3 2" xfId="51382"/>
    <cellStyle name="20% - Accent2 2 2 5 7 4" xfId="45574"/>
    <cellStyle name="20% - Accent2 2 2 5 7 5" xfId="28052"/>
    <cellStyle name="20% - Accent2 2 2 5 8" xfId="9708"/>
    <cellStyle name="20% - Accent2 2 2 5 8 2" xfId="20077"/>
    <cellStyle name="20% - Accent2 2 2 5 8 2 2" xfId="54669"/>
    <cellStyle name="20% - Accent2 2 2 5 8 2 3" xfId="43053"/>
    <cellStyle name="20% - Accent2 2 2 5 8 3" xfId="48861"/>
    <cellStyle name="20% - Accent2 2 2 5 8 4" xfId="37245"/>
    <cellStyle name="20% - Accent2 2 2 5 9" xfId="11035"/>
    <cellStyle name="20% - Accent2 2 2 5 9 2" xfId="41043"/>
    <cellStyle name="20% - Accent2 2 2 5 9 2 2" xfId="52659"/>
    <cellStyle name="20% - Accent2 2 2 5 9 3" xfId="46851"/>
    <cellStyle name="20% - Accent2 2 2 5 9 4" xfId="30017"/>
    <cellStyle name="20% - Accent2 2 2 6" xfId="1045"/>
    <cellStyle name="20% - Accent2 2 2 6 2" xfId="3129"/>
    <cellStyle name="20% - Accent2 2 2 6 2 2" xfId="10658"/>
    <cellStyle name="20% - Accent2 2 2 6 2 2 2" xfId="21027"/>
    <cellStyle name="20% - Accent2 2 2 6 2 2 2 2" xfId="44003"/>
    <cellStyle name="20% - Accent2 2 2 6 2 2 2 2 2" xfId="55619"/>
    <cellStyle name="20% - Accent2 2 2 6 2 2 2 3" xfId="49811"/>
    <cellStyle name="20% - Accent2 2 2 6 2 2 2 4" xfId="38195"/>
    <cellStyle name="20% - Accent2 2 2 6 2 2 3" xfId="40716"/>
    <cellStyle name="20% - Accent2 2 2 6 2 2 3 2" xfId="52332"/>
    <cellStyle name="20% - Accent2 2 2 6 2 2 4" xfId="46524"/>
    <cellStyle name="20% - Accent2 2 2 6 2 2 5" xfId="29153"/>
    <cellStyle name="20% - Accent2 2 2 6 2 3" xfId="13499"/>
    <cellStyle name="20% - Accent2 2 2 6 2 3 2" xfId="42834"/>
    <cellStyle name="20% - Accent2 2 2 6 2 3 2 2" xfId="54450"/>
    <cellStyle name="20% - Accent2 2 2 6 2 3 3" xfId="48642"/>
    <cellStyle name="20% - Accent2 2 2 6 2 3 4" xfId="32126"/>
    <cellStyle name="20% - Accent2 2 2 6 2 4" xfId="39547"/>
    <cellStyle name="20% - Accent2 2 2 6 2 4 2" xfId="51163"/>
    <cellStyle name="20% - Accent2 2 2 6 2 5" xfId="25137"/>
    <cellStyle name="20% - Accent2 2 2 6 2 6" xfId="45355"/>
    <cellStyle name="20% - Accent2 2 2 6 2 7" xfId="22610"/>
    <cellStyle name="20% - Accent2 2 2 6 3" xfId="2450"/>
    <cellStyle name="20% - Accent2 2 2 6 3 2" xfId="12820"/>
    <cellStyle name="20% - Accent2 2 2 6 3 2 2" xfId="42250"/>
    <cellStyle name="20% - Accent2 2 2 6 3 2 2 2" xfId="53866"/>
    <cellStyle name="20% - Accent2 2 2 6 3 2 3" xfId="48058"/>
    <cellStyle name="20% - Accent2 2 2 6 3 2 4" xfId="31507"/>
    <cellStyle name="20% - Accent2 2 2 6 3 3" xfId="40132"/>
    <cellStyle name="20% - Accent2 2 2 6 3 3 2" xfId="51748"/>
    <cellStyle name="20% - Accent2 2 2 6 3 4" xfId="45940"/>
    <cellStyle name="20% - Accent2 2 2 6 3 5" xfId="28509"/>
    <cellStyle name="20% - Accent2 2 2 6 4" xfId="10074"/>
    <cellStyle name="20% - Accent2 2 2 6 4 2" xfId="20443"/>
    <cellStyle name="20% - Accent2 2 2 6 4 2 2" xfId="55035"/>
    <cellStyle name="20% - Accent2 2 2 6 4 2 3" xfId="43419"/>
    <cellStyle name="20% - Accent2 2 2 6 4 3" xfId="49227"/>
    <cellStyle name="20% - Accent2 2 2 6 4 4" xfId="37611"/>
    <cellStyle name="20% - Accent2 2 2 6 5" xfId="11415"/>
    <cellStyle name="20% - Accent2 2 2 6 5 2" xfId="41300"/>
    <cellStyle name="20% - Accent2 2 2 6 5 2 2" xfId="52916"/>
    <cellStyle name="20% - Accent2 2 2 6 5 3" xfId="47108"/>
    <cellStyle name="20% - Accent2 2 2 6 5 4" xfId="30274"/>
    <cellStyle name="20% - Accent2 2 2 6 6" xfId="38963"/>
    <cellStyle name="20% - Accent2 2 2 6 6 2" xfId="50579"/>
    <cellStyle name="20% - Accent2 2 2 6 7" xfId="24378"/>
    <cellStyle name="20% - Accent2 2 2 6 8" xfId="44771"/>
    <cellStyle name="20% - Accent2 2 2 6 9" xfId="21851"/>
    <cellStyle name="20% - Accent2 2 2 7" xfId="1288"/>
    <cellStyle name="20% - Accent2 2 2 7 2" xfId="2647"/>
    <cellStyle name="20% - Accent2 2 2 7 2 2" xfId="13017"/>
    <cellStyle name="20% - Accent2 2 2 7 2 2 2" xfId="42432"/>
    <cellStyle name="20% - Accent2 2 2 7 2 2 2 2" xfId="54048"/>
    <cellStyle name="20% - Accent2 2 2 7 2 2 3" xfId="48240"/>
    <cellStyle name="20% - Accent2 2 2 7 2 2 4" xfId="31704"/>
    <cellStyle name="20% - Accent2 2 2 7 2 3" xfId="40314"/>
    <cellStyle name="20% - Accent2 2 2 7 2 3 2" xfId="51930"/>
    <cellStyle name="20% - Accent2 2 2 7 2 4" xfId="46122"/>
    <cellStyle name="20% - Accent2 2 2 7 2 5" xfId="28691"/>
    <cellStyle name="20% - Accent2 2 2 7 3" xfId="10256"/>
    <cellStyle name="20% - Accent2 2 2 7 3 2" xfId="20625"/>
    <cellStyle name="20% - Accent2 2 2 7 3 2 2" xfId="55217"/>
    <cellStyle name="20% - Accent2 2 2 7 3 2 3" xfId="43601"/>
    <cellStyle name="20% - Accent2 2 2 7 3 3" xfId="49409"/>
    <cellStyle name="20% - Accent2 2 2 7 3 4" xfId="37793"/>
    <cellStyle name="20% - Accent2 2 2 7 4" xfId="11658"/>
    <cellStyle name="20% - Accent2 2 2 7 4 2" xfId="41482"/>
    <cellStyle name="20% - Accent2 2 2 7 4 2 2" xfId="53098"/>
    <cellStyle name="20% - Accent2 2 2 7 4 3" xfId="47290"/>
    <cellStyle name="20% - Accent2 2 2 7 4 4" xfId="30456"/>
    <cellStyle name="20% - Accent2 2 2 7 5" xfId="39145"/>
    <cellStyle name="20% - Accent2 2 2 7 5 2" xfId="50761"/>
    <cellStyle name="20% - Accent2 2 2 7 6" xfId="24621"/>
    <cellStyle name="20% - Accent2 2 2 7 7" xfId="44953"/>
    <cellStyle name="20% - Accent2 2 2 7 8" xfId="22094"/>
    <cellStyle name="20% - Accent2 2 2 8" xfId="706"/>
    <cellStyle name="20% - Accent2 2 2 8 2" xfId="2831"/>
    <cellStyle name="20% - Accent2 2 2 8 2 2" xfId="13201"/>
    <cellStyle name="20% - Accent2 2 2 8 2 2 2" xfId="42614"/>
    <cellStyle name="20% - Accent2 2 2 8 2 2 2 2" xfId="54230"/>
    <cellStyle name="20% - Accent2 2 2 8 2 2 3" xfId="48422"/>
    <cellStyle name="20% - Accent2 2 2 8 2 2 4" xfId="31888"/>
    <cellStyle name="20% - Accent2 2 2 8 2 3" xfId="40496"/>
    <cellStyle name="20% - Accent2 2 2 8 2 3 2" xfId="52112"/>
    <cellStyle name="20% - Accent2 2 2 8 2 4" xfId="46304"/>
    <cellStyle name="20% - Accent2 2 2 8 2 5" xfId="28873"/>
    <cellStyle name="20% - Accent2 2 2 8 3" xfId="10438"/>
    <cellStyle name="20% - Accent2 2 2 8 3 2" xfId="20807"/>
    <cellStyle name="20% - Accent2 2 2 8 3 2 2" xfId="55399"/>
    <cellStyle name="20% - Accent2 2 2 8 3 2 3" xfId="43783"/>
    <cellStyle name="20% - Accent2 2 2 8 3 3" xfId="49591"/>
    <cellStyle name="20% - Accent2 2 2 8 3 4" xfId="37975"/>
    <cellStyle name="20% - Accent2 2 2 8 4" xfId="11076"/>
    <cellStyle name="20% - Accent2 2 2 8 4 2" xfId="41080"/>
    <cellStyle name="20% - Accent2 2 2 8 4 2 2" xfId="52696"/>
    <cellStyle name="20% - Accent2 2 2 8 4 3" xfId="46888"/>
    <cellStyle name="20% - Accent2 2 2 8 4 4" xfId="30054"/>
    <cellStyle name="20% - Accent2 2 2 8 5" xfId="39327"/>
    <cellStyle name="20% - Accent2 2 2 8 5 2" xfId="50943"/>
    <cellStyle name="20% - Accent2 2 2 8 6" xfId="24807"/>
    <cellStyle name="20% - Accent2 2 2 8 7" xfId="45135"/>
    <cellStyle name="20% - Accent2 2 2 8 8" xfId="22280"/>
    <cellStyle name="20% - Accent2 2 2 9" xfId="2188"/>
    <cellStyle name="20% - Accent2 2 2 9 2" xfId="9854"/>
    <cellStyle name="20% - Accent2 2 2 9 2 2" xfId="20223"/>
    <cellStyle name="20% - Accent2 2 2 9 2 2 2" xfId="43199"/>
    <cellStyle name="20% - Accent2 2 2 9 2 2 2 2" xfId="54815"/>
    <cellStyle name="20% - Accent2 2 2 9 2 2 3" xfId="49007"/>
    <cellStyle name="20% - Accent2 2 2 9 2 2 4" xfId="37391"/>
    <cellStyle name="20% - Accent2 2 2 9 2 3" xfId="39912"/>
    <cellStyle name="20% - Accent2 2 2 9 2 3 2" xfId="51528"/>
    <cellStyle name="20% - Accent2 2 2 9 2 4" xfId="45720"/>
    <cellStyle name="20% - Accent2 2 2 9 2 5" xfId="28268"/>
    <cellStyle name="20% - Accent2 2 2 9 3" xfId="12558"/>
    <cellStyle name="20% - Accent2 2 2 9 3 2" xfId="42030"/>
    <cellStyle name="20% - Accent2 2 2 9 3 2 2" xfId="53646"/>
    <cellStyle name="20% - Accent2 2 2 9 3 3" xfId="47838"/>
    <cellStyle name="20% - Accent2 2 2 9 3 4" xfId="31267"/>
    <cellStyle name="20% - Accent2 2 2 9 4" xfId="38743"/>
    <cellStyle name="20% - Accent2 2 2 9 4 2" xfId="50359"/>
    <cellStyle name="20% - Accent2 2 2 9 5" xfId="24110"/>
    <cellStyle name="20% - Accent2 2 2 9 6" xfId="44551"/>
    <cellStyle name="20% - Accent2 2 2 9 7" xfId="21574"/>
    <cellStyle name="20% - Accent2 2 3" xfId="505"/>
    <cellStyle name="20% - Accent2 2 3 10" xfId="10877"/>
    <cellStyle name="20% - Accent2 2 3 10 2" xfId="40917"/>
    <cellStyle name="20% - Accent2 2 3 10 2 2" xfId="52533"/>
    <cellStyle name="20% - Accent2 2 3 10 3" xfId="46725"/>
    <cellStyle name="20% - Accent2 2 3 10 4" xfId="29891"/>
    <cellStyle name="20% - Accent2 2 3 11" xfId="38433"/>
    <cellStyle name="20% - Accent2 2 3 11 2" xfId="50049"/>
    <cellStyle name="20% - Accent2 2 3 12" xfId="23432"/>
    <cellStyle name="20% - Accent2 2 3 13" xfId="44241"/>
    <cellStyle name="20% - Accent2 2 3 14" xfId="21350"/>
    <cellStyle name="20% - Accent2 2 3 2" xfId="832"/>
    <cellStyle name="20% - Accent2 2 3 2 2" xfId="2939"/>
    <cellStyle name="20% - Accent2 2 3 2 2 2" xfId="10531"/>
    <cellStyle name="20% - Accent2 2 3 2 2 2 2" xfId="20900"/>
    <cellStyle name="20% - Accent2 2 3 2 2 2 2 2" xfId="43876"/>
    <cellStyle name="20% - Accent2 2 3 2 2 2 2 2 2" xfId="55492"/>
    <cellStyle name="20% - Accent2 2 3 2 2 2 2 3" xfId="49684"/>
    <cellStyle name="20% - Accent2 2 3 2 2 2 2 4" xfId="38068"/>
    <cellStyle name="20% - Accent2 2 3 2 2 2 3" xfId="40589"/>
    <cellStyle name="20% - Accent2 2 3 2 2 2 3 2" xfId="52205"/>
    <cellStyle name="20% - Accent2 2 3 2 2 2 4" xfId="46397"/>
    <cellStyle name="20% - Accent2 2 3 2 2 2 5" xfId="28970"/>
    <cellStyle name="20% - Accent2 2 3 2 2 3" xfId="13309"/>
    <cellStyle name="20% - Accent2 2 3 2 2 3 2" xfId="42707"/>
    <cellStyle name="20% - Accent2 2 3 2 2 3 2 2" xfId="54323"/>
    <cellStyle name="20% - Accent2 2 3 2 2 3 3" xfId="48515"/>
    <cellStyle name="20% - Accent2 2 3 2 2 3 4" xfId="31992"/>
    <cellStyle name="20% - Accent2 2 3 2 2 4" xfId="39420"/>
    <cellStyle name="20% - Accent2 2 3 2 2 4 2" xfId="51036"/>
    <cellStyle name="20% - Accent2 2 3 2 2 5" xfId="24933"/>
    <cellStyle name="20% - Accent2 2 3 2 2 6" xfId="45228"/>
    <cellStyle name="20% - Accent2 2 3 2 2 7" xfId="22406"/>
    <cellStyle name="20% - Accent2 2 3 2 3" xfId="2291"/>
    <cellStyle name="20% - Accent2 2 3 2 3 2" xfId="12661"/>
    <cellStyle name="20% - Accent2 2 3 2 3 2 2" xfId="42123"/>
    <cellStyle name="20% - Accent2 2 3 2 3 2 2 2" xfId="53739"/>
    <cellStyle name="20% - Accent2 2 3 2 3 2 3" xfId="47931"/>
    <cellStyle name="20% - Accent2 2 3 2 3 2 4" xfId="31360"/>
    <cellStyle name="20% - Accent2 2 3 2 3 3" xfId="40005"/>
    <cellStyle name="20% - Accent2 2 3 2 3 3 2" xfId="51621"/>
    <cellStyle name="20% - Accent2 2 3 2 3 4" xfId="45813"/>
    <cellStyle name="20% - Accent2 2 3 2 3 5" xfId="28371"/>
    <cellStyle name="20% - Accent2 2 3 2 4" xfId="9947"/>
    <cellStyle name="20% - Accent2 2 3 2 4 2" xfId="20316"/>
    <cellStyle name="20% - Accent2 2 3 2 4 2 2" xfId="54908"/>
    <cellStyle name="20% - Accent2 2 3 2 4 2 3" xfId="43292"/>
    <cellStyle name="20% - Accent2 2 3 2 4 3" xfId="49100"/>
    <cellStyle name="20% - Accent2 2 3 2 4 4" xfId="37484"/>
    <cellStyle name="20% - Accent2 2 3 2 5" xfId="11202"/>
    <cellStyle name="20% - Accent2 2 3 2 5 2" xfId="41173"/>
    <cellStyle name="20% - Accent2 2 3 2 5 2 2" xfId="52789"/>
    <cellStyle name="20% - Accent2 2 3 2 5 3" xfId="46981"/>
    <cellStyle name="20% - Accent2 2 3 2 5 4" xfId="30147"/>
    <cellStyle name="20% - Accent2 2 3 2 6" xfId="38836"/>
    <cellStyle name="20% - Accent2 2 3 2 6 2" xfId="50452"/>
    <cellStyle name="20% - Accent2 2 3 2 7" xfId="24213"/>
    <cellStyle name="20% - Accent2 2 3 2 8" xfId="44644"/>
    <cellStyle name="20% - Accent2 2 3 2 9" xfId="21677"/>
    <cellStyle name="20% - Accent2 2 3 3" xfId="1093"/>
    <cellStyle name="20% - Accent2 2 3 3 2" xfId="3148"/>
    <cellStyle name="20% - Accent2 2 3 3 2 2" xfId="10677"/>
    <cellStyle name="20% - Accent2 2 3 3 2 2 2" xfId="21046"/>
    <cellStyle name="20% - Accent2 2 3 3 2 2 2 2" xfId="44022"/>
    <cellStyle name="20% - Accent2 2 3 3 2 2 2 2 2" xfId="55638"/>
    <cellStyle name="20% - Accent2 2 3 3 2 2 2 3" xfId="49830"/>
    <cellStyle name="20% - Accent2 2 3 3 2 2 2 4" xfId="38214"/>
    <cellStyle name="20% - Accent2 2 3 3 2 2 3" xfId="40735"/>
    <cellStyle name="20% - Accent2 2 3 3 2 2 3 2" xfId="52351"/>
    <cellStyle name="20% - Accent2 2 3 3 2 2 4" xfId="46543"/>
    <cellStyle name="20% - Accent2 2 3 3 2 2 5" xfId="29172"/>
    <cellStyle name="20% - Accent2 2 3 3 2 3" xfId="13518"/>
    <cellStyle name="20% - Accent2 2 3 3 2 3 2" xfId="42853"/>
    <cellStyle name="20% - Accent2 2 3 3 2 3 2 2" xfId="54469"/>
    <cellStyle name="20% - Accent2 2 3 3 2 3 3" xfId="48661"/>
    <cellStyle name="20% - Accent2 2 3 3 2 3 4" xfId="32145"/>
    <cellStyle name="20% - Accent2 2 3 3 2 4" xfId="39566"/>
    <cellStyle name="20% - Accent2 2 3 3 2 4 2" xfId="51182"/>
    <cellStyle name="20% - Accent2 2 3 3 2 5" xfId="25156"/>
    <cellStyle name="20% - Accent2 2 3 3 2 6" xfId="45374"/>
    <cellStyle name="20% - Accent2 2 3 3 2 7" xfId="22629"/>
    <cellStyle name="20% - Accent2 2 3 3 3" xfId="2476"/>
    <cellStyle name="20% - Accent2 2 3 3 3 2" xfId="12846"/>
    <cellStyle name="20% - Accent2 2 3 3 3 2 2" xfId="42269"/>
    <cellStyle name="20% - Accent2 2 3 3 3 2 2 2" xfId="53885"/>
    <cellStyle name="20% - Accent2 2 3 3 3 2 3" xfId="48077"/>
    <cellStyle name="20% - Accent2 2 3 3 3 2 4" xfId="31533"/>
    <cellStyle name="20% - Accent2 2 3 3 3 3" xfId="40151"/>
    <cellStyle name="20% - Accent2 2 3 3 3 3 2" xfId="51767"/>
    <cellStyle name="20% - Accent2 2 3 3 3 4" xfId="45959"/>
    <cellStyle name="20% - Accent2 2 3 3 3 5" xfId="28528"/>
    <cellStyle name="20% - Accent2 2 3 3 4" xfId="10093"/>
    <cellStyle name="20% - Accent2 2 3 3 4 2" xfId="20462"/>
    <cellStyle name="20% - Accent2 2 3 3 4 2 2" xfId="55054"/>
    <cellStyle name="20% - Accent2 2 3 3 4 2 3" xfId="43438"/>
    <cellStyle name="20% - Accent2 2 3 3 4 3" xfId="49246"/>
    <cellStyle name="20% - Accent2 2 3 3 4 4" xfId="37630"/>
    <cellStyle name="20% - Accent2 2 3 3 5" xfId="11463"/>
    <cellStyle name="20% - Accent2 2 3 3 5 2" xfId="41319"/>
    <cellStyle name="20% - Accent2 2 3 3 5 2 2" xfId="52935"/>
    <cellStyle name="20% - Accent2 2 3 3 5 3" xfId="47127"/>
    <cellStyle name="20% - Accent2 2 3 3 5 4" xfId="30293"/>
    <cellStyle name="20% - Accent2 2 3 3 6" xfId="38982"/>
    <cellStyle name="20% - Accent2 2 3 3 6 2" xfId="50598"/>
    <cellStyle name="20% - Accent2 2 3 3 7" xfId="24426"/>
    <cellStyle name="20% - Accent2 2 3 3 8" xfId="44790"/>
    <cellStyle name="20% - Accent2 2 3 3 9" xfId="21899"/>
    <cellStyle name="20% - Accent2 2 3 4" xfId="1307"/>
    <cellStyle name="20% - Accent2 2 3 4 2" xfId="2666"/>
    <cellStyle name="20% - Accent2 2 3 4 2 2" xfId="13036"/>
    <cellStyle name="20% - Accent2 2 3 4 2 2 2" xfId="42451"/>
    <cellStyle name="20% - Accent2 2 3 4 2 2 2 2" xfId="54067"/>
    <cellStyle name="20% - Accent2 2 3 4 2 2 3" xfId="48259"/>
    <cellStyle name="20% - Accent2 2 3 4 2 2 4" xfId="31723"/>
    <cellStyle name="20% - Accent2 2 3 4 2 3" xfId="40333"/>
    <cellStyle name="20% - Accent2 2 3 4 2 3 2" xfId="51949"/>
    <cellStyle name="20% - Accent2 2 3 4 2 4" xfId="46141"/>
    <cellStyle name="20% - Accent2 2 3 4 2 5" xfId="28710"/>
    <cellStyle name="20% - Accent2 2 3 4 3" xfId="10275"/>
    <cellStyle name="20% - Accent2 2 3 4 3 2" xfId="20644"/>
    <cellStyle name="20% - Accent2 2 3 4 3 2 2" xfId="55236"/>
    <cellStyle name="20% - Accent2 2 3 4 3 2 3" xfId="43620"/>
    <cellStyle name="20% - Accent2 2 3 4 3 3" xfId="49428"/>
    <cellStyle name="20% - Accent2 2 3 4 3 4" xfId="37812"/>
    <cellStyle name="20% - Accent2 2 3 4 4" xfId="11677"/>
    <cellStyle name="20% - Accent2 2 3 4 4 2" xfId="41501"/>
    <cellStyle name="20% - Accent2 2 3 4 4 2 2" xfId="53117"/>
    <cellStyle name="20% - Accent2 2 3 4 4 3" xfId="47309"/>
    <cellStyle name="20% - Accent2 2 3 4 4 4" xfId="30475"/>
    <cellStyle name="20% - Accent2 2 3 4 5" xfId="39164"/>
    <cellStyle name="20% - Accent2 2 3 4 5 2" xfId="50780"/>
    <cellStyle name="20% - Accent2 2 3 4 6" xfId="24640"/>
    <cellStyle name="20% - Accent2 2 3 4 7" xfId="44972"/>
    <cellStyle name="20% - Accent2 2 3 4 8" xfId="22113"/>
    <cellStyle name="20% - Accent2 2 3 5" xfId="754"/>
    <cellStyle name="20% - Accent2 2 3 5 2" xfId="2861"/>
    <cellStyle name="20% - Accent2 2 3 5 2 2" xfId="13231"/>
    <cellStyle name="20% - Accent2 2 3 5 2 2 2" xfId="42633"/>
    <cellStyle name="20% - Accent2 2 3 5 2 2 2 2" xfId="54249"/>
    <cellStyle name="20% - Accent2 2 3 5 2 2 3" xfId="48441"/>
    <cellStyle name="20% - Accent2 2 3 5 2 2 4" xfId="31918"/>
    <cellStyle name="20% - Accent2 2 3 5 2 3" xfId="40515"/>
    <cellStyle name="20% - Accent2 2 3 5 2 3 2" xfId="52131"/>
    <cellStyle name="20% - Accent2 2 3 5 2 4" xfId="46323"/>
    <cellStyle name="20% - Accent2 2 3 5 2 5" xfId="28892"/>
    <cellStyle name="20% - Accent2 2 3 5 3" xfId="10457"/>
    <cellStyle name="20% - Accent2 2 3 5 3 2" xfId="20826"/>
    <cellStyle name="20% - Accent2 2 3 5 3 2 2" xfId="55418"/>
    <cellStyle name="20% - Accent2 2 3 5 3 2 3" xfId="43802"/>
    <cellStyle name="20% - Accent2 2 3 5 3 3" xfId="49610"/>
    <cellStyle name="20% - Accent2 2 3 5 3 4" xfId="37994"/>
    <cellStyle name="20% - Accent2 2 3 5 4" xfId="11124"/>
    <cellStyle name="20% - Accent2 2 3 5 4 2" xfId="41099"/>
    <cellStyle name="20% - Accent2 2 3 5 4 2 2" xfId="52715"/>
    <cellStyle name="20% - Accent2 2 3 5 4 3" xfId="46907"/>
    <cellStyle name="20% - Accent2 2 3 5 4 4" xfId="30073"/>
    <cellStyle name="20% - Accent2 2 3 5 5" xfId="39346"/>
    <cellStyle name="20% - Accent2 2 3 5 5 2" xfId="50962"/>
    <cellStyle name="20% - Accent2 2 3 5 6" xfId="24855"/>
    <cellStyle name="20% - Accent2 2 3 5 7" xfId="45154"/>
    <cellStyle name="20% - Accent2 2 3 5 8" xfId="22328"/>
    <cellStyle name="20% - Accent2 2 3 6" xfId="2216"/>
    <cellStyle name="20% - Accent2 2 3 6 2" xfId="9873"/>
    <cellStyle name="20% - Accent2 2 3 6 2 2" xfId="20242"/>
    <cellStyle name="20% - Accent2 2 3 6 2 2 2" xfId="43218"/>
    <cellStyle name="20% - Accent2 2 3 6 2 2 2 2" xfId="54834"/>
    <cellStyle name="20% - Accent2 2 3 6 2 2 3" xfId="49026"/>
    <cellStyle name="20% - Accent2 2 3 6 2 2 4" xfId="37410"/>
    <cellStyle name="20% - Accent2 2 3 6 2 3" xfId="39931"/>
    <cellStyle name="20% - Accent2 2 3 6 2 3 2" xfId="51547"/>
    <cellStyle name="20% - Accent2 2 3 6 2 4" xfId="45739"/>
    <cellStyle name="20% - Accent2 2 3 6 2 5" xfId="28296"/>
    <cellStyle name="20% - Accent2 2 3 6 3" xfId="12586"/>
    <cellStyle name="20% - Accent2 2 3 6 3 2" xfId="42049"/>
    <cellStyle name="20% - Accent2 2 3 6 3 2 2" xfId="53665"/>
    <cellStyle name="20% - Accent2 2 3 6 3 3" xfId="47857"/>
    <cellStyle name="20% - Accent2 2 3 6 3 4" xfId="31286"/>
    <cellStyle name="20% - Accent2 2 3 6 4" xfId="38762"/>
    <cellStyle name="20% - Accent2 2 3 6 4 2" xfId="50378"/>
    <cellStyle name="20% - Accent2 2 3 6 5" xfId="24138"/>
    <cellStyle name="20% - Accent2 2 3 6 6" xfId="44570"/>
    <cellStyle name="20% - Accent2 2 3 6 7" xfId="21602"/>
    <cellStyle name="20% - Accent2 2 3 7" xfId="1976"/>
    <cellStyle name="20% - Accent2 2 3 7 2" xfId="12346"/>
    <cellStyle name="20% - Accent2 2 3 7 2 2" xfId="41903"/>
    <cellStyle name="20% - Accent2 2 3 7 2 2 2" xfId="53519"/>
    <cellStyle name="20% - Accent2 2 3 7 2 3" xfId="47711"/>
    <cellStyle name="20% - Accent2 2 3 7 2 4" xfId="31126"/>
    <cellStyle name="20% - Accent2 2 3 7 3" xfId="38616"/>
    <cellStyle name="20% - Accent2 2 3 7 3 2" xfId="50232"/>
    <cellStyle name="20% - Accent2 2 3 7 4" xfId="44424"/>
    <cellStyle name="20% - Accent2 2 3 7 5" xfId="23898"/>
    <cellStyle name="20% - Accent2 2 3 8" xfId="1573"/>
    <cellStyle name="20% - Accent2 2 3 8 2" xfId="11943"/>
    <cellStyle name="20% - Accent2 2 3 8 2 2" xfId="41720"/>
    <cellStyle name="20% - Accent2 2 3 8 2 2 2" xfId="53336"/>
    <cellStyle name="20% - Accent2 2 3 8 2 3" xfId="47528"/>
    <cellStyle name="20% - Accent2 2 3 8 2 4" xfId="30741"/>
    <cellStyle name="20% - Accent2 2 3 8 3" xfId="39785"/>
    <cellStyle name="20% - Accent2 2 3 8 3 2" xfId="51401"/>
    <cellStyle name="20% - Accent2 2 3 8 4" xfId="45593"/>
    <cellStyle name="20% - Accent2 2 3 8 5" xfId="28071"/>
    <cellStyle name="20% - Accent2 2 3 9" xfId="9727"/>
    <cellStyle name="20% - Accent2 2 3 9 2" xfId="20096"/>
    <cellStyle name="20% - Accent2 2 3 9 2 2" xfId="54688"/>
    <cellStyle name="20% - Accent2 2 3 9 2 3" xfId="43072"/>
    <cellStyle name="20% - Accent2 2 3 9 3" xfId="48880"/>
    <cellStyle name="20% - Accent2 2 3 9 4" xfId="37264"/>
    <cellStyle name="20% - Accent2 2 4" xfId="545"/>
    <cellStyle name="20% - Accent2 2 4 10" xfId="38469"/>
    <cellStyle name="20% - Accent2 2 4 10 2" xfId="50085"/>
    <cellStyle name="20% - Accent2 2 4 11" xfId="23472"/>
    <cellStyle name="20% - Accent2 2 4 12" xfId="44277"/>
    <cellStyle name="20% - Accent2 2 4 13" xfId="21390"/>
    <cellStyle name="20% - Accent2 2 4 2" xfId="1133"/>
    <cellStyle name="20% - Accent2 2 4 2 2" xfId="3184"/>
    <cellStyle name="20% - Accent2 2 4 2 2 2" xfId="10713"/>
    <cellStyle name="20% - Accent2 2 4 2 2 2 2" xfId="21082"/>
    <cellStyle name="20% - Accent2 2 4 2 2 2 2 2" xfId="44058"/>
    <cellStyle name="20% - Accent2 2 4 2 2 2 2 2 2" xfId="55674"/>
    <cellStyle name="20% - Accent2 2 4 2 2 2 2 3" xfId="49866"/>
    <cellStyle name="20% - Accent2 2 4 2 2 2 2 4" xfId="38250"/>
    <cellStyle name="20% - Accent2 2 4 2 2 2 3" xfId="40771"/>
    <cellStyle name="20% - Accent2 2 4 2 2 2 3 2" xfId="52387"/>
    <cellStyle name="20% - Accent2 2 4 2 2 2 4" xfId="46579"/>
    <cellStyle name="20% - Accent2 2 4 2 2 2 5" xfId="29208"/>
    <cellStyle name="20% - Accent2 2 4 2 2 3" xfId="13554"/>
    <cellStyle name="20% - Accent2 2 4 2 2 3 2" xfId="42889"/>
    <cellStyle name="20% - Accent2 2 4 2 2 3 2 2" xfId="54505"/>
    <cellStyle name="20% - Accent2 2 4 2 2 3 3" xfId="48697"/>
    <cellStyle name="20% - Accent2 2 4 2 2 3 4" xfId="32181"/>
    <cellStyle name="20% - Accent2 2 4 2 2 4" xfId="39602"/>
    <cellStyle name="20% - Accent2 2 4 2 2 4 2" xfId="51218"/>
    <cellStyle name="20% - Accent2 2 4 2 2 5" xfId="25192"/>
    <cellStyle name="20% - Accent2 2 4 2 2 6" xfId="45410"/>
    <cellStyle name="20% - Accent2 2 4 2 2 7" xfId="22665"/>
    <cellStyle name="20% - Accent2 2 4 2 3" xfId="2512"/>
    <cellStyle name="20% - Accent2 2 4 2 3 2" xfId="12882"/>
    <cellStyle name="20% - Accent2 2 4 2 3 2 2" xfId="42305"/>
    <cellStyle name="20% - Accent2 2 4 2 3 2 2 2" xfId="53921"/>
    <cellStyle name="20% - Accent2 2 4 2 3 2 3" xfId="48113"/>
    <cellStyle name="20% - Accent2 2 4 2 3 2 4" xfId="31569"/>
    <cellStyle name="20% - Accent2 2 4 2 3 3" xfId="40187"/>
    <cellStyle name="20% - Accent2 2 4 2 3 3 2" xfId="51803"/>
    <cellStyle name="20% - Accent2 2 4 2 3 4" xfId="45995"/>
    <cellStyle name="20% - Accent2 2 4 2 3 5" xfId="28564"/>
    <cellStyle name="20% - Accent2 2 4 2 4" xfId="10129"/>
    <cellStyle name="20% - Accent2 2 4 2 4 2" xfId="20498"/>
    <cellStyle name="20% - Accent2 2 4 2 4 2 2" xfId="55090"/>
    <cellStyle name="20% - Accent2 2 4 2 4 2 3" xfId="43474"/>
    <cellStyle name="20% - Accent2 2 4 2 4 3" xfId="49282"/>
    <cellStyle name="20% - Accent2 2 4 2 4 4" xfId="37666"/>
    <cellStyle name="20% - Accent2 2 4 2 5" xfId="11503"/>
    <cellStyle name="20% - Accent2 2 4 2 5 2" xfId="41355"/>
    <cellStyle name="20% - Accent2 2 4 2 5 2 2" xfId="52971"/>
    <cellStyle name="20% - Accent2 2 4 2 5 3" xfId="47163"/>
    <cellStyle name="20% - Accent2 2 4 2 5 4" xfId="30329"/>
    <cellStyle name="20% - Accent2 2 4 2 6" xfId="39018"/>
    <cellStyle name="20% - Accent2 2 4 2 6 2" xfId="50634"/>
    <cellStyle name="20% - Accent2 2 4 2 7" xfId="24466"/>
    <cellStyle name="20% - Accent2 2 4 2 8" xfId="44826"/>
    <cellStyle name="20% - Accent2 2 4 2 9" xfId="21939"/>
    <cellStyle name="20% - Accent2 2 4 3" xfId="1343"/>
    <cellStyle name="20% - Accent2 2 4 3 2" xfId="2702"/>
    <cellStyle name="20% - Accent2 2 4 3 2 2" xfId="13072"/>
    <cellStyle name="20% - Accent2 2 4 3 2 2 2" xfId="42487"/>
    <cellStyle name="20% - Accent2 2 4 3 2 2 2 2" xfId="54103"/>
    <cellStyle name="20% - Accent2 2 4 3 2 2 3" xfId="48295"/>
    <cellStyle name="20% - Accent2 2 4 3 2 2 4" xfId="31759"/>
    <cellStyle name="20% - Accent2 2 4 3 2 3" xfId="40369"/>
    <cellStyle name="20% - Accent2 2 4 3 2 3 2" xfId="51985"/>
    <cellStyle name="20% - Accent2 2 4 3 2 4" xfId="46177"/>
    <cellStyle name="20% - Accent2 2 4 3 2 5" xfId="28746"/>
    <cellStyle name="20% - Accent2 2 4 3 3" xfId="10311"/>
    <cellStyle name="20% - Accent2 2 4 3 3 2" xfId="20680"/>
    <cellStyle name="20% - Accent2 2 4 3 3 2 2" xfId="55272"/>
    <cellStyle name="20% - Accent2 2 4 3 3 2 3" xfId="43656"/>
    <cellStyle name="20% - Accent2 2 4 3 3 3" xfId="49464"/>
    <cellStyle name="20% - Accent2 2 4 3 3 4" xfId="37848"/>
    <cellStyle name="20% - Accent2 2 4 3 4" xfId="11713"/>
    <cellStyle name="20% - Accent2 2 4 3 4 2" xfId="41537"/>
    <cellStyle name="20% - Accent2 2 4 3 4 2 2" xfId="53153"/>
    <cellStyle name="20% - Accent2 2 4 3 4 3" xfId="47345"/>
    <cellStyle name="20% - Accent2 2 4 3 4 4" xfId="30511"/>
    <cellStyle name="20% - Accent2 2 4 3 5" xfId="39200"/>
    <cellStyle name="20% - Accent2 2 4 3 5 2" xfId="50816"/>
    <cellStyle name="20% - Accent2 2 4 3 6" xfId="24676"/>
    <cellStyle name="20% - Accent2 2 4 3 7" xfId="45008"/>
    <cellStyle name="20% - Accent2 2 4 3 8" xfId="22149"/>
    <cellStyle name="20% - Accent2 2 4 4" xfId="870"/>
    <cellStyle name="20% - Accent2 2 4 4 2" xfId="2975"/>
    <cellStyle name="20% - Accent2 2 4 4 2 2" xfId="13345"/>
    <cellStyle name="20% - Accent2 2 4 4 2 2 2" xfId="42743"/>
    <cellStyle name="20% - Accent2 2 4 4 2 2 2 2" xfId="54359"/>
    <cellStyle name="20% - Accent2 2 4 4 2 2 3" xfId="48551"/>
    <cellStyle name="20% - Accent2 2 4 4 2 2 4" xfId="32028"/>
    <cellStyle name="20% - Accent2 2 4 4 2 3" xfId="40625"/>
    <cellStyle name="20% - Accent2 2 4 4 2 3 2" xfId="52241"/>
    <cellStyle name="20% - Accent2 2 4 4 2 4" xfId="46433"/>
    <cellStyle name="20% - Accent2 2 4 4 2 5" xfId="29006"/>
    <cellStyle name="20% - Accent2 2 4 4 3" xfId="10567"/>
    <cellStyle name="20% - Accent2 2 4 4 3 2" xfId="20936"/>
    <cellStyle name="20% - Accent2 2 4 4 3 2 2" xfId="55528"/>
    <cellStyle name="20% - Accent2 2 4 4 3 2 3" xfId="43912"/>
    <cellStyle name="20% - Accent2 2 4 4 3 3" xfId="49720"/>
    <cellStyle name="20% - Accent2 2 4 4 3 4" xfId="38104"/>
    <cellStyle name="20% - Accent2 2 4 4 4" xfId="11240"/>
    <cellStyle name="20% - Accent2 2 4 4 4 2" xfId="41209"/>
    <cellStyle name="20% - Accent2 2 4 4 4 2 2" xfId="52825"/>
    <cellStyle name="20% - Accent2 2 4 4 4 3" xfId="47017"/>
    <cellStyle name="20% - Accent2 2 4 4 4 4" xfId="30183"/>
    <cellStyle name="20% - Accent2 2 4 4 5" xfId="39456"/>
    <cellStyle name="20% - Accent2 2 4 4 5 2" xfId="51072"/>
    <cellStyle name="20% - Accent2 2 4 4 6" xfId="24971"/>
    <cellStyle name="20% - Accent2 2 4 4 7" xfId="45264"/>
    <cellStyle name="20% - Accent2 2 4 4 8" xfId="22444"/>
    <cellStyle name="20% - Accent2 2 4 5" xfId="2328"/>
    <cellStyle name="20% - Accent2 2 4 5 2" xfId="9983"/>
    <cellStyle name="20% - Accent2 2 4 5 2 2" xfId="20352"/>
    <cellStyle name="20% - Accent2 2 4 5 2 2 2" xfId="43328"/>
    <cellStyle name="20% - Accent2 2 4 5 2 2 2 2" xfId="54944"/>
    <cellStyle name="20% - Accent2 2 4 5 2 2 3" xfId="49136"/>
    <cellStyle name="20% - Accent2 2 4 5 2 2 4" xfId="37520"/>
    <cellStyle name="20% - Accent2 2 4 5 2 3" xfId="40041"/>
    <cellStyle name="20% - Accent2 2 4 5 2 3 2" xfId="51657"/>
    <cellStyle name="20% - Accent2 2 4 5 2 4" xfId="45849"/>
    <cellStyle name="20% - Accent2 2 4 5 2 5" xfId="28408"/>
    <cellStyle name="20% - Accent2 2 4 5 3" xfId="12698"/>
    <cellStyle name="20% - Accent2 2 4 5 3 2" xfId="42159"/>
    <cellStyle name="20% - Accent2 2 4 5 3 2 2" xfId="53775"/>
    <cellStyle name="20% - Accent2 2 4 5 3 3" xfId="47967"/>
    <cellStyle name="20% - Accent2 2 4 5 3 4" xfId="31396"/>
    <cellStyle name="20% - Accent2 2 4 5 4" xfId="38872"/>
    <cellStyle name="20% - Accent2 2 4 5 4 2" xfId="50488"/>
    <cellStyle name="20% - Accent2 2 4 5 5" xfId="24250"/>
    <cellStyle name="20% - Accent2 2 4 5 6" xfId="44680"/>
    <cellStyle name="20% - Accent2 2 4 5 7" xfId="21714"/>
    <cellStyle name="20% - Accent2 2 4 6" xfId="2015"/>
    <cellStyle name="20% - Accent2 2 4 6 2" xfId="12385"/>
    <cellStyle name="20% - Accent2 2 4 6 2 2" xfId="41939"/>
    <cellStyle name="20% - Accent2 2 4 6 2 2 2" xfId="53555"/>
    <cellStyle name="20% - Accent2 2 4 6 2 3" xfId="47747"/>
    <cellStyle name="20% - Accent2 2 4 6 2 4" xfId="31165"/>
    <cellStyle name="20% - Accent2 2 4 6 3" xfId="38652"/>
    <cellStyle name="20% - Accent2 2 4 6 3 2" xfId="50268"/>
    <cellStyle name="20% - Accent2 2 4 6 4" xfId="44460"/>
    <cellStyle name="20% - Accent2 2 4 6 5" xfId="23937"/>
    <cellStyle name="20% - Accent2 2 4 7" xfId="1609"/>
    <cellStyle name="20% - Accent2 2 4 7 2" xfId="11979"/>
    <cellStyle name="20% - Accent2 2 4 7 2 2" xfId="41756"/>
    <cellStyle name="20% - Accent2 2 4 7 2 2 2" xfId="53372"/>
    <cellStyle name="20% - Accent2 2 4 7 2 3" xfId="47564"/>
    <cellStyle name="20% - Accent2 2 4 7 2 4" xfId="30777"/>
    <cellStyle name="20% - Accent2 2 4 7 3" xfId="39821"/>
    <cellStyle name="20% - Accent2 2 4 7 3 2" xfId="51437"/>
    <cellStyle name="20% - Accent2 2 4 7 4" xfId="45629"/>
    <cellStyle name="20% - Accent2 2 4 7 5" xfId="28107"/>
    <cellStyle name="20% - Accent2 2 4 8" xfId="9763"/>
    <cellStyle name="20% - Accent2 2 4 8 2" xfId="20132"/>
    <cellStyle name="20% - Accent2 2 4 8 2 2" xfId="54724"/>
    <cellStyle name="20% - Accent2 2 4 8 2 3" xfId="43108"/>
    <cellStyle name="20% - Accent2 2 4 8 3" xfId="48916"/>
    <cellStyle name="20% - Accent2 2 4 8 4" xfId="37300"/>
    <cellStyle name="20% - Accent2 2 4 9" xfId="10917"/>
    <cellStyle name="20% - Accent2 2 4 9 2" xfId="40953"/>
    <cellStyle name="20% - Accent2 2 4 9 2 2" xfId="52569"/>
    <cellStyle name="20% - Accent2 2 4 9 3" xfId="46761"/>
    <cellStyle name="20% - Accent2 2 4 9 4" xfId="29927"/>
    <cellStyle name="20% - Accent2 2 5" xfId="599"/>
    <cellStyle name="20% - Accent2 2 5 10" xfId="38505"/>
    <cellStyle name="20% - Accent2 2 5 10 2" xfId="50121"/>
    <cellStyle name="20% - Accent2 2 5 11" xfId="23526"/>
    <cellStyle name="20% - Accent2 2 5 12" xfId="44313"/>
    <cellStyle name="20% - Accent2 2 5 13" xfId="21444"/>
    <cellStyle name="20% - Accent2 2 5 2" xfId="1187"/>
    <cellStyle name="20% - Accent2 2 5 2 2" xfId="3220"/>
    <cellStyle name="20% - Accent2 2 5 2 2 2" xfId="10749"/>
    <cellStyle name="20% - Accent2 2 5 2 2 2 2" xfId="21118"/>
    <cellStyle name="20% - Accent2 2 5 2 2 2 2 2" xfId="44094"/>
    <cellStyle name="20% - Accent2 2 5 2 2 2 2 2 2" xfId="55710"/>
    <cellStyle name="20% - Accent2 2 5 2 2 2 2 3" xfId="49902"/>
    <cellStyle name="20% - Accent2 2 5 2 2 2 2 4" xfId="38286"/>
    <cellStyle name="20% - Accent2 2 5 2 2 2 3" xfId="40807"/>
    <cellStyle name="20% - Accent2 2 5 2 2 2 3 2" xfId="52423"/>
    <cellStyle name="20% - Accent2 2 5 2 2 2 4" xfId="46615"/>
    <cellStyle name="20% - Accent2 2 5 2 2 2 5" xfId="29244"/>
    <cellStyle name="20% - Accent2 2 5 2 2 3" xfId="13590"/>
    <cellStyle name="20% - Accent2 2 5 2 2 3 2" xfId="42925"/>
    <cellStyle name="20% - Accent2 2 5 2 2 3 2 2" xfId="54541"/>
    <cellStyle name="20% - Accent2 2 5 2 2 3 3" xfId="48733"/>
    <cellStyle name="20% - Accent2 2 5 2 2 3 4" xfId="32217"/>
    <cellStyle name="20% - Accent2 2 5 2 2 4" xfId="39638"/>
    <cellStyle name="20% - Accent2 2 5 2 2 4 2" xfId="51254"/>
    <cellStyle name="20% - Accent2 2 5 2 2 5" xfId="25228"/>
    <cellStyle name="20% - Accent2 2 5 2 2 6" xfId="45446"/>
    <cellStyle name="20% - Accent2 2 5 2 2 7" xfId="22701"/>
    <cellStyle name="20% - Accent2 2 5 2 3" xfId="2554"/>
    <cellStyle name="20% - Accent2 2 5 2 3 2" xfId="12924"/>
    <cellStyle name="20% - Accent2 2 5 2 3 2 2" xfId="42341"/>
    <cellStyle name="20% - Accent2 2 5 2 3 2 2 2" xfId="53957"/>
    <cellStyle name="20% - Accent2 2 5 2 3 2 3" xfId="48149"/>
    <cellStyle name="20% - Accent2 2 5 2 3 2 4" xfId="31611"/>
    <cellStyle name="20% - Accent2 2 5 2 3 3" xfId="40223"/>
    <cellStyle name="20% - Accent2 2 5 2 3 3 2" xfId="51839"/>
    <cellStyle name="20% - Accent2 2 5 2 3 4" xfId="46031"/>
    <cellStyle name="20% - Accent2 2 5 2 3 5" xfId="28600"/>
    <cellStyle name="20% - Accent2 2 5 2 4" xfId="10165"/>
    <cellStyle name="20% - Accent2 2 5 2 4 2" xfId="20534"/>
    <cellStyle name="20% - Accent2 2 5 2 4 2 2" xfId="55126"/>
    <cellStyle name="20% - Accent2 2 5 2 4 2 3" xfId="43510"/>
    <cellStyle name="20% - Accent2 2 5 2 4 3" xfId="49318"/>
    <cellStyle name="20% - Accent2 2 5 2 4 4" xfId="37702"/>
    <cellStyle name="20% - Accent2 2 5 2 5" xfId="11557"/>
    <cellStyle name="20% - Accent2 2 5 2 5 2" xfId="41391"/>
    <cellStyle name="20% - Accent2 2 5 2 5 2 2" xfId="53007"/>
    <cellStyle name="20% - Accent2 2 5 2 5 3" xfId="47199"/>
    <cellStyle name="20% - Accent2 2 5 2 5 4" xfId="30365"/>
    <cellStyle name="20% - Accent2 2 5 2 6" xfId="39054"/>
    <cellStyle name="20% - Accent2 2 5 2 6 2" xfId="50670"/>
    <cellStyle name="20% - Accent2 2 5 2 7" xfId="24520"/>
    <cellStyle name="20% - Accent2 2 5 2 8" xfId="44862"/>
    <cellStyle name="20% - Accent2 2 5 2 9" xfId="21993"/>
    <cellStyle name="20% - Accent2 2 5 3" xfId="1379"/>
    <cellStyle name="20% - Accent2 2 5 3 2" xfId="2738"/>
    <cellStyle name="20% - Accent2 2 5 3 2 2" xfId="13108"/>
    <cellStyle name="20% - Accent2 2 5 3 2 2 2" xfId="42523"/>
    <cellStyle name="20% - Accent2 2 5 3 2 2 2 2" xfId="54139"/>
    <cellStyle name="20% - Accent2 2 5 3 2 2 3" xfId="48331"/>
    <cellStyle name="20% - Accent2 2 5 3 2 2 4" xfId="31795"/>
    <cellStyle name="20% - Accent2 2 5 3 2 3" xfId="40405"/>
    <cellStyle name="20% - Accent2 2 5 3 2 3 2" xfId="52021"/>
    <cellStyle name="20% - Accent2 2 5 3 2 4" xfId="46213"/>
    <cellStyle name="20% - Accent2 2 5 3 2 5" xfId="28782"/>
    <cellStyle name="20% - Accent2 2 5 3 3" xfId="10347"/>
    <cellStyle name="20% - Accent2 2 5 3 3 2" xfId="20716"/>
    <cellStyle name="20% - Accent2 2 5 3 3 2 2" xfId="55308"/>
    <cellStyle name="20% - Accent2 2 5 3 3 2 3" xfId="43692"/>
    <cellStyle name="20% - Accent2 2 5 3 3 3" xfId="49500"/>
    <cellStyle name="20% - Accent2 2 5 3 3 4" xfId="37884"/>
    <cellStyle name="20% - Accent2 2 5 3 4" xfId="11749"/>
    <cellStyle name="20% - Accent2 2 5 3 4 2" xfId="41573"/>
    <cellStyle name="20% - Accent2 2 5 3 4 2 2" xfId="53189"/>
    <cellStyle name="20% - Accent2 2 5 3 4 3" xfId="47381"/>
    <cellStyle name="20% - Accent2 2 5 3 4 4" xfId="30547"/>
    <cellStyle name="20% - Accent2 2 5 3 5" xfId="39236"/>
    <cellStyle name="20% - Accent2 2 5 3 5 2" xfId="50852"/>
    <cellStyle name="20% - Accent2 2 5 3 6" xfId="24712"/>
    <cellStyle name="20% - Accent2 2 5 3 7" xfId="45044"/>
    <cellStyle name="20% - Accent2 2 5 3 8" xfId="22185"/>
    <cellStyle name="20% - Accent2 2 5 4" xfId="920"/>
    <cellStyle name="20% - Accent2 2 5 4 2" xfId="3016"/>
    <cellStyle name="20% - Accent2 2 5 4 2 2" xfId="13386"/>
    <cellStyle name="20% - Accent2 2 5 4 2 2 2" xfId="42779"/>
    <cellStyle name="20% - Accent2 2 5 4 2 2 2 2" xfId="54395"/>
    <cellStyle name="20% - Accent2 2 5 4 2 2 3" xfId="48587"/>
    <cellStyle name="20% - Accent2 2 5 4 2 2 4" xfId="32069"/>
    <cellStyle name="20% - Accent2 2 5 4 2 3" xfId="40661"/>
    <cellStyle name="20% - Accent2 2 5 4 2 3 2" xfId="52277"/>
    <cellStyle name="20% - Accent2 2 5 4 2 4" xfId="46469"/>
    <cellStyle name="20% - Accent2 2 5 4 2 5" xfId="29042"/>
    <cellStyle name="20% - Accent2 2 5 4 3" xfId="10603"/>
    <cellStyle name="20% - Accent2 2 5 4 3 2" xfId="20972"/>
    <cellStyle name="20% - Accent2 2 5 4 3 2 2" xfId="55564"/>
    <cellStyle name="20% - Accent2 2 5 4 3 2 3" xfId="43948"/>
    <cellStyle name="20% - Accent2 2 5 4 3 3" xfId="49756"/>
    <cellStyle name="20% - Accent2 2 5 4 3 4" xfId="38140"/>
    <cellStyle name="20% - Accent2 2 5 4 4" xfId="11290"/>
    <cellStyle name="20% - Accent2 2 5 4 4 2" xfId="41245"/>
    <cellStyle name="20% - Accent2 2 5 4 4 2 2" xfId="52861"/>
    <cellStyle name="20% - Accent2 2 5 4 4 3" xfId="47053"/>
    <cellStyle name="20% - Accent2 2 5 4 4 4" xfId="30219"/>
    <cellStyle name="20% - Accent2 2 5 4 5" xfId="39492"/>
    <cellStyle name="20% - Accent2 2 5 4 5 2" xfId="51108"/>
    <cellStyle name="20% - Accent2 2 5 4 6" xfId="25021"/>
    <cellStyle name="20% - Accent2 2 5 4 7" xfId="45300"/>
    <cellStyle name="20% - Accent2 2 5 4 8" xfId="22494"/>
    <cellStyle name="20% - Accent2 2 5 5" xfId="2368"/>
    <cellStyle name="20% - Accent2 2 5 5 2" xfId="10019"/>
    <cellStyle name="20% - Accent2 2 5 5 2 2" xfId="20388"/>
    <cellStyle name="20% - Accent2 2 5 5 2 2 2" xfId="43364"/>
    <cellStyle name="20% - Accent2 2 5 5 2 2 2 2" xfId="54980"/>
    <cellStyle name="20% - Accent2 2 5 5 2 2 3" xfId="49172"/>
    <cellStyle name="20% - Accent2 2 5 5 2 2 4" xfId="37556"/>
    <cellStyle name="20% - Accent2 2 5 5 2 3" xfId="40077"/>
    <cellStyle name="20% - Accent2 2 5 5 2 3 2" xfId="51693"/>
    <cellStyle name="20% - Accent2 2 5 5 2 4" xfId="45885"/>
    <cellStyle name="20% - Accent2 2 5 5 2 5" xfId="28448"/>
    <cellStyle name="20% - Accent2 2 5 5 3" xfId="12738"/>
    <cellStyle name="20% - Accent2 2 5 5 3 2" xfId="42195"/>
    <cellStyle name="20% - Accent2 2 5 5 3 2 2" xfId="53811"/>
    <cellStyle name="20% - Accent2 2 5 5 3 3" xfId="48003"/>
    <cellStyle name="20% - Accent2 2 5 5 3 4" xfId="31432"/>
    <cellStyle name="20% - Accent2 2 5 5 4" xfId="38908"/>
    <cellStyle name="20% - Accent2 2 5 5 4 2" xfId="50524"/>
    <cellStyle name="20% - Accent2 2 5 5 5" xfId="24290"/>
    <cellStyle name="20% - Accent2 2 5 5 6" xfId="44716"/>
    <cellStyle name="20% - Accent2 2 5 5 7" xfId="21754"/>
    <cellStyle name="20% - Accent2 2 5 6" xfId="2060"/>
    <cellStyle name="20% - Accent2 2 5 6 2" xfId="12430"/>
    <cellStyle name="20% - Accent2 2 5 6 2 2" xfId="41975"/>
    <cellStyle name="20% - Accent2 2 5 6 2 2 2" xfId="53591"/>
    <cellStyle name="20% - Accent2 2 5 6 2 3" xfId="47783"/>
    <cellStyle name="20% - Accent2 2 5 6 2 4" xfId="31209"/>
    <cellStyle name="20% - Accent2 2 5 6 3" xfId="38688"/>
    <cellStyle name="20% - Accent2 2 5 6 3 2" xfId="50304"/>
    <cellStyle name="20% - Accent2 2 5 6 4" xfId="44496"/>
    <cellStyle name="20% - Accent2 2 5 6 5" xfId="23982"/>
    <cellStyle name="20% - Accent2 2 5 7" xfId="1650"/>
    <cellStyle name="20% - Accent2 2 5 7 2" xfId="12020"/>
    <cellStyle name="20% - Accent2 2 5 7 2 2" xfId="41792"/>
    <cellStyle name="20% - Accent2 2 5 7 2 2 2" xfId="53408"/>
    <cellStyle name="20% - Accent2 2 5 7 2 3" xfId="47600"/>
    <cellStyle name="20% - Accent2 2 5 7 2 4" xfId="30818"/>
    <cellStyle name="20% - Accent2 2 5 7 3" xfId="39857"/>
    <cellStyle name="20% - Accent2 2 5 7 3 2" xfId="51473"/>
    <cellStyle name="20% - Accent2 2 5 7 4" xfId="45665"/>
    <cellStyle name="20% - Accent2 2 5 7 5" xfId="28143"/>
    <cellStyle name="20% - Accent2 2 5 8" xfId="9799"/>
    <cellStyle name="20% - Accent2 2 5 8 2" xfId="20168"/>
    <cellStyle name="20% - Accent2 2 5 8 2 2" xfId="54760"/>
    <cellStyle name="20% - Accent2 2 5 8 2 3" xfId="43144"/>
    <cellStyle name="20% - Accent2 2 5 8 3" xfId="48952"/>
    <cellStyle name="20% - Accent2 2 5 8 4" xfId="37336"/>
    <cellStyle name="20% - Accent2 2 5 9" xfId="10971"/>
    <cellStyle name="20% - Accent2 2 5 9 2" xfId="40989"/>
    <cellStyle name="20% - Accent2 2 5 9 2 2" xfId="52605"/>
    <cellStyle name="20% - Accent2 2 5 9 3" xfId="46797"/>
    <cellStyle name="20% - Accent2 2 5 9 4" xfId="29963"/>
    <cellStyle name="20% - Accent2 2 6" xfId="640"/>
    <cellStyle name="20% - Accent2 2 6 10" xfId="38396"/>
    <cellStyle name="20% - Accent2 2 6 10 2" xfId="50012"/>
    <cellStyle name="20% - Accent2 2 6 11" xfId="23386"/>
    <cellStyle name="20% - Accent2 2 6 12" xfId="44204"/>
    <cellStyle name="20% - Accent2 2 6 13" xfId="21279"/>
    <cellStyle name="20% - Accent2 2 6 2" xfId="1228"/>
    <cellStyle name="20% - Accent2 2 6 2 2" xfId="3256"/>
    <cellStyle name="20% - Accent2 2 6 2 2 2" xfId="10785"/>
    <cellStyle name="20% - Accent2 2 6 2 2 2 2" xfId="21154"/>
    <cellStyle name="20% - Accent2 2 6 2 2 2 2 2" xfId="44130"/>
    <cellStyle name="20% - Accent2 2 6 2 2 2 2 2 2" xfId="55746"/>
    <cellStyle name="20% - Accent2 2 6 2 2 2 2 3" xfId="49938"/>
    <cellStyle name="20% - Accent2 2 6 2 2 2 2 4" xfId="38322"/>
    <cellStyle name="20% - Accent2 2 6 2 2 2 3" xfId="40843"/>
    <cellStyle name="20% - Accent2 2 6 2 2 2 3 2" xfId="52459"/>
    <cellStyle name="20% - Accent2 2 6 2 2 2 4" xfId="46651"/>
    <cellStyle name="20% - Accent2 2 6 2 2 2 5" xfId="29280"/>
    <cellStyle name="20% - Accent2 2 6 2 2 3" xfId="13626"/>
    <cellStyle name="20% - Accent2 2 6 2 2 3 2" xfId="42961"/>
    <cellStyle name="20% - Accent2 2 6 2 2 3 2 2" xfId="54577"/>
    <cellStyle name="20% - Accent2 2 6 2 2 3 3" xfId="48769"/>
    <cellStyle name="20% - Accent2 2 6 2 2 3 4" xfId="32253"/>
    <cellStyle name="20% - Accent2 2 6 2 2 4" xfId="39674"/>
    <cellStyle name="20% - Accent2 2 6 2 2 4 2" xfId="51290"/>
    <cellStyle name="20% - Accent2 2 6 2 2 5" xfId="25264"/>
    <cellStyle name="20% - Accent2 2 6 2 2 6" xfId="45482"/>
    <cellStyle name="20% - Accent2 2 6 2 2 7" xfId="22737"/>
    <cellStyle name="20% - Accent2 2 6 2 3" xfId="2591"/>
    <cellStyle name="20% - Accent2 2 6 2 3 2" xfId="12961"/>
    <cellStyle name="20% - Accent2 2 6 2 3 2 2" xfId="42377"/>
    <cellStyle name="20% - Accent2 2 6 2 3 2 2 2" xfId="53993"/>
    <cellStyle name="20% - Accent2 2 6 2 3 2 3" xfId="48185"/>
    <cellStyle name="20% - Accent2 2 6 2 3 2 4" xfId="31648"/>
    <cellStyle name="20% - Accent2 2 6 2 3 3" xfId="40259"/>
    <cellStyle name="20% - Accent2 2 6 2 3 3 2" xfId="51875"/>
    <cellStyle name="20% - Accent2 2 6 2 3 4" xfId="46067"/>
    <cellStyle name="20% - Accent2 2 6 2 3 5" xfId="28636"/>
    <cellStyle name="20% - Accent2 2 6 2 4" xfId="10201"/>
    <cellStyle name="20% - Accent2 2 6 2 4 2" xfId="20570"/>
    <cellStyle name="20% - Accent2 2 6 2 4 2 2" xfId="55162"/>
    <cellStyle name="20% - Accent2 2 6 2 4 2 3" xfId="43546"/>
    <cellStyle name="20% - Accent2 2 6 2 4 3" xfId="49354"/>
    <cellStyle name="20% - Accent2 2 6 2 4 4" xfId="37738"/>
    <cellStyle name="20% - Accent2 2 6 2 5" xfId="11598"/>
    <cellStyle name="20% - Accent2 2 6 2 5 2" xfId="41427"/>
    <cellStyle name="20% - Accent2 2 6 2 5 2 2" xfId="53043"/>
    <cellStyle name="20% - Accent2 2 6 2 5 3" xfId="47235"/>
    <cellStyle name="20% - Accent2 2 6 2 5 4" xfId="30401"/>
    <cellStyle name="20% - Accent2 2 6 2 6" xfId="39090"/>
    <cellStyle name="20% - Accent2 2 6 2 6 2" xfId="50706"/>
    <cellStyle name="20% - Accent2 2 6 2 7" xfId="24561"/>
    <cellStyle name="20% - Accent2 2 6 2 8" xfId="44898"/>
    <cellStyle name="20% - Accent2 2 6 2 9" xfId="22034"/>
    <cellStyle name="20% - Accent2 2 6 3" xfId="1415"/>
    <cellStyle name="20% - Accent2 2 6 3 2" xfId="2774"/>
    <cellStyle name="20% - Accent2 2 6 3 2 2" xfId="13144"/>
    <cellStyle name="20% - Accent2 2 6 3 2 2 2" xfId="42559"/>
    <cellStyle name="20% - Accent2 2 6 3 2 2 2 2" xfId="54175"/>
    <cellStyle name="20% - Accent2 2 6 3 2 2 3" xfId="48367"/>
    <cellStyle name="20% - Accent2 2 6 3 2 2 4" xfId="31831"/>
    <cellStyle name="20% - Accent2 2 6 3 2 3" xfId="40441"/>
    <cellStyle name="20% - Accent2 2 6 3 2 3 2" xfId="52057"/>
    <cellStyle name="20% - Accent2 2 6 3 2 4" xfId="46249"/>
    <cellStyle name="20% - Accent2 2 6 3 2 5" xfId="28818"/>
    <cellStyle name="20% - Accent2 2 6 3 3" xfId="10383"/>
    <cellStyle name="20% - Accent2 2 6 3 3 2" xfId="20752"/>
    <cellStyle name="20% - Accent2 2 6 3 3 2 2" xfId="55344"/>
    <cellStyle name="20% - Accent2 2 6 3 3 2 3" xfId="43728"/>
    <cellStyle name="20% - Accent2 2 6 3 3 3" xfId="49536"/>
    <cellStyle name="20% - Accent2 2 6 3 3 4" xfId="37920"/>
    <cellStyle name="20% - Accent2 2 6 3 4" xfId="11785"/>
    <cellStyle name="20% - Accent2 2 6 3 4 2" xfId="41609"/>
    <cellStyle name="20% - Accent2 2 6 3 4 2 2" xfId="53225"/>
    <cellStyle name="20% - Accent2 2 6 3 4 3" xfId="47417"/>
    <cellStyle name="20% - Accent2 2 6 3 4 4" xfId="30583"/>
    <cellStyle name="20% - Accent2 2 6 3 5" xfId="39272"/>
    <cellStyle name="20% - Accent2 2 6 3 5 2" xfId="50888"/>
    <cellStyle name="20% - Accent2 2 6 3 6" xfId="24748"/>
    <cellStyle name="20% - Accent2 2 6 3 7" xfId="45080"/>
    <cellStyle name="20% - Accent2 2 6 3 8" xfId="22221"/>
    <cellStyle name="20% - Accent2 2 6 4" xfId="791"/>
    <cellStyle name="20% - Accent2 2 6 4 2" xfId="2898"/>
    <cellStyle name="20% - Accent2 2 6 4 2 2" xfId="13268"/>
    <cellStyle name="20% - Accent2 2 6 4 2 2 2" xfId="42670"/>
    <cellStyle name="20% - Accent2 2 6 4 2 2 2 2" xfId="54286"/>
    <cellStyle name="20% - Accent2 2 6 4 2 2 3" xfId="48478"/>
    <cellStyle name="20% - Accent2 2 6 4 2 2 4" xfId="31955"/>
    <cellStyle name="20% - Accent2 2 6 4 2 3" xfId="40552"/>
    <cellStyle name="20% - Accent2 2 6 4 2 3 2" xfId="52168"/>
    <cellStyle name="20% - Accent2 2 6 4 2 4" xfId="46360"/>
    <cellStyle name="20% - Accent2 2 6 4 2 5" xfId="28929"/>
    <cellStyle name="20% - Accent2 2 6 4 3" xfId="10494"/>
    <cellStyle name="20% - Accent2 2 6 4 3 2" xfId="20863"/>
    <cellStyle name="20% - Accent2 2 6 4 3 2 2" xfId="55455"/>
    <cellStyle name="20% - Accent2 2 6 4 3 2 3" xfId="43839"/>
    <cellStyle name="20% - Accent2 2 6 4 3 3" xfId="49647"/>
    <cellStyle name="20% - Accent2 2 6 4 3 4" xfId="38031"/>
    <cellStyle name="20% - Accent2 2 6 4 4" xfId="11161"/>
    <cellStyle name="20% - Accent2 2 6 4 4 2" xfId="41136"/>
    <cellStyle name="20% - Accent2 2 6 4 4 2 2" xfId="52752"/>
    <cellStyle name="20% - Accent2 2 6 4 4 3" xfId="46944"/>
    <cellStyle name="20% - Accent2 2 6 4 4 4" xfId="30110"/>
    <cellStyle name="20% - Accent2 2 6 4 5" xfId="39383"/>
    <cellStyle name="20% - Accent2 2 6 4 5 2" xfId="50999"/>
    <cellStyle name="20% - Accent2 2 6 4 6" xfId="24892"/>
    <cellStyle name="20% - Accent2 2 6 4 7" xfId="45191"/>
    <cellStyle name="20% - Accent2 2 6 4 8" xfId="22365"/>
    <cellStyle name="20% - Accent2 2 6 5" xfId="2253"/>
    <cellStyle name="20% - Accent2 2 6 5 2" xfId="9910"/>
    <cellStyle name="20% - Accent2 2 6 5 2 2" xfId="20279"/>
    <cellStyle name="20% - Accent2 2 6 5 2 2 2" xfId="43255"/>
    <cellStyle name="20% - Accent2 2 6 5 2 2 2 2" xfId="54871"/>
    <cellStyle name="20% - Accent2 2 6 5 2 2 3" xfId="49063"/>
    <cellStyle name="20% - Accent2 2 6 5 2 2 4" xfId="37447"/>
    <cellStyle name="20% - Accent2 2 6 5 2 3" xfId="39968"/>
    <cellStyle name="20% - Accent2 2 6 5 2 3 2" xfId="51584"/>
    <cellStyle name="20% - Accent2 2 6 5 2 4" xfId="45776"/>
    <cellStyle name="20% - Accent2 2 6 5 2 5" xfId="28333"/>
    <cellStyle name="20% - Accent2 2 6 5 3" xfId="12623"/>
    <cellStyle name="20% - Accent2 2 6 5 3 2" xfId="42086"/>
    <cellStyle name="20% - Accent2 2 6 5 3 2 2" xfId="53702"/>
    <cellStyle name="20% - Accent2 2 6 5 3 3" xfId="47894"/>
    <cellStyle name="20% - Accent2 2 6 5 3 4" xfId="31323"/>
    <cellStyle name="20% - Accent2 2 6 5 4" xfId="38799"/>
    <cellStyle name="20% - Accent2 2 6 5 4 2" xfId="50415"/>
    <cellStyle name="20% - Accent2 2 6 5 5" xfId="24175"/>
    <cellStyle name="20% - Accent2 2 6 5 6" xfId="44607"/>
    <cellStyle name="20% - Accent2 2 6 5 7" xfId="21639"/>
    <cellStyle name="20% - Accent2 2 6 6" xfId="1917"/>
    <cellStyle name="20% - Accent2 2 6 6 2" xfId="12287"/>
    <cellStyle name="20% - Accent2 2 6 6 2 2" xfId="41866"/>
    <cellStyle name="20% - Accent2 2 6 6 2 2 2" xfId="53482"/>
    <cellStyle name="20% - Accent2 2 6 6 2 3" xfId="47674"/>
    <cellStyle name="20% - Accent2 2 6 6 2 4" xfId="31068"/>
    <cellStyle name="20% - Accent2 2 6 6 3" xfId="38579"/>
    <cellStyle name="20% - Accent2 2 6 6 3 2" xfId="50195"/>
    <cellStyle name="20% - Accent2 2 6 6 4" xfId="44387"/>
    <cellStyle name="20% - Accent2 2 6 6 5" xfId="23839"/>
    <cellStyle name="20% - Accent2 2 6 7" xfId="1532"/>
    <cellStyle name="20% - Accent2 2 6 7 2" xfId="11902"/>
    <cellStyle name="20% - Accent2 2 6 7 2 2" xfId="41683"/>
    <cellStyle name="20% - Accent2 2 6 7 2 2 2" xfId="53299"/>
    <cellStyle name="20% - Accent2 2 6 7 2 3" xfId="47491"/>
    <cellStyle name="20% - Accent2 2 6 7 2 4" xfId="30700"/>
    <cellStyle name="20% - Accent2 2 6 7 3" xfId="39748"/>
    <cellStyle name="20% - Accent2 2 6 7 3 2" xfId="51364"/>
    <cellStyle name="20% - Accent2 2 6 7 4" xfId="45556"/>
    <cellStyle name="20% - Accent2 2 6 7 5" xfId="28034"/>
    <cellStyle name="20% - Accent2 2 6 8" xfId="9690"/>
    <cellStyle name="20% - Accent2 2 6 8 2" xfId="20059"/>
    <cellStyle name="20% - Accent2 2 6 8 2 2" xfId="54651"/>
    <cellStyle name="20% - Accent2 2 6 8 2 3" xfId="43035"/>
    <cellStyle name="20% - Accent2 2 6 8 3" xfId="48843"/>
    <cellStyle name="20% - Accent2 2 6 8 4" xfId="37227"/>
    <cellStyle name="20% - Accent2 2 6 9" xfId="11012"/>
    <cellStyle name="20% - Accent2 2 6 9 2" xfId="41025"/>
    <cellStyle name="20% - Accent2 2 6 9 2 2" xfId="52641"/>
    <cellStyle name="20% - Accent2 2 6 9 3" xfId="46833"/>
    <cellStyle name="20% - Accent2 2 6 9 4" xfId="29999"/>
    <cellStyle name="20% - Accent2 2 7" xfId="1022"/>
    <cellStyle name="20% - Accent2 2 7 2" xfId="3111"/>
    <cellStyle name="20% - Accent2 2 7 2 2" xfId="10640"/>
    <cellStyle name="20% - Accent2 2 7 2 2 2" xfId="21009"/>
    <cellStyle name="20% - Accent2 2 7 2 2 2 2" xfId="43985"/>
    <cellStyle name="20% - Accent2 2 7 2 2 2 2 2" xfId="55601"/>
    <cellStyle name="20% - Accent2 2 7 2 2 2 3" xfId="49793"/>
    <cellStyle name="20% - Accent2 2 7 2 2 2 4" xfId="38177"/>
    <cellStyle name="20% - Accent2 2 7 2 2 3" xfId="40698"/>
    <cellStyle name="20% - Accent2 2 7 2 2 3 2" xfId="52314"/>
    <cellStyle name="20% - Accent2 2 7 2 2 4" xfId="46506"/>
    <cellStyle name="20% - Accent2 2 7 2 2 5" xfId="29135"/>
    <cellStyle name="20% - Accent2 2 7 2 3" xfId="13481"/>
    <cellStyle name="20% - Accent2 2 7 2 3 2" xfId="42816"/>
    <cellStyle name="20% - Accent2 2 7 2 3 2 2" xfId="54432"/>
    <cellStyle name="20% - Accent2 2 7 2 3 3" xfId="48624"/>
    <cellStyle name="20% - Accent2 2 7 2 3 4" xfId="32108"/>
    <cellStyle name="20% - Accent2 2 7 2 4" xfId="39529"/>
    <cellStyle name="20% - Accent2 2 7 2 4 2" xfId="51145"/>
    <cellStyle name="20% - Accent2 2 7 2 5" xfId="25119"/>
    <cellStyle name="20% - Accent2 2 7 2 6" xfId="45337"/>
    <cellStyle name="20% - Accent2 2 7 2 7" xfId="22592"/>
    <cellStyle name="20% - Accent2 2 7 3" xfId="2431"/>
    <cellStyle name="20% - Accent2 2 7 3 2" xfId="12801"/>
    <cellStyle name="20% - Accent2 2 7 3 2 2" xfId="42232"/>
    <cellStyle name="20% - Accent2 2 7 3 2 2 2" xfId="53848"/>
    <cellStyle name="20% - Accent2 2 7 3 2 3" xfId="48040"/>
    <cellStyle name="20% - Accent2 2 7 3 2 4" xfId="31488"/>
    <cellStyle name="20% - Accent2 2 7 3 3" xfId="40114"/>
    <cellStyle name="20% - Accent2 2 7 3 3 2" xfId="51730"/>
    <cellStyle name="20% - Accent2 2 7 3 4" xfId="45922"/>
    <cellStyle name="20% - Accent2 2 7 3 5" xfId="28491"/>
    <cellStyle name="20% - Accent2 2 7 4" xfId="10056"/>
    <cellStyle name="20% - Accent2 2 7 4 2" xfId="20425"/>
    <cellStyle name="20% - Accent2 2 7 4 2 2" xfId="55017"/>
    <cellStyle name="20% - Accent2 2 7 4 2 3" xfId="43401"/>
    <cellStyle name="20% - Accent2 2 7 4 3" xfId="49209"/>
    <cellStyle name="20% - Accent2 2 7 4 4" xfId="37593"/>
    <cellStyle name="20% - Accent2 2 7 5" xfId="11392"/>
    <cellStyle name="20% - Accent2 2 7 5 2" xfId="41282"/>
    <cellStyle name="20% - Accent2 2 7 5 2 2" xfId="52898"/>
    <cellStyle name="20% - Accent2 2 7 5 3" xfId="47090"/>
    <cellStyle name="20% - Accent2 2 7 5 4" xfId="30256"/>
    <cellStyle name="20% - Accent2 2 7 6" xfId="38945"/>
    <cellStyle name="20% - Accent2 2 7 6 2" xfId="50561"/>
    <cellStyle name="20% - Accent2 2 7 7" xfId="24355"/>
    <cellStyle name="20% - Accent2 2 7 8" xfId="44753"/>
    <cellStyle name="20% - Accent2 2 7 9" xfId="21828"/>
    <cellStyle name="20% - Accent2 2 8" xfId="1270"/>
    <cellStyle name="20% - Accent2 2 8 2" xfId="2629"/>
    <cellStyle name="20% - Accent2 2 8 2 2" xfId="12999"/>
    <cellStyle name="20% - Accent2 2 8 2 2 2" xfId="42414"/>
    <cellStyle name="20% - Accent2 2 8 2 2 2 2" xfId="54030"/>
    <cellStyle name="20% - Accent2 2 8 2 2 3" xfId="48222"/>
    <cellStyle name="20% - Accent2 2 8 2 2 4" xfId="31686"/>
    <cellStyle name="20% - Accent2 2 8 2 3" xfId="40296"/>
    <cellStyle name="20% - Accent2 2 8 2 3 2" xfId="51912"/>
    <cellStyle name="20% - Accent2 2 8 2 4" xfId="46104"/>
    <cellStyle name="20% - Accent2 2 8 2 5" xfId="28673"/>
    <cellStyle name="20% - Accent2 2 8 3" xfId="10238"/>
    <cellStyle name="20% - Accent2 2 8 3 2" xfId="20607"/>
    <cellStyle name="20% - Accent2 2 8 3 2 2" xfId="55199"/>
    <cellStyle name="20% - Accent2 2 8 3 2 3" xfId="43583"/>
    <cellStyle name="20% - Accent2 2 8 3 3" xfId="49391"/>
    <cellStyle name="20% - Accent2 2 8 3 4" xfId="37775"/>
    <cellStyle name="20% - Accent2 2 8 4" xfId="11640"/>
    <cellStyle name="20% - Accent2 2 8 4 2" xfId="41464"/>
    <cellStyle name="20% - Accent2 2 8 4 2 2" xfId="53080"/>
    <cellStyle name="20% - Accent2 2 8 4 3" xfId="47272"/>
    <cellStyle name="20% - Accent2 2 8 4 4" xfId="30438"/>
    <cellStyle name="20% - Accent2 2 8 5" xfId="39127"/>
    <cellStyle name="20% - Accent2 2 8 5 2" xfId="50743"/>
    <cellStyle name="20% - Accent2 2 8 6" xfId="24603"/>
    <cellStyle name="20% - Accent2 2 8 7" xfId="44935"/>
    <cellStyle name="20% - Accent2 2 8 8" xfId="22076"/>
    <cellStyle name="20% - Accent2 2 9" xfId="688"/>
    <cellStyle name="20% - Accent2 2 9 2" xfId="2813"/>
    <cellStyle name="20% - Accent2 2 9 2 2" xfId="13183"/>
    <cellStyle name="20% - Accent2 2 9 2 2 2" xfId="42596"/>
    <cellStyle name="20% - Accent2 2 9 2 2 2 2" xfId="54212"/>
    <cellStyle name="20% - Accent2 2 9 2 2 3" xfId="48404"/>
    <cellStyle name="20% - Accent2 2 9 2 2 4" xfId="31870"/>
    <cellStyle name="20% - Accent2 2 9 2 3" xfId="40478"/>
    <cellStyle name="20% - Accent2 2 9 2 3 2" xfId="52094"/>
    <cellStyle name="20% - Accent2 2 9 2 4" xfId="46286"/>
    <cellStyle name="20% - Accent2 2 9 2 5" xfId="28855"/>
    <cellStyle name="20% - Accent2 2 9 3" xfId="10420"/>
    <cellStyle name="20% - Accent2 2 9 3 2" xfId="20789"/>
    <cellStyle name="20% - Accent2 2 9 3 2 2" xfId="55381"/>
    <cellStyle name="20% - Accent2 2 9 3 2 3" xfId="43765"/>
    <cellStyle name="20% - Accent2 2 9 3 3" xfId="49573"/>
    <cellStyle name="20% - Accent2 2 9 3 4" xfId="37957"/>
    <cellStyle name="20% - Accent2 2 9 4" xfId="11058"/>
    <cellStyle name="20% - Accent2 2 9 4 2" xfId="41062"/>
    <cellStyle name="20% - Accent2 2 9 4 2 2" xfId="52678"/>
    <cellStyle name="20% - Accent2 2 9 4 3" xfId="46870"/>
    <cellStyle name="20% - Accent2 2 9 4 4" xfId="30036"/>
    <cellStyle name="20% - Accent2 2 9 5" xfId="39309"/>
    <cellStyle name="20% - Accent2 2 9 5 2" xfId="50925"/>
    <cellStyle name="20% - Accent2 2 9 6" xfId="24789"/>
    <cellStyle name="20% - Accent2 2 9 7" xfId="45117"/>
    <cellStyle name="20% - Accent2 2 9 8" xfId="22262"/>
    <cellStyle name="20% - Accent2 3" xfId="198"/>
    <cellStyle name="20% - Accent3 2" xfId="199"/>
    <cellStyle name="20% - Accent3 2 10" xfId="2110"/>
    <cellStyle name="20% - Accent3 2 10 2" xfId="9837"/>
    <cellStyle name="20% - Accent3 2 10 2 2" xfId="20206"/>
    <cellStyle name="20% - Accent3 2 10 2 2 2" xfId="43182"/>
    <cellStyle name="20% - Accent3 2 10 2 2 2 2" xfId="54798"/>
    <cellStyle name="20% - Accent3 2 10 2 2 3" xfId="48990"/>
    <cellStyle name="20% - Accent3 2 10 2 2 4" xfId="37374"/>
    <cellStyle name="20% - Accent3 2 10 2 3" xfId="39895"/>
    <cellStyle name="20% - Accent3 2 10 2 3 2" xfId="51511"/>
    <cellStyle name="20% - Accent3 2 10 2 4" xfId="45703"/>
    <cellStyle name="20% - Accent3 2 10 2 5" xfId="28190"/>
    <cellStyle name="20% - Accent3 2 10 3" xfId="12480"/>
    <cellStyle name="20% - Accent3 2 10 3 2" xfId="42013"/>
    <cellStyle name="20% - Accent3 2 10 3 2 2" xfId="53629"/>
    <cellStyle name="20% - Accent3 2 10 3 3" xfId="47821"/>
    <cellStyle name="20% - Accent3 2 10 3 4" xfId="31250"/>
    <cellStyle name="20% - Accent3 2 10 4" xfId="38726"/>
    <cellStyle name="20% - Accent3 2 10 4 2" xfId="50342"/>
    <cellStyle name="20% - Accent3 2 10 5" xfId="24032"/>
    <cellStyle name="20% - Accent3 2 10 6" xfId="44534"/>
    <cellStyle name="20% - Accent3 2 10 7" xfId="21496"/>
    <cellStyle name="20% - Accent3 2 11" xfId="1722"/>
    <cellStyle name="20% - Accent3 2 11 2" xfId="12092"/>
    <cellStyle name="20% - Accent3 2 11 2 2" xfId="41830"/>
    <cellStyle name="20% - Accent3 2 11 2 2 2" xfId="53446"/>
    <cellStyle name="20% - Accent3 2 11 2 3" xfId="47638"/>
    <cellStyle name="20% - Accent3 2 11 2 4" xfId="30886"/>
    <cellStyle name="20% - Accent3 2 11 3" xfId="38543"/>
    <cellStyle name="20% - Accent3 2 11 3 2" xfId="50159"/>
    <cellStyle name="20% - Accent3 2 11 4" xfId="44351"/>
    <cellStyle name="20% - Accent3 2 11 5" xfId="23644"/>
    <cellStyle name="20% - Accent3 2 12" xfId="1457"/>
    <cellStyle name="20% - Accent3 2 12 2" xfId="11827"/>
    <cellStyle name="20% - Accent3 2 12 2 2" xfId="41647"/>
    <cellStyle name="20% - Accent3 2 12 2 2 2" xfId="53263"/>
    <cellStyle name="20% - Accent3 2 12 2 3" xfId="47455"/>
    <cellStyle name="20% - Accent3 2 12 2 4" xfId="30625"/>
    <cellStyle name="20% - Accent3 2 12 3" xfId="39712"/>
    <cellStyle name="20% - Accent3 2 12 3 2" xfId="51328"/>
    <cellStyle name="20% - Accent3 2 12 4" xfId="45520"/>
    <cellStyle name="20% - Accent3 2 12 5" xfId="27998"/>
    <cellStyle name="20% - Accent3 2 13" xfId="9654"/>
    <cellStyle name="20% - Accent3 2 13 2" xfId="20023"/>
    <cellStyle name="20% - Accent3 2 13 2 2" xfId="54615"/>
    <cellStyle name="20% - Accent3 2 13 2 3" xfId="42999"/>
    <cellStyle name="20% - Accent3 2 13 3" xfId="48807"/>
    <cellStyle name="20% - Accent3 2 13 4" xfId="37191"/>
    <cellStyle name="20% - Accent3 2 14" xfId="10826"/>
    <cellStyle name="20% - Accent3 2 14 2" xfId="40881"/>
    <cellStyle name="20% - Accent3 2 14 2 2" xfId="52497"/>
    <cellStyle name="20% - Accent3 2 14 3" xfId="46689"/>
    <cellStyle name="20% - Accent3 2 14 4" xfId="29855"/>
    <cellStyle name="20% - Accent3 2 15" xfId="38360"/>
    <cellStyle name="20% - Accent3 2 15 2" xfId="49976"/>
    <cellStyle name="20% - Accent3 2 16" xfId="23316"/>
    <cellStyle name="20% - Accent3 2 17" xfId="44168"/>
    <cellStyle name="20% - Accent3 2 18" xfId="21199"/>
    <cellStyle name="20% - Accent3 2 2" xfId="458"/>
    <cellStyle name="20% - Accent3 2 2 10" xfId="1884"/>
    <cellStyle name="20% - Accent3 2 2 10 2" xfId="12254"/>
    <cellStyle name="20% - Accent3 2 2 10 2 2" xfId="41848"/>
    <cellStyle name="20% - Accent3 2 2 10 2 2 2" xfId="53464"/>
    <cellStyle name="20% - Accent3 2 2 10 2 3" xfId="47656"/>
    <cellStyle name="20% - Accent3 2 2 10 2 4" xfId="31035"/>
    <cellStyle name="20% - Accent3 2 2 10 3" xfId="38561"/>
    <cellStyle name="20% - Accent3 2 2 10 3 2" xfId="50177"/>
    <cellStyle name="20% - Accent3 2 2 10 4" xfId="44369"/>
    <cellStyle name="20% - Accent3 2 2 10 5" xfId="23806"/>
    <cellStyle name="20% - Accent3 2 2 11" xfId="1507"/>
    <cellStyle name="20% - Accent3 2 2 11 2" xfId="11877"/>
    <cellStyle name="20% - Accent3 2 2 11 2 2" xfId="41665"/>
    <cellStyle name="20% - Accent3 2 2 11 2 2 2" xfId="53281"/>
    <cellStyle name="20% - Accent3 2 2 11 2 3" xfId="47473"/>
    <cellStyle name="20% - Accent3 2 2 11 2 4" xfId="30675"/>
    <cellStyle name="20% - Accent3 2 2 11 3" xfId="39730"/>
    <cellStyle name="20% - Accent3 2 2 11 3 2" xfId="51346"/>
    <cellStyle name="20% - Accent3 2 2 11 4" xfId="45538"/>
    <cellStyle name="20% - Accent3 2 2 11 5" xfId="28016"/>
    <cellStyle name="20% - Accent3 2 2 12" xfId="9672"/>
    <cellStyle name="20% - Accent3 2 2 12 2" xfId="20041"/>
    <cellStyle name="20% - Accent3 2 2 12 2 2" xfId="54633"/>
    <cellStyle name="20% - Accent3 2 2 12 2 3" xfId="43017"/>
    <cellStyle name="20% - Accent3 2 2 12 3" xfId="48825"/>
    <cellStyle name="20% - Accent3 2 2 12 4" xfId="37209"/>
    <cellStyle name="20% - Accent3 2 2 13" xfId="10844"/>
    <cellStyle name="20% - Accent3 2 2 13 2" xfId="40899"/>
    <cellStyle name="20% - Accent3 2 2 13 2 2" xfId="52515"/>
    <cellStyle name="20% - Accent3 2 2 13 3" xfId="46707"/>
    <cellStyle name="20% - Accent3 2 2 13 4" xfId="29873"/>
    <cellStyle name="20% - Accent3 2 2 14" xfId="38378"/>
    <cellStyle name="20% - Accent3 2 2 14 2" xfId="49994"/>
    <cellStyle name="20% - Accent3 2 2 15" xfId="23339"/>
    <cellStyle name="20% - Accent3 2 2 16" xfId="44186"/>
    <cellStyle name="20% - Accent3 2 2 17" xfId="21228"/>
    <cellStyle name="20% - Accent3 2 2 2" xfId="524"/>
    <cellStyle name="20% - Accent3 2 2 2 10" xfId="10896"/>
    <cellStyle name="20% - Accent3 2 2 2 10 2" xfId="40936"/>
    <cellStyle name="20% - Accent3 2 2 2 10 2 2" xfId="52552"/>
    <cellStyle name="20% - Accent3 2 2 2 10 3" xfId="46744"/>
    <cellStyle name="20% - Accent3 2 2 2 10 4" xfId="29910"/>
    <cellStyle name="20% - Accent3 2 2 2 11" xfId="38452"/>
    <cellStyle name="20% - Accent3 2 2 2 11 2" xfId="50068"/>
    <cellStyle name="20% - Accent3 2 2 2 12" xfId="23451"/>
    <cellStyle name="20% - Accent3 2 2 2 13" xfId="44260"/>
    <cellStyle name="20% - Accent3 2 2 2 14" xfId="21369"/>
    <cellStyle name="20% - Accent3 2 2 2 2" xfId="851"/>
    <cellStyle name="20% - Accent3 2 2 2 2 2" xfId="2958"/>
    <cellStyle name="20% - Accent3 2 2 2 2 2 2" xfId="10550"/>
    <cellStyle name="20% - Accent3 2 2 2 2 2 2 2" xfId="20919"/>
    <cellStyle name="20% - Accent3 2 2 2 2 2 2 2 2" xfId="43895"/>
    <cellStyle name="20% - Accent3 2 2 2 2 2 2 2 2 2" xfId="55511"/>
    <cellStyle name="20% - Accent3 2 2 2 2 2 2 2 3" xfId="49703"/>
    <cellStyle name="20% - Accent3 2 2 2 2 2 2 2 4" xfId="38087"/>
    <cellStyle name="20% - Accent3 2 2 2 2 2 2 3" xfId="40608"/>
    <cellStyle name="20% - Accent3 2 2 2 2 2 2 3 2" xfId="52224"/>
    <cellStyle name="20% - Accent3 2 2 2 2 2 2 4" xfId="46416"/>
    <cellStyle name="20% - Accent3 2 2 2 2 2 2 5" xfId="28989"/>
    <cellStyle name="20% - Accent3 2 2 2 2 2 3" xfId="13328"/>
    <cellStyle name="20% - Accent3 2 2 2 2 2 3 2" xfId="42726"/>
    <cellStyle name="20% - Accent3 2 2 2 2 2 3 2 2" xfId="54342"/>
    <cellStyle name="20% - Accent3 2 2 2 2 2 3 3" xfId="48534"/>
    <cellStyle name="20% - Accent3 2 2 2 2 2 3 4" xfId="32011"/>
    <cellStyle name="20% - Accent3 2 2 2 2 2 4" xfId="39439"/>
    <cellStyle name="20% - Accent3 2 2 2 2 2 4 2" xfId="51055"/>
    <cellStyle name="20% - Accent3 2 2 2 2 2 5" xfId="24952"/>
    <cellStyle name="20% - Accent3 2 2 2 2 2 6" xfId="45247"/>
    <cellStyle name="20% - Accent3 2 2 2 2 2 7" xfId="22425"/>
    <cellStyle name="20% - Accent3 2 2 2 2 3" xfId="2310"/>
    <cellStyle name="20% - Accent3 2 2 2 2 3 2" xfId="12680"/>
    <cellStyle name="20% - Accent3 2 2 2 2 3 2 2" xfId="42142"/>
    <cellStyle name="20% - Accent3 2 2 2 2 3 2 2 2" xfId="53758"/>
    <cellStyle name="20% - Accent3 2 2 2 2 3 2 3" xfId="47950"/>
    <cellStyle name="20% - Accent3 2 2 2 2 3 2 4" xfId="31379"/>
    <cellStyle name="20% - Accent3 2 2 2 2 3 3" xfId="40024"/>
    <cellStyle name="20% - Accent3 2 2 2 2 3 3 2" xfId="51640"/>
    <cellStyle name="20% - Accent3 2 2 2 2 3 4" xfId="45832"/>
    <cellStyle name="20% - Accent3 2 2 2 2 3 5" xfId="28390"/>
    <cellStyle name="20% - Accent3 2 2 2 2 4" xfId="9966"/>
    <cellStyle name="20% - Accent3 2 2 2 2 4 2" xfId="20335"/>
    <cellStyle name="20% - Accent3 2 2 2 2 4 2 2" xfId="54927"/>
    <cellStyle name="20% - Accent3 2 2 2 2 4 2 3" xfId="43311"/>
    <cellStyle name="20% - Accent3 2 2 2 2 4 3" xfId="49119"/>
    <cellStyle name="20% - Accent3 2 2 2 2 4 4" xfId="37503"/>
    <cellStyle name="20% - Accent3 2 2 2 2 5" xfId="11221"/>
    <cellStyle name="20% - Accent3 2 2 2 2 5 2" xfId="41192"/>
    <cellStyle name="20% - Accent3 2 2 2 2 5 2 2" xfId="52808"/>
    <cellStyle name="20% - Accent3 2 2 2 2 5 3" xfId="47000"/>
    <cellStyle name="20% - Accent3 2 2 2 2 5 4" xfId="30166"/>
    <cellStyle name="20% - Accent3 2 2 2 2 6" xfId="38855"/>
    <cellStyle name="20% - Accent3 2 2 2 2 6 2" xfId="50471"/>
    <cellStyle name="20% - Accent3 2 2 2 2 7" xfId="24232"/>
    <cellStyle name="20% - Accent3 2 2 2 2 8" xfId="44663"/>
    <cellStyle name="20% - Accent3 2 2 2 2 9" xfId="21696"/>
    <cellStyle name="20% - Accent3 2 2 2 3" xfId="1112"/>
    <cellStyle name="20% - Accent3 2 2 2 3 2" xfId="3167"/>
    <cellStyle name="20% - Accent3 2 2 2 3 2 2" xfId="10696"/>
    <cellStyle name="20% - Accent3 2 2 2 3 2 2 2" xfId="21065"/>
    <cellStyle name="20% - Accent3 2 2 2 3 2 2 2 2" xfId="44041"/>
    <cellStyle name="20% - Accent3 2 2 2 3 2 2 2 2 2" xfId="55657"/>
    <cellStyle name="20% - Accent3 2 2 2 3 2 2 2 3" xfId="49849"/>
    <cellStyle name="20% - Accent3 2 2 2 3 2 2 2 4" xfId="38233"/>
    <cellStyle name="20% - Accent3 2 2 2 3 2 2 3" xfId="40754"/>
    <cellStyle name="20% - Accent3 2 2 2 3 2 2 3 2" xfId="52370"/>
    <cellStyle name="20% - Accent3 2 2 2 3 2 2 4" xfId="46562"/>
    <cellStyle name="20% - Accent3 2 2 2 3 2 2 5" xfId="29191"/>
    <cellStyle name="20% - Accent3 2 2 2 3 2 3" xfId="13537"/>
    <cellStyle name="20% - Accent3 2 2 2 3 2 3 2" xfId="42872"/>
    <cellStyle name="20% - Accent3 2 2 2 3 2 3 2 2" xfId="54488"/>
    <cellStyle name="20% - Accent3 2 2 2 3 2 3 3" xfId="48680"/>
    <cellStyle name="20% - Accent3 2 2 2 3 2 3 4" xfId="32164"/>
    <cellStyle name="20% - Accent3 2 2 2 3 2 4" xfId="39585"/>
    <cellStyle name="20% - Accent3 2 2 2 3 2 4 2" xfId="51201"/>
    <cellStyle name="20% - Accent3 2 2 2 3 2 5" xfId="25175"/>
    <cellStyle name="20% - Accent3 2 2 2 3 2 6" xfId="45393"/>
    <cellStyle name="20% - Accent3 2 2 2 3 2 7" xfId="22648"/>
    <cellStyle name="20% - Accent3 2 2 2 3 3" xfId="2495"/>
    <cellStyle name="20% - Accent3 2 2 2 3 3 2" xfId="12865"/>
    <cellStyle name="20% - Accent3 2 2 2 3 3 2 2" xfId="42288"/>
    <cellStyle name="20% - Accent3 2 2 2 3 3 2 2 2" xfId="53904"/>
    <cellStyle name="20% - Accent3 2 2 2 3 3 2 3" xfId="48096"/>
    <cellStyle name="20% - Accent3 2 2 2 3 3 2 4" xfId="31552"/>
    <cellStyle name="20% - Accent3 2 2 2 3 3 3" xfId="40170"/>
    <cellStyle name="20% - Accent3 2 2 2 3 3 3 2" xfId="51786"/>
    <cellStyle name="20% - Accent3 2 2 2 3 3 4" xfId="45978"/>
    <cellStyle name="20% - Accent3 2 2 2 3 3 5" xfId="28547"/>
    <cellStyle name="20% - Accent3 2 2 2 3 4" xfId="10112"/>
    <cellStyle name="20% - Accent3 2 2 2 3 4 2" xfId="20481"/>
    <cellStyle name="20% - Accent3 2 2 2 3 4 2 2" xfId="55073"/>
    <cellStyle name="20% - Accent3 2 2 2 3 4 2 3" xfId="43457"/>
    <cellStyle name="20% - Accent3 2 2 2 3 4 3" xfId="49265"/>
    <cellStyle name="20% - Accent3 2 2 2 3 4 4" xfId="37649"/>
    <cellStyle name="20% - Accent3 2 2 2 3 5" xfId="11482"/>
    <cellStyle name="20% - Accent3 2 2 2 3 5 2" xfId="41338"/>
    <cellStyle name="20% - Accent3 2 2 2 3 5 2 2" xfId="52954"/>
    <cellStyle name="20% - Accent3 2 2 2 3 5 3" xfId="47146"/>
    <cellStyle name="20% - Accent3 2 2 2 3 5 4" xfId="30312"/>
    <cellStyle name="20% - Accent3 2 2 2 3 6" xfId="39001"/>
    <cellStyle name="20% - Accent3 2 2 2 3 6 2" xfId="50617"/>
    <cellStyle name="20% - Accent3 2 2 2 3 7" xfId="24445"/>
    <cellStyle name="20% - Accent3 2 2 2 3 8" xfId="44809"/>
    <cellStyle name="20% - Accent3 2 2 2 3 9" xfId="21918"/>
    <cellStyle name="20% - Accent3 2 2 2 4" xfId="1326"/>
    <cellStyle name="20% - Accent3 2 2 2 4 2" xfId="2685"/>
    <cellStyle name="20% - Accent3 2 2 2 4 2 2" xfId="13055"/>
    <cellStyle name="20% - Accent3 2 2 2 4 2 2 2" xfId="42470"/>
    <cellStyle name="20% - Accent3 2 2 2 4 2 2 2 2" xfId="54086"/>
    <cellStyle name="20% - Accent3 2 2 2 4 2 2 3" xfId="48278"/>
    <cellStyle name="20% - Accent3 2 2 2 4 2 2 4" xfId="31742"/>
    <cellStyle name="20% - Accent3 2 2 2 4 2 3" xfId="40352"/>
    <cellStyle name="20% - Accent3 2 2 2 4 2 3 2" xfId="51968"/>
    <cellStyle name="20% - Accent3 2 2 2 4 2 4" xfId="46160"/>
    <cellStyle name="20% - Accent3 2 2 2 4 2 5" xfId="28729"/>
    <cellStyle name="20% - Accent3 2 2 2 4 3" xfId="10294"/>
    <cellStyle name="20% - Accent3 2 2 2 4 3 2" xfId="20663"/>
    <cellStyle name="20% - Accent3 2 2 2 4 3 2 2" xfId="55255"/>
    <cellStyle name="20% - Accent3 2 2 2 4 3 2 3" xfId="43639"/>
    <cellStyle name="20% - Accent3 2 2 2 4 3 3" xfId="49447"/>
    <cellStyle name="20% - Accent3 2 2 2 4 3 4" xfId="37831"/>
    <cellStyle name="20% - Accent3 2 2 2 4 4" xfId="11696"/>
    <cellStyle name="20% - Accent3 2 2 2 4 4 2" xfId="41520"/>
    <cellStyle name="20% - Accent3 2 2 2 4 4 2 2" xfId="53136"/>
    <cellStyle name="20% - Accent3 2 2 2 4 4 3" xfId="47328"/>
    <cellStyle name="20% - Accent3 2 2 2 4 4 4" xfId="30494"/>
    <cellStyle name="20% - Accent3 2 2 2 4 5" xfId="39183"/>
    <cellStyle name="20% - Accent3 2 2 2 4 5 2" xfId="50799"/>
    <cellStyle name="20% - Accent3 2 2 2 4 6" xfId="24659"/>
    <cellStyle name="20% - Accent3 2 2 2 4 7" xfId="44991"/>
    <cellStyle name="20% - Accent3 2 2 2 4 8" xfId="22132"/>
    <cellStyle name="20% - Accent3 2 2 2 5" xfId="773"/>
    <cellStyle name="20% - Accent3 2 2 2 5 2" xfId="2880"/>
    <cellStyle name="20% - Accent3 2 2 2 5 2 2" xfId="13250"/>
    <cellStyle name="20% - Accent3 2 2 2 5 2 2 2" xfId="42652"/>
    <cellStyle name="20% - Accent3 2 2 2 5 2 2 2 2" xfId="54268"/>
    <cellStyle name="20% - Accent3 2 2 2 5 2 2 3" xfId="48460"/>
    <cellStyle name="20% - Accent3 2 2 2 5 2 2 4" xfId="31937"/>
    <cellStyle name="20% - Accent3 2 2 2 5 2 3" xfId="40534"/>
    <cellStyle name="20% - Accent3 2 2 2 5 2 3 2" xfId="52150"/>
    <cellStyle name="20% - Accent3 2 2 2 5 2 4" xfId="46342"/>
    <cellStyle name="20% - Accent3 2 2 2 5 2 5" xfId="28911"/>
    <cellStyle name="20% - Accent3 2 2 2 5 3" xfId="10476"/>
    <cellStyle name="20% - Accent3 2 2 2 5 3 2" xfId="20845"/>
    <cellStyle name="20% - Accent3 2 2 2 5 3 2 2" xfId="55437"/>
    <cellStyle name="20% - Accent3 2 2 2 5 3 2 3" xfId="43821"/>
    <cellStyle name="20% - Accent3 2 2 2 5 3 3" xfId="49629"/>
    <cellStyle name="20% - Accent3 2 2 2 5 3 4" xfId="38013"/>
    <cellStyle name="20% - Accent3 2 2 2 5 4" xfId="11143"/>
    <cellStyle name="20% - Accent3 2 2 2 5 4 2" xfId="41118"/>
    <cellStyle name="20% - Accent3 2 2 2 5 4 2 2" xfId="52734"/>
    <cellStyle name="20% - Accent3 2 2 2 5 4 3" xfId="46926"/>
    <cellStyle name="20% - Accent3 2 2 2 5 4 4" xfId="30092"/>
    <cellStyle name="20% - Accent3 2 2 2 5 5" xfId="39365"/>
    <cellStyle name="20% - Accent3 2 2 2 5 5 2" xfId="50981"/>
    <cellStyle name="20% - Accent3 2 2 2 5 6" xfId="24874"/>
    <cellStyle name="20% - Accent3 2 2 2 5 7" xfId="45173"/>
    <cellStyle name="20% - Accent3 2 2 2 5 8" xfId="22347"/>
    <cellStyle name="20% - Accent3 2 2 2 6" xfId="2235"/>
    <cellStyle name="20% - Accent3 2 2 2 6 2" xfId="9892"/>
    <cellStyle name="20% - Accent3 2 2 2 6 2 2" xfId="20261"/>
    <cellStyle name="20% - Accent3 2 2 2 6 2 2 2" xfId="43237"/>
    <cellStyle name="20% - Accent3 2 2 2 6 2 2 2 2" xfId="54853"/>
    <cellStyle name="20% - Accent3 2 2 2 6 2 2 3" xfId="49045"/>
    <cellStyle name="20% - Accent3 2 2 2 6 2 2 4" xfId="37429"/>
    <cellStyle name="20% - Accent3 2 2 2 6 2 3" xfId="39950"/>
    <cellStyle name="20% - Accent3 2 2 2 6 2 3 2" xfId="51566"/>
    <cellStyle name="20% - Accent3 2 2 2 6 2 4" xfId="45758"/>
    <cellStyle name="20% - Accent3 2 2 2 6 2 5" xfId="28315"/>
    <cellStyle name="20% - Accent3 2 2 2 6 3" xfId="12605"/>
    <cellStyle name="20% - Accent3 2 2 2 6 3 2" xfId="42068"/>
    <cellStyle name="20% - Accent3 2 2 2 6 3 2 2" xfId="53684"/>
    <cellStyle name="20% - Accent3 2 2 2 6 3 3" xfId="47876"/>
    <cellStyle name="20% - Accent3 2 2 2 6 3 4" xfId="31305"/>
    <cellStyle name="20% - Accent3 2 2 2 6 4" xfId="38781"/>
    <cellStyle name="20% - Accent3 2 2 2 6 4 2" xfId="50397"/>
    <cellStyle name="20% - Accent3 2 2 2 6 5" xfId="24157"/>
    <cellStyle name="20% - Accent3 2 2 2 6 6" xfId="44589"/>
    <cellStyle name="20% - Accent3 2 2 2 6 7" xfId="21621"/>
    <cellStyle name="20% - Accent3 2 2 2 7" xfId="1995"/>
    <cellStyle name="20% - Accent3 2 2 2 7 2" xfId="12365"/>
    <cellStyle name="20% - Accent3 2 2 2 7 2 2" xfId="41922"/>
    <cellStyle name="20% - Accent3 2 2 2 7 2 2 2" xfId="53538"/>
    <cellStyle name="20% - Accent3 2 2 2 7 2 3" xfId="47730"/>
    <cellStyle name="20% - Accent3 2 2 2 7 2 4" xfId="31145"/>
    <cellStyle name="20% - Accent3 2 2 2 7 3" xfId="38635"/>
    <cellStyle name="20% - Accent3 2 2 2 7 3 2" xfId="50251"/>
    <cellStyle name="20% - Accent3 2 2 2 7 4" xfId="44443"/>
    <cellStyle name="20% - Accent3 2 2 2 7 5" xfId="23917"/>
    <cellStyle name="20% - Accent3 2 2 2 8" xfId="1592"/>
    <cellStyle name="20% - Accent3 2 2 2 8 2" xfId="11962"/>
    <cellStyle name="20% - Accent3 2 2 2 8 2 2" xfId="41739"/>
    <cellStyle name="20% - Accent3 2 2 2 8 2 2 2" xfId="53355"/>
    <cellStyle name="20% - Accent3 2 2 2 8 2 3" xfId="47547"/>
    <cellStyle name="20% - Accent3 2 2 2 8 2 4" xfId="30760"/>
    <cellStyle name="20% - Accent3 2 2 2 8 3" xfId="39804"/>
    <cellStyle name="20% - Accent3 2 2 2 8 3 2" xfId="51420"/>
    <cellStyle name="20% - Accent3 2 2 2 8 4" xfId="45612"/>
    <cellStyle name="20% - Accent3 2 2 2 8 5" xfId="28090"/>
    <cellStyle name="20% - Accent3 2 2 2 9" xfId="9746"/>
    <cellStyle name="20% - Accent3 2 2 2 9 2" xfId="20115"/>
    <cellStyle name="20% - Accent3 2 2 2 9 2 2" xfId="54707"/>
    <cellStyle name="20% - Accent3 2 2 2 9 2 3" xfId="43091"/>
    <cellStyle name="20% - Accent3 2 2 2 9 3" xfId="48899"/>
    <cellStyle name="20% - Accent3 2 2 2 9 4" xfId="37283"/>
    <cellStyle name="20% - Accent3 2 2 3" xfId="582"/>
    <cellStyle name="20% - Accent3 2 2 3 10" xfId="38488"/>
    <cellStyle name="20% - Accent3 2 2 3 10 2" xfId="50104"/>
    <cellStyle name="20% - Accent3 2 2 3 11" xfId="23509"/>
    <cellStyle name="20% - Accent3 2 2 3 12" xfId="44296"/>
    <cellStyle name="20% - Accent3 2 2 3 13" xfId="21427"/>
    <cellStyle name="20% - Accent3 2 2 3 2" xfId="1170"/>
    <cellStyle name="20% - Accent3 2 2 3 2 2" xfId="3203"/>
    <cellStyle name="20% - Accent3 2 2 3 2 2 2" xfId="10732"/>
    <cellStyle name="20% - Accent3 2 2 3 2 2 2 2" xfId="21101"/>
    <cellStyle name="20% - Accent3 2 2 3 2 2 2 2 2" xfId="44077"/>
    <cellStyle name="20% - Accent3 2 2 3 2 2 2 2 2 2" xfId="55693"/>
    <cellStyle name="20% - Accent3 2 2 3 2 2 2 2 3" xfId="49885"/>
    <cellStyle name="20% - Accent3 2 2 3 2 2 2 2 4" xfId="38269"/>
    <cellStyle name="20% - Accent3 2 2 3 2 2 2 3" xfId="40790"/>
    <cellStyle name="20% - Accent3 2 2 3 2 2 2 3 2" xfId="52406"/>
    <cellStyle name="20% - Accent3 2 2 3 2 2 2 4" xfId="46598"/>
    <cellStyle name="20% - Accent3 2 2 3 2 2 2 5" xfId="29227"/>
    <cellStyle name="20% - Accent3 2 2 3 2 2 3" xfId="13573"/>
    <cellStyle name="20% - Accent3 2 2 3 2 2 3 2" xfId="42908"/>
    <cellStyle name="20% - Accent3 2 2 3 2 2 3 2 2" xfId="54524"/>
    <cellStyle name="20% - Accent3 2 2 3 2 2 3 3" xfId="48716"/>
    <cellStyle name="20% - Accent3 2 2 3 2 2 3 4" xfId="32200"/>
    <cellStyle name="20% - Accent3 2 2 3 2 2 4" xfId="39621"/>
    <cellStyle name="20% - Accent3 2 2 3 2 2 4 2" xfId="51237"/>
    <cellStyle name="20% - Accent3 2 2 3 2 2 5" xfId="25211"/>
    <cellStyle name="20% - Accent3 2 2 3 2 2 6" xfId="45429"/>
    <cellStyle name="20% - Accent3 2 2 3 2 2 7" xfId="22684"/>
    <cellStyle name="20% - Accent3 2 2 3 2 3" xfId="2537"/>
    <cellStyle name="20% - Accent3 2 2 3 2 3 2" xfId="12907"/>
    <cellStyle name="20% - Accent3 2 2 3 2 3 2 2" xfId="42324"/>
    <cellStyle name="20% - Accent3 2 2 3 2 3 2 2 2" xfId="53940"/>
    <cellStyle name="20% - Accent3 2 2 3 2 3 2 3" xfId="48132"/>
    <cellStyle name="20% - Accent3 2 2 3 2 3 2 4" xfId="31594"/>
    <cellStyle name="20% - Accent3 2 2 3 2 3 3" xfId="40206"/>
    <cellStyle name="20% - Accent3 2 2 3 2 3 3 2" xfId="51822"/>
    <cellStyle name="20% - Accent3 2 2 3 2 3 4" xfId="46014"/>
    <cellStyle name="20% - Accent3 2 2 3 2 3 5" xfId="28583"/>
    <cellStyle name="20% - Accent3 2 2 3 2 4" xfId="10148"/>
    <cellStyle name="20% - Accent3 2 2 3 2 4 2" xfId="20517"/>
    <cellStyle name="20% - Accent3 2 2 3 2 4 2 2" xfId="55109"/>
    <cellStyle name="20% - Accent3 2 2 3 2 4 2 3" xfId="43493"/>
    <cellStyle name="20% - Accent3 2 2 3 2 4 3" xfId="49301"/>
    <cellStyle name="20% - Accent3 2 2 3 2 4 4" xfId="37685"/>
    <cellStyle name="20% - Accent3 2 2 3 2 5" xfId="11540"/>
    <cellStyle name="20% - Accent3 2 2 3 2 5 2" xfId="41374"/>
    <cellStyle name="20% - Accent3 2 2 3 2 5 2 2" xfId="52990"/>
    <cellStyle name="20% - Accent3 2 2 3 2 5 3" xfId="47182"/>
    <cellStyle name="20% - Accent3 2 2 3 2 5 4" xfId="30348"/>
    <cellStyle name="20% - Accent3 2 2 3 2 6" xfId="39037"/>
    <cellStyle name="20% - Accent3 2 2 3 2 6 2" xfId="50653"/>
    <cellStyle name="20% - Accent3 2 2 3 2 7" xfId="24503"/>
    <cellStyle name="20% - Accent3 2 2 3 2 8" xfId="44845"/>
    <cellStyle name="20% - Accent3 2 2 3 2 9" xfId="21976"/>
    <cellStyle name="20% - Accent3 2 2 3 3" xfId="1362"/>
    <cellStyle name="20% - Accent3 2 2 3 3 2" xfId="2721"/>
    <cellStyle name="20% - Accent3 2 2 3 3 2 2" xfId="13091"/>
    <cellStyle name="20% - Accent3 2 2 3 3 2 2 2" xfId="42506"/>
    <cellStyle name="20% - Accent3 2 2 3 3 2 2 2 2" xfId="54122"/>
    <cellStyle name="20% - Accent3 2 2 3 3 2 2 3" xfId="48314"/>
    <cellStyle name="20% - Accent3 2 2 3 3 2 2 4" xfId="31778"/>
    <cellStyle name="20% - Accent3 2 2 3 3 2 3" xfId="40388"/>
    <cellStyle name="20% - Accent3 2 2 3 3 2 3 2" xfId="52004"/>
    <cellStyle name="20% - Accent3 2 2 3 3 2 4" xfId="46196"/>
    <cellStyle name="20% - Accent3 2 2 3 3 2 5" xfId="28765"/>
    <cellStyle name="20% - Accent3 2 2 3 3 3" xfId="10330"/>
    <cellStyle name="20% - Accent3 2 2 3 3 3 2" xfId="20699"/>
    <cellStyle name="20% - Accent3 2 2 3 3 3 2 2" xfId="55291"/>
    <cellStyle name="20% - Accent3 2 2 3 3 3 2 3" xfId="43675"/>
    <cellStyle name="20% - Accent3 2 2 3 3 3 3" xfId="49483"/>
    <cellStyle name="20% - Accent3 2 2 3 3 3 4" xfId="37867"/>
    <cellStyle name="20% - Accent3 2 2 3 3 4" xfId="11732"/>
    <cellStyle name="20% - Accent3 2 2 3 3 4 2" xfId="41556"/>
    <cellStyle name="20% - Accent3 2 2 3 3 4 2 2" xfId="53172"/>
    <cellStyle name="20% - Accent3 2 2 3 3 4 3" xfId="47364"/>
    <cellStyle name="20% - Accent3 2 2 3 3 4 4" xfId="30530"/>
    <cellStyle name="20% - Accent3 2 2 3 3 5" xfId="39219"/>
    <cellStyle name="20% - Accent3 2 2 3 3 5 2" xfId="50835"/>
    <cellStyle name="20% - Accent3 2 2 3 3 6" xfId="24695"/>
    <cellStyle name="20% - Accent3 2 2 3 3 7" xfId="45027"/>
    <cellStyle name="20% - Accent3 2 2 3 3 8" xfId="22168"/>
    <cellStyle name="20% - Accent3 2 2 3 4" xfId="903"/>
    <cellStyle name="20% - Accent3 2 2 3 4 2" xfId="2999"/>
    <cellStyle name="20% - Accent3 2 2 3 4 2 2" xfId="13369"/>
    <cellStyle name="20% - Accent3 2 2 3 4 2 2 2" xfId="42762"/>
    <cellStyle name="20% - Accent3 2 2 3 4 2 2 2 2" xfId="54378"/>
    <cellStyle name="20% - Accent3 2 2 3 4 2 2 3" xfId="48570"/>
    <cellStyle name="20% - Accent3 2 2 3 4 2 2 4" xfId="32052"/>
    <cellStyle name="20% - Accent3 2 2 3 4 2 3" xfId="40644"/>
    <cellStyle name="20% - Accent3 2 2 3 4 2 3 2" xfId="52260"/>
    <cellStyle name="20% - Accent3 2 2 3 4 2 4" xfId="46452"/>
    <cellStyle name="20% - Accent3 2 2 3 4 2 5" xfId="29025"/>
    <cellStyle name="20% - Accent3 2 2 3 4 3" xfId="10586"/>
    <cellStyle name="20% - Accent3 2 2 3 4 3 2" xfId="20955"/>
    <cellStyle name="20% - Accent3 2 2 3 4 3 2 2" xfId="55547"/>
    <cellStyle name="20% - Accent3 2 2 3 4 3 2 3" xfId="43931"/>
    <cellStyle name="20% - Accent3 2 2 3 4 3 3" xfId="49739"/>
    <cellStyle name="20% - Accent3 2 2 3 4 3 4" xfId="38123"/>
    <cellStyle name="20% - Accent3 2 2 3 4 4" xfId="11273"/>
    <cellStyle name="20% - Accent3 2 2 3 4 4 2" xfId="41228"/>
    <cellStyle name="20% - Accent3 2 2 3 4 4 2 2" xfId="52844"/>
    <cellStyle name="20% - Accent3 2 2 3 4 4 3" xfId="47036"/>
    <cellStyle name="20% - Accent3 2 2 3 4 4 4" xfId="30202"/>
    <cellStyle name="20% - Accent3 2 2 3 4 5" xfId="39475"/>
    <cellStyle name="20% - Accent3 2 2 3 4 5 2" xfId="51091"/>
    <cellStyle name="20% - Accent3 2 2 3 4 6" xfId="25004"/>
    <cellStyle name="20% - Accent3 2 2 3 4 7" xfId="45283"/>
    <cellStyle name="20% - Accent3 2 2 3 4 8" xfId="22477"/>
    <cellStyle name="20% - Accent3 2 2 3 5" xfId="2351"/>
    <cellStyle name="20% - Accent3 2 2 3 5 2" xfId="10002"/>
    <cellStyle name="20% - Accent3 2 2 3 5 2 2" xfId="20371"/>
    <cellStyle name="20% - Accent3 2 2 3 5 2 2 2" xfId="43347"/>
    <cellStyle name="20% - Accent3 2 2 3 5 2 2 2 2" xfId="54963"/>
    <cellStyle name="20% - Accent3 2 2 3 5 2 2 3" xfId="49155"/>
    <cellStyle name="20% - Accent3 2 2 3 5 2 2 4" xfId="37539"/>
    <cellStyle name="20% - Accent3 2 2 3 5 2 3" xfId="40060"/>
    <cellStyle name="20% - Accent3 2 2 3 5 2 3 2" xfId="51676"/>
    <cellStyle name="20% - Accent3 2 2 3 5 2 4" xfId="45868"/>
    <cellStyle name="20% - Accent3 2 2 3 5 2 5" xfId="28431"/>
    <cellStyle name="20% - Accent3 2 2 3 5 3" xfId="12721"/>
    <cellStyle name="20% - Accent3 2 2 3 5 3 2" xfId="42178"/>
    <cellStyle name="20% - Accent3 2 2 3 5 3 2 2" xfId="53794"/>
    <cellStyle name="20% - Accent3 2 2 3 5 3 3" xfId="47986"/>
    <cellStyle name="20% - Accent3 2 2 3 5 3 4" xfId="31415"/>
    <cellStyle name="20% - Accent3 2 2 3 5 4" xfId="38891"/>
    <cellStyle name="20% - Accent3 2 2 3 5 4 2" xfId="50507"/>
    <cellStyle name="20% - Accent3 2 2 3 5 5" xfId="24273"/>
    <cellStyle name="20% - Accent3 2 2 3 5 6" xfId="44699"/>
    <cellStyle name="20% - Accent3 2 2 3 5 7" xfId="21737"/>
    <cellStyle name="20% - Accent3 2 2 3 6" xfId="2043"/>
    <cellStyle name="20% - Accent3 2 2 3 6 2" xfId="12413"/>
    <cellStyle name="20% - Accent3 2 2 3 6 2 2" xfId="41958"/>
    <cellStyle name="20% - Accent3 2 2 3 6 2 2 2" xfId="53574"/>
    <cellStyle name="20% - Accent3 2 2 3 6 2 3" xfId="47766"/>
    <cellStyle name="20% - Accent3 2 2 3 6 2 4" xfId="31192"/>
    <cellStyle name="20% - Accent3 2 2 3 6 3" xfId="38671"/>
    <cellStyle name="20% - Accent3 2 2 3 6 3 2" xfId="50287"/>
    <cellStyle name="20% - Accent3 2 2 3 6 4" xfId="44479"/>
    <cellStyle name="20% - Accent3 2 2 3 6 5" xfId="23965"/>
    <cellStyle name="20% - Accent3 2 2 3 7" xfId="1633"/>
    <cellStyle name="20% - Accent3 2 2 3 7 2" xfId="12003"/>
    <cellStyle name="20% - Accent3 2 2 3 7 2 2" xfId="41775"/>
    <cellStyle name="20% - Accent3 2 2 3 7 2 2 2" xfId="53391"/>
    <cellStyle name="20% - Accent3 2 2 3 7 2 3" xfId="47583"/>
    <cellStyle name="20% - Accent3 2 2 3 7 2 4" xfId="30801"/>
    <cellStyle name="20% - Accent3 2 2 3 7 3" xfId="39840"/>
    <cellStyle name="20% - Accent3 2 2 3 7 3 2" xfId="51456"/>
    <cellStyle name="20% - Accent3 2 2 3 7 4" xfId="45648"/>
    <cellStyle name="20% - Accent3 2 2 3 7 5" xfId="28126"/>
    <cellStyle name="20% - Accent3 2 2 3 8" xfId="9782"/>
    <cellStyle name="20% - Accent3 2 2 3 8 2" xfId="20151"/>
    <cellStyle name="20% - Accent3 2 2 3 8 2 2" xfId="54743"/>
    <cellStyle name="20% - Accent3 2 2 3 8 2 3" xfId="43127"/>
    <cellStyle name="20% - Accent3 2 2 3 8 3" xfId="48935"/>
    <cellStyle name="20% - Accent3 2 2 3 8 4" xfId="37319"/>
    <cellStyle name="20% - Accent3 2 2 3 9" xfId="10954"/>
    <cellStyle name="20% - Accent3 2 2 3 9 2" xfId="40972"/>
    <cellStyle name="20% - Accent3 2 2 3 9 2 2" xfId="52588"/>
    <cellStyle name="20% - Accent3 2 2 3 9 3" xfId="46780"/>
    <cellStyle name="20% - Accent3 2 2 3 9 4" xfId="29946"/>
    <cellStyle name="20% - Accent3 2 2 4" xfId="623"/>
    <cellStyle name="20% - Accent3 2 2 4 10" xfId="38524"/>
    <cellStyle name="20% - Accent3 2 2 4 10 2" xfId="50140"/>
    <cellStyle name="20% - Accent3 2 2 4 11" xfId="23550"/>
    <cellStyle name="20% - Accent3 2 2 4 12" xfId="44332"/>
    <cellStyle name="20% - Accent3 2 2 4 13" xfId="21468"/>
    <cellStyle name="20% - Accent3 2 2 4 2" xfId="1211"/>
    <cellStyle name="20% - Accent3 2 2 4 2 2" xfId="3239"/>
    <cellStyle name="20% - Accent3 2 2 4 2 2 2" xfId="10768"/>
    <cellStyle name="20% - Accent3 2 2 4 2 2 2 2" xfId="21137"/>
    <cellStyle name="20% - Accent3 2 2 4 2 2 2 2 2" xfId="44113"/>
    <cellStyle name="20% - Accent3 2 2 4 2 2 2 2 2 2" xfId="55729"/>
    <cellStyle name="20% - Accent3 2 2 4 2 2 2 2 3" xfId="49921"/>
    <cellStyle name="20% - Accent3 2 2 4 2 2 2 2 4" xfId="38305"/>
    <cellStyle name="20% - Accent3 2 2 4 2 2 2 3" xfId="40826"/>
    <cellStyle name="20% - Accent3 2 2 4 2 2 2 3 2" xfId="52442"/>
    <cellStyle name="20% - Accent3 2 2 4 2 2 2 4" xfId="46634"/>
    <cellStyle name="20% - Accent3 2 2 4 2 2 2 5" xfId="29263"/>
    <cellStyle name="20% - Accent3 2 2 4 2 2 3" xfId="13609"/>
    <cellStyle name="20% - Accent3 2 2 4 2 2 3 2" xfId="42944"/>
    <cellStyle name="20% - Accent3 2 2 4 2 2 3 2 2" xfId="54560"/>
    <cellStyle name="20% - Accent3 2 2 4 2 2 3 3" xfId="48752"/>
    <cellStyle name="20% - Accent3 2 2 4 2 2 3 4" xfId="32236"/>
    <cellStyle name="20% - Accent3 2 2 4 2 2 4" xfId="39657"/>
    <cellStyle name="20% - Accent3 2 2 4 2 2 4 2" xfId="51273"/>
    <cellStyle name="20% - Accent3 2 2 4 2 2 5" xfId="25247"/>
    <cellStyle name="20% - Accent3 2 2 4 2 2 6" xfId="45465"/>
    <cellStyle name="20% - Accent3 2 2 4 2 2 7" xfId="22720"/>
    <cellStyle name="20% - Accent3 2 2 4 2 3" xfId="2574"/>
    <cellStyle name="20% - Accent3 2 2 4 2 3 2" xfId="12944"/>
    <cellStyle name="20% - Accent3 2 2 4 2 3 2 2" xfId="42360"/>
    <cellStyle name="20% - Accent3 2 2 4 2 3 2 2 2" xfId="53976"/>
    <cellStyle name="20% - Accent3 2 2 4 2 3 2 3" xfId="48168"/>
    <cellStyle name="20% - Accent3 2 2 4 2 3 2 4" xfId="31631"/>
    <cellStyle name="20% - Accent3 2 2 4 2 3 3" xfId="40242"/>
    <cellStyle name="20% - Accent3 2 2 4 2 3 3 2" xfId="51858"/>
    <cellStyle name="20% - Accent3 2 2 4 2 3 4" xfId="46050"/>
    <cellStyle name="20% - Accent3 2 2 4 2 3 5" xfId="28619"/>
    <cellStyle name="20% - Accent3 2 2 4 2 4" xfId="10184"/>
    <cellStyle name="20% - Accent3 2 2 4 2 4 2" xfId="20553"/>
    <cellStyle name="20% - Accent3 2 2 4 2 4 2 2" xfId="55145"/>
    <cellStyle name="20% - Accent3 2 2 4 2 4 2 3" xfId="43529"/>
    <cellStyle name="20% - Accent3 2 2 4 2 4 3" xfId="49337"/>
    <cellStyle name="20% - Accent3 2 2 4 2 4 4" xfId="37721"/>
    <cellStyle name="20% - Accent3 2 2 4 2 5" xfId="11581"/>
    <cellStyle name="20% - Accent3 2 2 4 2 5 2" xfId="41410"/>
    <cellStyle name="20% - Accent3 2 2 4 2 5 2 2" xfId="53026"/>
    <cellStyle name="20% - Accent3 2 2 4 2 5 3" xfId="47218"/>
    <cellStyle name="20% - Accent3 2 2 4 2 5 4" xfId="30384"/>
    <cellStyle name="20% - Accent3 2 2 4 2 6" xfId="39073"/>
    <cellStyle name="20% - Accent3 2 2 4 2 6 2" xfId="50689"/>
    <cellStyle name="20% - Accent3 2 2 4 2 7" xfId="24544"/>
    <cellStyle name="20% - Accent3 2 2 4 2 8" xfId="44881"/>
    <cellStyle name="20% - Accent3 2 2 4 2 9" xfId="22017"/>
    <cellStyle name="20% - Accent3 2 2 4 3" xfId="1398"/>
    <cellStyle name="20% - Accent3 2 2 4 3 2" xfId="2757"/>
    <cellStyle name="20% - Accent3 2 2 4 3 2 2" xfId="13127"/>
    <cellStyle name="20% - Accent3 2 2 4 3 2 2 2" xfId="42542"/>
    <cellStyle name="20% - Accent3 2 2 4 3 2 2 2 2" xfId="54158"/>
    <cellStyle name="20% - Accent3 2 2 4 3 2 2 3" xfId="48350"/>
    <cellStyle name="20% - Accent3 2 2 4 3 2 2 4" xfId="31814"/>
    <cellStyle name="20% - Accent3 2 2 4 3 2 3" xfId="40424"/>
    <cellStyle name="20% - Accent3 2 2 4 3 2 3 2" xfId="52040"/>
    <cellStyle name="20% - Accent3 2 2 4 3 2 4" xfId="46232"/>
    <cellStyle name="20% - Accent3 2 2 4 3 2 5" xfId="28801"/>
    <cellStyle name="20% - Accent3 2 2 4 3 3" xfId="10366"/>
    <cellStyle name="20% - Accent3 2 2 4 3 3 2" xfId="20735"/>
    <cellStyle name="20% - Accent3 2 2 4 3 3 2 2" xfId="55327"/>
    <cellStyle name="20% - Accent3 2 2 4 3 3 2 3" xfId="43711"/>
    <cellStyle name="20% - Accent3 2 2 4 3 3 3" xfId="49519"/>
    <cellStyle name="20% - Accent3 2 2 4 3 3 4" xfId="37903"/>
    <cellStyle name="20% - Accent3 2 2 4 3 4" xfId="11768"/>
    <cellStyle name="20% - Accent3 2 2 4 3 4 2" xfId="41592"/>
    <cellStyle name="20% - Accent3 2 2 4 3 4 2 2" xfId="53208"/>
    <cellStyle name="20% - Accent3 2 2 4 3 4 3" xfId="47400"/>
    <cellStyle name="20% - Accent3 2 2 4 3 4 4" xfId="30566"/>
    <cellStyle name="20% - Accent3 2 2 4 3 5" xfId="39255"/>
    <cellStyle name="20% - Accent3 2 2 4 3 5 2" xfId="50871"/>
    <cellStyle name="20% - Accent3 2 2 4 3 6" xfId="24731"/>
    <cellStyle name="20% - Accent3 2 2 4 3 7" xfId="45063"/>
    <cellStyle name="20% - Accent3 2 2 4 3 8" xfId="22204"/>
    <cellStyle name="20% - Accent3 2 2 4 4" xfId="944"/>
    <cellStyle name="20% - Accent3 2 2 4 4 2" xfId="3037"/>
    <cellStyle name="20% - Accent3 2 2 4 4 2 2" xfId="13407"/>
    <cellStyle name="20% - Accent3 2 2 4 4 2 2 2" xfId="42798"/>
    <cellStyle name="20% - Accent3 2 2 4 4 2 2 2 2" xfId="54414"/>
    <cellStyle name="20% - Accent3 2 2 4 4 2 2 3" xfId="48606"/>
    <cellStyle name="20% - Accent3 2 2 4 4 2 2 4" xfId="32090"/>
    <cellStyle name="20% - Accent3 2 2 4 4 2 3" xfId="40680"/>
    <cellStyle name="20% - Accent3 2 2 4 4 2 3 2" xfId="52296"/>
    <cellStyle name="20% - Accent3 2 2 4 4 2 4" xfId="46488"/>
    <cellStyle name="20% - Accent3 2 2 4 4 2 5" xfId="29061"/>
    <cellStyle name="20% - Accent3 2 2 4 4 3" xfId="10622"/>
    <cellStyle name="20% - Accent3 2 2 4 4 3 2" xfId="20991"/>
    <cellStyle name="20% - Accent3 2 2 4 4 3 2 2" xfId="55583"/>
    <cellStyle name="20% - Accent3 2 2 4 4 3 2 3" xfId="43967"/>
    <cellStyle name="20% - Accent3 2 2 4 4 3 3" xfId="49775"/>
    <cellStyle name="20% - Accent3 2 2 4 4 3 4" xfId="38159"/>
    <cellStyle name="20% - Accent3 2 2 4 4 4" xfId="11314"/>
    <cellStyle name="20% - Accent3 2 2 4 4 4 2" xfId="41264"/>
    <cellStyle name="20% - Accent3 2 2 4 4 4 2 2" xfId="52880"/>
    <cellStyle name="20% - Accent3 2 2 4 4 4 3" xfId="47072"/>
    <cellStyle name="20% - Accent3 2 2 4 4 4 4" xfId="30238"/>
    <cellStyle name="20% - Accent3 2 2 4 4 5" xfId="39511"/>
    <cellStyle name="20% - Accent3 2 2 4 4 5 2" xfId="51127"/>
    <cellStyle name="20% - Accent3 2 2 4 4 6" xfId="25045"/>
    <cellStyle name="20% - Accent3 2 2 4 4 7" xfId="45319"/>
    <cellStyle name="20% - Accent3 2 2 4 4 8" xfId="22518"/>
    <cellStyle name="20% - Accent3 2 2 4 5" xfId="2389"/>
    <cellStyle name="20% - Accent3 2 2 4 5 2" xfId="10038"/>
    <cellStyle name="20% - Accent3 2 2 4 5 2 2" xfId="20407"/>
    <cellStyle name="20% - Accent3 2 2 4 5 2 2 2" xfId="43383"/>
    <cellStyle name="20% - Accent3 2 2 4 5 2 2 2 2" xfId="54999"/>
    <cellStyle name="20% - Accent3 2 2 4 5 2 2 3" xfId="49191"/>
    <cellStyle name="20% - Accent3 2 2 4 5 2 2 4" xfId="37575"/>
    <cellStyle name="20% - Accent3 2 2 4 5 2 3" xfId="40096"/>
    <cellStyle name="20% - Accent3 2 2 4 5 2 3 2" xfId="51712"/>
    <cellStyle name="20% - Accent3 2 2 4 5 2 4" xfId="45904"/>
    <cellStyle name="20% - Accent3 2 2 4 5 2 5" xfId="28469"/>
    <cellStyle name="20% - Accent3 2 2 4 5 3" xfId="12759"/>
    <cellStyle name="20% - Accent3 2 2 4 5 3 2" xfId="42214"/>
    <cellStyle name="20% - Accent3 2 2 4 5 3 2 2" xfId="53830"/>
    <cellStyle name="20% - Accent3 2 2 4 5 3 3" xfId="48022"/>
    <cellStyle name="20% - Accent3 2 2 4 5 3 4" xfId="31451"/>
    <cellStyle name="20% - Accent3 2 2 4 5 4" xfId="38927"/>
    <cellStyle name="20% - Accent3 2 2 4 5 4 2" xfId="50543"/>
    <cellStyle name="20% - Accent3 2 2 4 5 5" xfId="24311"/>
    <cellStyle name="20% - Accent3 2 2 4 5 6" xfId="44735"/>
    <cellStyle name="20% - Accent3 2 2 4 5 7" xfId="21775"/>
    <cellStyle name="20% - Accent3 2 2 4 6" xfId="2082"/>
    <cellStyle name="20% - Accent3 2 2 4 6 2" xfId="12452"/>
    <cellStyle name="20% - Accent3 2 2 4 6 2 2" xfId="41994"/>
    <cellStyle name="20% - Accent3 2 2 4 6 2 2 2" xfId="53610"/>
    <cellStyle name="20% - Accent3 2 2 4 6 2 3" xfId="47802"/>
    <cellStyle name="20% - Accent3 2 2 4 6 2 4" xfId="31231"/>
    <cellStyle name="20% - Accent3 2 2 4 6 3" xfId="38707"/>
    <cellStyle name="20% - Accent3 2 2 4 6 3 2" xfId="50323"/>
    <cellStyle name="20% - Accent3 2 2 4 6 4" xfId="44515"/>
    <cellStyle name="20% - Accent3 2 2 4 6 5" xfId="24004"/>
    <cellStyle name="20% - Accent3 2 2 4 7" xfId="1670"/>
    <cellStyle name="20% - Accent3 2 2 4 7 2" xfId="12040"/>
    <cellStyle name="20% - Accent3 2 2 4 7 2 2" xfId="41811"/>
    <cellStyle name="20% - Accent3 2 2 4 7 2 2 2" xfId="53427"/>
    <cellStyle name="20% - Accent3 2 2 4 7 2 3" xfId="47619"/>
    <cellStyle name="20% - Accent3 2 2 4 7 2 4" xfId="30838"/>
    <cellStyle name="20% - Accent3 2 2 4 7 3" xfId="39876"/>
    <cellStyle name="20% - Accent3 2 2 4 7 3 2" xfId="51492"/>
    <cellStyle name="20% - Accent3 2 2 4 7 4" xfId="45684"/>
    <cellStyle name="20% - Accent3 2 2 4 7 5" xfId="28162"/>
    <cellStyle name="20% - Accent3 2 2 4 8" xfId="9818"/>
    <cellStyle name="20% - Accent3 2 2 4 8 2" xfId="20187"/>
    <cellStyle name="20% - Accent3 2 2 4 8 2 2" xfId="54779"/>
    <cellStyle name="20% - Accent3 2 2 4 8 2 3" xfId="43163"/>
    <cellStyle name="20% - Accent3 2 2 4 8 3" xfId="48971"/>
    <cellStyle name="20% - Accent3 2 2 4 8 4" xfId="37355"/>
    <cellStyle name="20% - Accent3 2 2 4 9" xfId="10995"/>
    <cellStyle name="20% - Accent3 2 2 4 9 2" xfId="41008"/>
    <cellStyle name="20% - Accent3 2 2 4 9 2 2" xfId="52624"/>
    <cellStyle name="20% - Accent3 2 2 4 9 3" xfId="46816"/>
    <cellStyle name="20% - Accent3 2 2 4 9 4" xfId="29982"/>
    <cellStyle name="20% - Accent3 2 2 5" xfId="664"/>
    <cellStyle name="20% - Accent3 2 2 5 10" xfId="38415"/>
    <cellStyle name="20% - Accent3 2 2 5 10 2" xfId="50031"/>
    <cellStyle name="20% - Accent3 2 2 5 11" xfId="23414"/>
    <cellStyle name="20% - Accent3 2 2 5 12" xfId="44223"/>
    <cellStyle name="20% - Accent3 2 2 5 13" xfId="21303"/>
    <cellStyle name="20% - Accent3 2 2 5 2" xfId="1252"/>
    <cellStyle name="20% - Accent3 2 2 5 2 2" xfId="3275"/>
    <cellStyle name="20% - Accent3 2 2 5 2 2 2" xfId="10804"/>
    <cellStyle name="20% - Accent3 2 2 5 2 2 2 2" xfId="21173"/>
    <cellStyle name="20% - Accent3 2 2 5 2 2 2 2 2" xfId="44149"/>
    <cellStyle name="20% - Accent3 2 2 5 2 2 2 2 2 2" xfId="55765"/>
    <cellStyle name="20% - Accent3 2 2 5 2 2 2 2 3" xfId="49957"/>
    <cellStyle name="20% - Accent3 2 2 5 2 2 2 2 4" xfId="38341"/>
    <cellStyle name="20% - Accent3 2 2 5 2 2 2 3" xfId="40862"/>
    <cellStyle name="20% - Accent3 2 2 5 2 2 2 3 2" xfId="52478"/>
    <cellStyle name="20% - Accent3 2 2 5 2 2 2 4" xfId="46670"/>
    <cellStyle name="20% - Accent3 2 2 5 2 2 2 5" xfId="29299"/>
    <cellStyle name="20% - Accent3 2 2 5 2 2 3" xfId="13645"/>
    <cellStyle name="20% - Accent3 2 2 5 2 2 3 2" xfId="42980"/>
    <cellStyle name="20% - Accent3 2 2 5 2 2 3 2 2" xfId="54596"/>
    <cellStyle name="20% - Accent3 2 2 5 2 2 3 3" xfId="48788"/>
    <cellStyle name="20% - Accent3 2 2 5 2 2 3 4" xfId="32272"/>
    <cellStyle name="20% - Accent3 2 2 5 2 2 4" xfId="39693"/>
    <cellStyle name="20% - Accent3 2 2 5 2 2 4 2" xfId="51309"/>
    <cellStyle name="20% - Accent3 2 2 5 2 2 5" xfId="25283"/>
    <cellStyle name="20% - Accent3 2 2 5 2 2 6" xfId="45501"/>
    <cellStyle name="20% - Accent3 2 2 5 2 2 7" xfId="22756"/>
    <cellStyle name="20% - Accent3 2 2 5 2 3" xfId="2611"/>
    <cellStyle name="20% - Accent3 2 2 5 2 3 2" xfId="12981"/>
    <cellStyle name="20% - Accent3 2 2 5 2 3 2 2" xfId="42396"/>
    <cellStyle name="20% - Accent3 2 2 5 2 3 2 2 2" xfId="54012"/>
    <cellStyle name="20% - Accent3 2 2 5 2 3 2 3" xfId="48204"/>
    <cellStyle name="20% - Accent3 2 2 5 2 3 2 4" xfId="31668"/>
    <cellStyle name="20% - Accent3 2 2 5 2 3 3" xfId="40278"/>
    <cellStyle name="20% - Accent3 2 2 5 2 3 3 2" xfId="51894"/>
    <cellStyle name="20% - Accent3 2 2 5 2 3 4" xfId="46086"/>
    <cellStyle name="20% - Accent3 2 2 5 2 3 5" xfId="28655"/>
    <cellStyle name="20% - Accent3 2 2 5 2 4" xfId="10220"/>
    <cellStyle name="20% - Accent3 2 2 5 2 4 2" xfId="20589"/>
    <cellStyle name="20% - Accent3 2 2 5 2 4 2 2" xfId="55181"/>
    <cellStyle name="20% - Accent3 2 2 5 2 4 2 3" xfId="43565"/>
    <cellStyle name="20% - Accent3 2 2 5 2 4 3" xfId="49373"/>
    <cellStyle name="20% - Accent3 2 2 5 2 4 4" xfId="37757"/>
    <cellStyle name="20% - Accent3 2 2 5 2 5" xfId="11622"/>
    <cellStyle name="20% - Accent3 2 2 5 2 5 2" xfId="41446"/>
    <cellStyle name="20% - Accent3 2 2 5 2 5 2 2" xfId="53062"/>
    <cellStyle name="20% - Accent3 2 2 5 2 5 3" xfId="47254"/>
    <cellStyle name="20% - Accent3 2 2 5 2 5 4" xfId="30420"/>
    <cellStyle name="20% - Accent3 2 2 5 2 6" xfId="39109"/>
    <cellStyle name="20% - Accent3 2 2 5 2 6 2" xfId="50725"/>
    <cellStyle name="20% - Accent3 2 2 5 2 7" xfId="24585"/>
    <cellStyle name="20% - Accent3 2 2 5 2 8" xfId="44917"/>
    <cellStyle name="20% - Accent3 2 2 5 2 9" xfId="22058"/>
    <cellStyle name="20% - Accent3 2 2 5 3" xfId="1434"/>
    <cellStyle name="20% - Accent3 2 2 5 3 2" xfId="2793"/>
    <cellStyle name="20% - Accent3 2 2 5 3 2 2" xfId="13163"/>
    <cellStyle name="20% - Accent3 2 2 5 3 2 2 2" xfId="42578"/>
    <cellStyle name="20% - Accent3 2 2 5 3 2 2 2 2" xfId="54194"/>
    <cellStyle name="20% - Accent3 2 2 5 3 2 2 3" xfId="48386"/>
    <cellStyle name="20% - Accent3 2 2 5 3 2 2 4" xfId="31850"/>
    <cellStyle name="20% - Accent3 2 2 5 3 2 3" xfId="40460"/>
    <cellStyle name="20% - Accent3 2 2 5 3 2 3 2" xfId="52076"/>
    <cellStyle name="20% - Accent3 2 2 5 3 2 4" xfId="46268"/>
    <cellStyle name="20% - Accent3 2 2 5 3 2 5" xfId="28837"/>
    <cellStyle name="20% - Accent3 2 2 5 3 3" xfId="10402"/>
    <cellStyle name="20% - Accent3 2 2 5 3 3 2" xfId="20771"/>
    <cellStyle name="20% - Accent3 2 2 5 3 3 2 2" xfId="55363"/>
    <cellStyle name="20% - Accent3 2 2 5 3 3 2 3" xfId="43747"/>
    <cellStyle name="20% - Accent3 2 2 5 3 3 3" xfId="49555"/>
    <cellStyle name="20% - Accent3 2 2 5 3 3 4" xfId="37939"/>
    <cellStyle name="20% - Accent3 2 2 5 3 4" xfId="11804"/>
    <cellStyle name="20% - Accent3 2 2 5 3 4 2" xfId="41628"/>
    <cellStyle name="20% - Accent3 2 2 5 3 4 2 2" xfId="53244"/>
    <cellStyle name="20% - Accent3 2 2 5 3 4 3" xfId="47436"/>
    <cellStyle name="20% - Accent3 2 2 5 3 4 4" xfId="30602"/>
    <cellStyle name="20% - Accent3 2 2 5 3 5" xfId="39291"/>
    <cellStyle name="20% - Accent3 2 2 5 3 5 2" xfId="50907"/>
    <cellStyle name="20% - Accent3 2 2 5 3 6" xfId="24767"/>
    <cellStyle name="20% - Accent3 2 2 5 3 7" xfId="45099"/>
    <cellStyle name="20% - Accent3 2 2 5 3 8" xfId="22240"/>
    <cellStyle name="20% - Accent3 2 2 5 4" xfId="814"/>
    <cellStyle name="20% - Accent3 2 2 5 4 2" xfId="2921"/>
    <cellStyle name="20% - Accent3 2 2 5 4 2 2" xfId="13291"/>
    <cellStyle name="20% - Accent3 2 2 5 4 2 2 2" xfId="42689"/>
    <cellStyle name="20% - Accent3 2 2 5 4 2 2 2 2" xfId="54305"/>
    <cellStyle name="20% - Accent3 2 2 5 4 2 2 3" xfId="48497"/>
    <cellStyle name="20% - Accent3 2 2 5 4 2 2 4" xfId="31974"/>
    <cellStyle name="20% - Accent3 2 2 5 4 2 3" xfId="40571"/>
    <cellStyle name="20% - Accent3 2 2 5 4 2 3 2" xfId="52187"/>
    <cellStyle name="20% - Accent3 2 2 5 4 2 4" xfId="46379"/>
    <cellStyle name="20% - Accent3 2 2 5 4 2 5" xfId="28952"/>
    <cellStyle name="20% - Accent3 2 2 5 4 3" xfId="10513"/>
    <cellStyle name="20% - Accent3 2 2 5 4 3 2" xfId="20882"/>
    <cellStyle name="20% - Accent3 2 2 5 4 3 2 2" xfId="55474"/>
    <cellStyle name="20% - Accent3 2 2 5 4 3 2 3" xfId="43858"/>
    <cellStyle name="20% - Accent3 2 2 5 4 3 3" xfId="49666"/>
    <cellStyle name="20% - Accent3 2 2 5 4 3 4" xfId="38050"/>
    <cellStyle name="20% - Accent3 2 2 5 4 4" xfId="11184"/>
    <cellStyle name="20% - Accent3 2 2 5 4 4 2" xfId="41155"/>
    <cellStyle name="20% - Accent3 2 2 5 4 4 2 2" xfId="52771"/>
    <cellStyle name="20% - Accent3 2 2 5 4 4 3" xfId="46963"/>
    <cellStyle name="20% - Accent3 2 2 5 4 4 4" xfId="30129"/>
    <cellStyle name="20% - Accent3 2 2 5 4 5" xfId="39402"/>
    <cellStyle name="20% - Accent3 2 2 5 4 5 2" xfId="51018"/>
    <cellStyle name="20% - Accent3 2 2 5 4 6" xfId="24915"/>
    <cellStyle name="20% - Accent3 2 2 5 4 7" xfId="45210"/>
    <cellStyle name="20% - Accent3 2 2 5 4 8" xfId="22388"/>
    <cellStyle name="20% - Accent3 2 2 5 5" xfId="2273"/>
    <cellStyle name="20% - Accent3 2 2 5 5 2" xfId="9929"/>
    <cellStyle name="20% - Accent3 2 2 5 5 2 2" xfId="20298"/>
    <cellStyle name="20% - Accent3 2 2 5 5 2 2 2" xfId="43274"/>
    <cellStyle name="20% - Accent3 2 2 5 5 2 2 2 2" xfId="54890"/>
    <cellStyle name="20% - Accent3 2 2 5 5 2 2 3" xfId="49082"/>
    <cellStyle name="20% - Accent3 2 2 5 5 2 2 4" xfId="37466"/>
    <cellStyle name="20% - Accent3 2 2 5 5 2 3" xfId="39987"/>
    <cellStyle name="20% - Accent3 2 2 5 5 2 3 2" xfId="51603"/>
    <cellStyle name="20% - Accent3 2 2 5 5 2 4" xfId="45795"/>
    <cellStyle name="20% - Accent3 2 2 5 5 2 5" xfId="28353"/>
    <cellStyle name="20% - Accent3 2 2 5 5 3" xfId="12643"/>
    <cellStyle name="20% - Accent3 2 2 5 5 3 2" xfId="42105"/>
    <cellStyle name="20% - Accent3 2 2 5 5 3 2 2" xfId="53721"/>
    <cellStyle name="20% - Accent3 2 2 5 5 3 3" xfId="47913"/>
    <cellStyle name="20% - Accent3 2 2 5 5 3 4" xfId="31342"/>
    <cellStyle name="20% - Accent3 2 2 5 5 4" xfId="38818"/>
    <cellStyle name="20% - Accent3 2 2 5 5 4 2" xfId="50434"/>
    <cellStyle name="20% - Accent3 2 2 5 5 5" xfId="24195"/>
    <cellStyle name="20% - Accent3 2 2 5 5 6" xfId="44626"/>
    <cellStyle name="20% - Accent3 2 2 5 5 7" xfId="21659"/>
    <cellStyle name="20% - Accent3 2 2 5 6" xfId="1939"/>
    <cellStyle name="20% - Accent3 2 2 5 6 2" xfId="12309"/>
    <cellStyle name="20% - Accent3 2 2 5 6 2 2" xfId="41885"/>
    <cellStyle name="20% - Accent3 2 2 5 6 2 2 2" xfId="53501"/>
    <cellStyle name="20% - Accent3 2 2 5 6 2 3" xfId="47693"/>
    <cellStyle name="20% - Accent3 2 2 5 6 2 4" xfId="31090"/>
    <cellStyle name="20% - Accent3 2 2 5 6 3" xfId="38598"/>
    <cellStyle name="20% - Accent3 2 2 5 6 3 2" xfId="50214"/>
    <cellStyle name="20% - Accent3 2 2 5 6 4" xfId="44406"/>
    <cellStyle name="20% - Accent3 2 2 5 6 5" xfId="23861"/>
    <cellStyle name="20% - Accent3 2 2 5 7" xfId="1555"/>
    <cellStyle name="20% - Accent3 2 2 5 7 2" xfId="11925"/>
    <cellStyle name="20% - Accent3 2 2 5 7 2 2" xfId="41702"/>
    <cellStyle name="20% - Accent3 2 2 5 7 2 2 2" xfId="53318"/>
    <cellStyle name="20% - Accent3 2 2 5 7 2 3" xfId="47510"/>
    <cellStyle name="20% - Accent3 2 2 5 7 2 4" xfId="30723"/>
    <cellStyle name="20% - Accent3 2 2 5 7 3" xfId="39767"/>
    <cellStyle name="20% - Accent3 2 2 5 7 3 2" xfId="51383"/>
    <cellStyle name="20% - Accent3 2 2 5 7 4" xfId="45575"/>
    <cellStyle name="20% - Accent3 2 2 5 7 5" xfId="28053"/>
    <cellStyle name="20% - Accent3 2 2 5 8" xfId="9709"/>
    <cellStyle name="20% - Accent3 2 2 5 8 2" xfId="20078"/>
    <cellStyle name="20% - Accent3 2 2 5 8 2 2" xfId="54670"/>
    <cellStyle name="20% - Accent3 2 2 5 8 2 3" xfId="43054"/>
    <cellStyle name="20% - Accent3 2 2 5 8 3" xfId="48862"/>
    <cellStyle name="20% - Accent3 2 2 5 8 4" xfId="37246"/>
    <cellStyle name="20% - Accent3 2 2 5 9" xfId="11036"/>
    <cellStyle name="20% - Accent3 2 2 5 9 2" xfId="41044"/>
    <cellStyle name="20% - Accent3 2 2 5 9 2 2" xfId="52660"/>
    <cellStyle name="20% - Accent3 2 2 5 9 3" xfId="46852"/>
    <cellStyle name="20% - Accent3 2 2 5 9 4" xfId="30018"/>
    <cellStyle name="20% - Accent3 2 2 6" xfId="1046"/>
    <cellStyle name="20% - Accent3 2 2 6 2" xfId="3130"/>
    <cellStyle name="20% - Accent3 2 2 6 2 2" xfId="10659"/>
    <cellStyle name="20% - Accent3 2 2 6 2 2 2" xfId="21028"/>
    <cellStyle name="20% - Accent3 2 2 6 2 2 2 2" xfId="44004"/>
    <cellStyle name="20% - Accent3 2 2 6 2 2 2 2 2" xfId="55620"/>
    <cellStyle name="20% - Accent3 2 2 6 2 2 2 3" xfId="49812"/>
    <cellStyle name="20% - Accent3 2 2 6 2 2 2 4" xfId="38196"/>
    <cellStyle name="20% - Accent3 2 2 6 2 2 3" xfId="40717"/>
    <cellStyle name="20% - Accent3 2 2 6 2 2 3 2" xfId="52333"/>
    <cellStyle name="20% - Accent3 2 2 6 2 2 4" xfId="46525"/>
    <cellStyle name="20% - Accent3 2 2 6 2 2 5" xfId="29154"/>
    <cellStyle name="20% - Accent3 2 2 6 2 3" xfId="13500"/>
    <cellStyle name="20% - Accent3 2 2 6 2 3 2" xfId="42835"/>
    <cellStyle name="20% - Accent3 2 2 6 2 3 2 2" xfId="54451"/>
    <cellStyle name="20% - Accent3 2 2 6 2 3 3" xfId="48643"/>
    <cellStyle name="20% - Accent3 2 2 6 2 3 4" xfId="32127"/>
    <cellStyle name="20% - Accent3 2 2 6 2 4" xfId="39548"/>
    <cellStyle name="20% - Accent3 2 2 6 2 4 2" xfId="51164"/>
    <cellStyle name="20% - Accent3 2 2 6 2 5" xfId="25138"/>
    <cellStyle name="20% - Accent3 2 2 6 2 6" xfId="45356"/>
    <cellStyle name="20% - Accent3 2 2 6 2 7" xfId="22611"/>
    <cellStyle name="20% - Accent3 2 2 6 3" xfId="2451"/>
    <cellStyle name="20% - Accent3 2 2 6 3 2" xfId="12821"/>
    <cellStyle name="20% - Accent3 2 2 6 3 2 2" xfId="42251"/>
    <cellStyle name="20% - Accent3 2 2 6 3 2 2 2" xfId="53867"/>
    <cellStyle name="20% - Accent3 2 2 6 3 2 3" xfId="48059"/>
    <cellStyle name="20% - Accent3 2 2 6 3 2 4" xfId="31508"/>
    <cellStyle name="20% - Accent3 2 2 6 3 3" xfId="40133"/>
    <cellStyle name="20% - Accent3 2 2 6 3 3 2" xfId="51749"/>
    <cellStyle name="20% - Accent3 2 2 6 3 4" xfId="45941"/>
    <cellStyle name="20% - Accent3 2 2 6 3 5" xfId="28510"/>
    <cellStyle name="20% - Accent3 2 2 6 4" xfId="10075"/>
    <cellStyle name="20% - Accent3 2 2 6 4 2" xfId="20444"/>
    <cellStyle name="20% - Accent3 2 2 6 4 2 2" xfId="55036"/>
    <cellStyle name="20% - Accent3 2 2 6 4 2 3" xfId="43420"/>
    <cellStyle name="20% - Accent3 2 2 6 4 3" xfId="49228"/>
    <cellStyle name="20% - Accent3 2 2 6 4 4" xfId="37612"/>
    <cellStyle name="20% - Accent3 2 2 6 5" xfId="11416"/>
    <cellStyle name="20% - Accent3 2 2 6 5 2" xfId="41301"/>
    <cellStyle name="20% - Accent3 2 2 6 5 2 2" xfId="52917"/>
    <cellStyle name="20% - Accent3 2 2 6 5 3" xfId="47109"/>
    <cellStyle name="20% - Accent3 2 2 6 5 4" xfId="30275"/>
    <cellStyle name="20% - Accent3 2 2 6 6" xfId="38964"/>
    <cellStyle name="20% - Accent3 2 2 6 6 2" xfId="50580"/>
    <cellStyle name="20% - Accent3 2 2 6 7" xfId="24379"/>
    <cellStyle name="20% - Accent3 2 2 6 8" xfId="44772"/>
    <cellStyle name="20% - Accent3 2 2 6 9" xfId="21852"/>
    <cellStyle name="20% - Accent3 2 2 7" xfId="1289"/>
    <cellStyle name="20% - Accent3 2 2 7 2" xfId="2648"/>
    <cellStyle name="20% - Accent3 2 2 7 2 2" xfId="13018"/>
    <cellStyle name="20% - Accent3 2 2 7 2 2 2" xfId="42433"/>
    <cellStyle name="20% - Accent3 2 2 7 2 2 2 2" xfId="54049"/>
    <cellStyle name="20% - Accent3 2 2 7 2 2 3" xfId="48241"/>
    <cellStyle name="20% - Accent3 2 2 7 2 2 4" xfId="31705"/>
    <cellStyle name="20% - Accent3 2 2 7 2 3" xfId="40315"/>
    <cellStyle name="20% - Accent3 2 2 7 2 3 2" xfId="51931"/>
    <cellStyle name="20% - Accent3 2 2 7 2 4" xfId="46123"/>
    <cellStyle name="20% - Accent3 2 2 7 2 5" xfId="28692"/>
    <cellStyle name="20% - Accent3 2 2 7 3" xfId="10257"/>
    <cellStyle name="20% - Accent3 2 2 7 3 2" xfId="20626"/>
    <cellStyle name="20% - Accent3 2 2 7 3 2 2" xfId="55218"/>
    <cellStyle name="20% - Accent3 2 2 7 3 2 3" xfId="43602"/>
    <cellStyle name="20% - Accent3 2 2 7 3 3" xfId="49410"/>
    <cellStyle name="20% - Accent3 2 2 7 3 4" xfId="37794"/>
    <cellStyle name="20% - Accent3 2 2 7 4" xfId="11659"/>
    <cellStyle name="20% - Accent3 2 2 7 4 2" xfId="41483"/>
    <cellStyle name="20% - Accent3 2 2 7 4 2 2" xfId="53099"/>
    <cellStyle name="20% - Accent3 2 2 7 4 3" xfId="47291"/>
    <cellStyle name="20% - Accent3 2 2 7 4 4" xfId="30457"/>
    <cellStyle name="20% - Accent3 2 2 7 5" xfId="39146"/>
    <cellStyle name="20% - Accent3 2 2 7 5 2" xfId="50762"/>
    <cellStyle name="20% - Accent3 2 2 7 6" xfId="24622"/>
    <cellStyle name="20% - Accent3 2 2 7 7" xfId="44954"/>
    <cellStyle name="20% - Accent3 2 2 7 8" xfId="22095"/>
    <cellStyle name="20% - Accent3 2 2 8" xfId="707"/>
    <cellStyle name="20% - Accent3 2 2 8 2" xfId="2832"/>
    <cellStyle name="20% - Accent3 2 2 8 2 2" xfId="13202"/>
    <cellStyle name="20% - Accent3 2 2 8 2 2 2" xfId="42615"/>
    <cellStyle name="20% - Accent3 2 2 8 2 2 2 2" xfId="54231"/>
    <cellStyle name="20% - Accent3 2 2 8 2 2 3" xfId="48423"/>
    <cellStyle name="20% - Accent3 2 2 8 2 2 4" xfId="31889"/>
    <cellStyle name="20% - Accent3 2 2 8 2 3" xfId="40497"/>
    <cellStyle name="20% - Accent3 2 2 8 2 3 2" xfId="52113"/>
    <cellStyle name="20% - Accent3 2 2 8 2 4" xfId="46305"/>
    <cellStyle name="20% - Accent3 2 2 8 2 5" xfId="28874"/>
    <cellStyle name="20% - Accent3 2 2 8 3" xfId="10439"/>
    <cellStyle name="20% - Accent3 2 2 8 3 2" xfId="20808"/>
    <cellStyle name="20% - Accent3 2 2 8 3 2 2" xfId="55400"/>
    <cellStyle name="20% - Accent3 2 2 8 3 2 3" xfId="43784"/>
    <cellStyle name="20% - Accent3 2 2 8 3 3" xfId="49592"/>
    <cellStyle name="20% - Accent3 2 2 8 3 4" xfId="37976"/>
    <cellStyle name="20% - Accent3 2 2 8 4" xfId="11077"/>
    <cellStyle name="20% - Accent3 2 2 8 4 2" xfId="41081"/>
    <cellStyle name="20% - Accent3 2 2 8 4 2 2" xfId="52697"/>
    <cellStyle name="20% - Accent3 2 2 8 4 3" xfId="46889"/>
    <cellStyle name="20% - Accent3 2 2 8 4 4" xfId="30055"/>
    <cellStyle name="20% - Accent3 2 2 8 5" xfId="39328"/>
    <cellStyle name="20% - Accent3 2 2 8 5 2" xfId="50944"/>
    <cellStyle name="20% - Accent3 2 2 8 6" xfId="24808"/>
    <cellStyle name="20% - Accent3 2 2 8 7" xfId="45136"/>
    <cellStyle name="20% - Accent3 2 2 8 8" xfId="22281"/>
    <cellStyle name="20% - Accent3 2 2 9" xfId="2189"/>
    <cellStyle name="20% - Accent3 2 2 9 2" xfId="9855"/>
    <cellStyle name="20% - Accent3 2 2 9 2 2" xfId="20224"/>
    <cellStyle name="20% - Accent3 2 2 9 2 2 2" xfId="43200"/>
    <cellStyle name="20% - Accent3 2 2 9 2 2 2 2" xfId="54816"/>
    <cellStyle name="20% - Accent3 2 2 9 2 2 3" xfId="49008"/>
    <cellStyle name="20% - Accent3 2 2 9 2 2 4" xfId="37392"/>
    <cellStyle name="20% - Accent3 2 2 9 2 3" xfId="39913"/>
    <cellStyle name="20% - Accent3 2 2 9 2 3 2" xfId="51529"/>
    <cellStyle name="20% - Accent3 2 2 9 2 4" xfId="45721"/>
    <cellStyle name="20% - Accent3 2 2 9 2 5" xfId="28269"/>
    <cellStyle name="20% - Accent3 2 2 9 3" xfId="12559"/>
    <cellStyle name="20% - Accent3 2 2 9 3 2" xfId="42031"/>
    <cellStyle name="20% - Accent3 2 2 9 3 2 2" xfId="53647"/>
    <cellStyle name="20% - Accent3 2 2 9 3 3" xfId="47839"/>
    <cellStyle name="20% - Accent3 2 2 9 3 4" xfId="31268"/>
    <cellStyle name="20% - Accent3 2 2 9 4" xfId="38744"/>
    <cellStyle name="20% - Accent3 2 2 9 4 2" xfId="50360"/>
    <cellStyle name="20% - Accent3 2 2 9 5" xfId="24111"/>
    <cellStyle name="20% - Accent3 2 2 9 6" xfId="44552"/>
    <cellStyle name="20% - Accent3 2 2 9 7" xfId="21575"/>
    <cellStyle name="20% - Accent3 2 3" xfId="506"/>
    <cellStyle name="20% - Accent3 2 3 10" xfId="10878"/>
    <cellStyle name="20% - Accent3 2 3 10 2" xfId="40918"/>
    <cellStyle name="20% - Accent3 2 3 10 2 2" xfId="52534"/>
    <cellStyle name="20% - Accent3 2 3 10 3" xfId="46726"/>
    <cellStyle name="20% - Accent3 2 3 10 4" xfId="29892"/>
    <cellStyle name="20% - Accent3 2 3 11" xfId="38434"/>
    <cellStyle name="20% - Accent3 2 3 11 2" xfId="50050"/>
    <cellStyle name="20% - Accent3 2 3 12" xfId="23433"/>
    <cellStyle name="20% - Accent3 2 3 13" xfId="44242"/>
    <cellStyle name="20% - Accent3 2 3 14" xfId="21351"/>
    <cellStyle name="20% - Accent3 2 3 2" xfId="833"/>
    <cellStyle name="20% - Accent3 2 3 2 2" xfId="2940"/>
    <cellStyle name="20% - Accent3 2 3 2 2 2" xfId="10532"/>
    <cellStyle name="20% - Accent3 2 3 2 2 2 2" xfId="20901"/>
    <cellStyle name="20% - Accent3 2 3 2 2 2 2 2" xfId="43877"/>
    <cellStyle name="20% - Accent3 2 3 2 2 2 2 2 2" xfId="55493"/>
    <cellStyle name="20% - Accent3 2 3 2 2 2 2 3" xfId="49685"/>
    <cellStyle name="20% - Accent3 2 3 2 2 2 2 4" xfId="38069"/>
    <cellStyle name="20% - Accent3 2 3 2 2 2 3" xfId="40590"/>
    <cellStyle name="20% - Accent3 2 3 2 2 2 3 2" xfId="52206"/>
    <cellStyle name="20% - Accent3 2 3 2 2 2 4" xfId="46398"/>
    <cellStyle name="20% - Accent3 2 3 2 2 2 5" xfId="28971"/>
    <cellStyle name="20% - Accent3 2 3 2 2 3" xfId="13310"/>
    <cellStyle name="20% - Accent3 2 3 2 2 3 2" xfId="42708"/>
    <cellStyle name="20% - Accent3 2 3 2 2 3 2 2" xfId="54324"/>
    <cellStyle name="20% - Accent3 2 3 2 2 3 3" xfId="48516"/>
    <cellStyle name="20% - Accent3 2 3 2 2 3 4" xfId="31993"/>
    <cellStyle name="20% - Accent3 2 3 2 2 4" xfId="39421"/>
    <cellStyle name="20% - Accent3 2 3 2 2 4 2" xfId="51037"/>
    <cellStyle name="20% - Accent3 2 3 2 2 5" xfId="24934"/>
    <cellStyle name="20% - Accent3 2 3 2 2 6" xfId="45229"/>
    <cellStyle name="20% - Accent3 2 3 2 2 7" xfId="22407"/>
    <cellStyle name="20% - Accent3 2 3 2 3" xfId="2292"/>
    <cellStyle name="20% - Accent3 2 3 2 3 2" xfId="12662"/>
    <cellStyle name="20% - Accent3 2 3 2 3 2 2" xfId="42124"/>
    <cellStyle name="20% - Accent3 2 3 2 3 2 2 2" xfId="53740"/>
    <cellStyle name="20% - Accent3 2 3 2 3 2 3" xfId="47932"/>
    <cellStyle name="20% - Accent3 2 3 2 3 2 4" xfId="31361"/>
    <cellStyle name="20% - Accent3 2 3 2 3 3" xfId="40006"/>
    <cellStyle name="20% - Accent3 2 3 2 3 3 2" xfId="51622"/>
    <cellStyle name="20% - Accent3 2 3 2 3 4" xfId="45814"/>
    <cellStyle name="20% - Accent3 2 3 2 3 5" xfId="28372"/>
    <cellStyle name="20% - Accent3 2 3 2 4" xfId="9948"/>
    <cellStyle name="20% - Accent3 2 3 2 4 2" xfId="20317"/>
    <cellStyle name="20% - Accent3 2 3 2 4 2 2" xfId="54909"/>
    <cellStyle name="20% - Accent3 2 3 2 4 2 3" xfId="43293"/>
    <cellStyle name="20% - Accent3 2 3 2 4 3" xfId="49101"/>
    <cellStyle name="20% - Accent3 2 3 2 4 4" xfId="37485"/>
    <cellStyle name="20% - Accent3 2 3 2 5" xfId="11203"/>
    <cellStyle name="20% - Accent3 2 3 2 5 2" xfId="41174"/>
    <cellStyle name="20% - Accent3 2 3 2 5 2 2" xfId="52790"/>
    <cellStyle name="20% - Accent3 2 3 2 5 3" xfId="46982"/>
    <cellStyle name="20% - Accent3 2 3 2 5 4" xfId="30148"/>
    <cellStyle name="20% - Accent3 2 3 2 6" xfId="38837"/>
    <cellStyle name="20% - Accent3 2 3 2 6 2" xfId="50453"/>
    <cellStyle name="20% - Accent3 2 3 2 7" xfId="24214"/>
    <cellStyle name="20% - Accent3 2 3 2 8" xfId="44645"/>
    <cellStyle name="20% - Accent3 2 3 2 9" xfId="21678"/>
    <cellStyle name="20% - Accent3 2 3 3" xfId="1094"/>
    <cellStyle name="20% - Accent3 2 3 3 2" xfId="3149"/>
    <cellStyle name="20% - Accent3 2 3 3 2 2" xfId="10678"/>
    <cellStyle name="20% - Accent3 2 3 3 2 2 2" xfId="21047"/>
    <cellStyle name="20% - Accent3 2 3 3 2 2 2 2" xfId="44023"/>
    <cellStyle name="20% - Accent3 2 3 3 2 2 2 2 2" xfId="55639"/>
    <cellStyle name="20% - Accent3 2 3 3 2 2 2 3" xfId="49831"/>
    <cellStyle name="20% - Accent3 2 3 3 2 2 2 4" xfId="38215"/>
    <cellStyle name="20% - Accent3 2 3 3 2 2 3" xfId="40736"/>
    <cellStyle name="20% - Accent3 2 3 3 2 2 3 2" xfId="52352"/>
    <cellStyle name="20% - Accent3 2 3 3 2 2 4" xfId="46544"/>
    <cellStyle name="20% - Accent3 2 3 3 2 2 5" xfId="29173"/>
    <cellStyle name="20% - Accent3 2 3 3 2 3" xfId="13519"/>
    <cellStyle name="20% - Accent3 2 3 3 2 3 2" xfId="42854"/>
    <cellStyle name="20% - Accent3 2 3 3 2 3 2 2" xfId="54470"/>
    <cellStyle name="20% - Accent3 2 3 3 2 3 3" xfId="48662"/>
    <cellStyle name="20% - Accent3 2 3 3 2 3 4" xfId="32146"/>
    <cellStyle name="20% - Accent3 2 3 3 2 4" xfId="39567"/>
    <cellStyle name="20% - Accent3 2 3 3 2 4 2" xfId="51183"/>
    <cellStyle name="20% - Accent3 2 3 3 2 5" xfId="25157"/>
    <cellStyle name="20% - Accent3 2 3 3 2 6" xfId="45375"/>
    <cellStyle name="20% - Accent3 2 3 3 2 7" xfId="22630"/>
    <cellStyle name="20% - Accent3 2 3 3 3" xfId="2477"/>
    <cellStyle name="20% - Accent3 2 3 3 3 2" xfId="12847"/>
    <cellStyle name="20% - Accent3 2 3 3 3 2 2" xfId="42270"/>
    <cellStyle name="20% - Accent3 2 3 3 3 2 2 2" xfId="53886"/>
    <cellStyle name="20% - Accent3 2 3 3 3 2 3" xfId="48078"/>
    <cellStyle name="20% - Accent3 2 3 3 3 2 4" xfId="31534"/>
    <cellStyle name="20% - Accent3 2 3 3 3 3" xfId="40152"/>
    <cellStyle name="20% - Accent3 2 3 3 3 3 2" xfId="51768"/>
    <cellStyle name="20% - Accent3 2 3 3 3 4" xfId="45960"/>
    <cellStyle name="20% - Accent3 2 3 3 3 5" xfId="28529"/>
    <cellStyle name="20% - Accent3 2 3 3 4" xfId="10094"/>
    <cellStyle name="20% - Accent3 2 3 3 4 2" xfId="20463"/>
    <cellStyle name="20% - Accent3 2 3 3 4 2 2" xfId="55055"/>
    <cellStyle name="20% - Accent3 2 3 3 4 2 3" xfId="43439"/>
    <cellStyle name="20% - Accent3 2 3 3 4 3" xfId="49247"/>
    <cellStyle name="20% - Accent3 2 3 3 4 4" xfId="37631"/>
    <cellStyle name="20% - Accent3 2 3 3 5" xfId="11464"/>
    <cellStyle name="20% - Accent3 2 3 3 5 2" xfId="41320"/>
    <cellStyle name="20% - Accent3 2 3 3 5 2 2" xfId="52936"/>
    <cellStyle name="20% - Accent3 2 3 3 5 3" xfId="47128"/>
    <cellStyle name="20% - Accent3 2 3 3 5 4" xfId="30294"/>
    <cellStyle name="20% - Accent3 2 3 3 6" xfId="38983"/>
    <cellStyle name="20% - Accent3 2 3 3 6 2" xfId="50599"/>
    <cellStyle name="20% - Accent3 2 3 3 7" xfId="24427"/>
    <cellStyle name="20% - Accent3 2 3 3 8" xfId="44791"/>
    <cellStyle name="20% - Accent3 2 3 3 9" xfId="21900"/>
    <cellStyle name="20% - Accent3 2 3 4" xfId="1308"/>
    <cellStyle name="20% - Accent3 2 3 4 2" xfId="2667"/>
    <cellStyle name="20% - Accent3 2 3 4 2 2" xfId="13037"/>
    <cellStyle name="20% - Accent3 2 3 4 2 2 2" xfId="42452"/>
    <cellStyle name="20% - Accent3 2 3 4 2 2 2 2" xfId="54068"/>
    <cellStyle name="20% - Accent3 2 3 4 2 2 3" xfId="48260"/>
    <cellStyle name="20% - Accent3 2 3 4 2 2 4" xfId="31724"/>
    <cellStyle name="20% - Accent3 2 3 4 2 3" xfId="40334"/>
    <cellStyle name="20% - Accent3 2 3 4 2 3 2" xfId="51950"/>
    <cellStyle name="20% - Accent3 2 3 4 2 4" xfId="46142"/>
    <cellStyle name="20% - Accent3 2 3 4 2 5" xfId="28711"/>
    <cellStyle name="20% - Accent3 2 3 4 3" xfId="10276"/>
    <cellStyle name="20% - Accent3 2 3 4 3 2" xfId="20645"/>
    <cellStyle name="20% - Accent3 2 3 4 3 2 2" xfId="55237"/>
    <cellStyle name="20% - Accent3 2 3 4 3 2 3" xfId="43621"/>
    <cellStyle name="20% - Accent3 2 3 4 3 3" xfId="49429"/>
    <cellStyle name="20% - Accent3 2 3 4 3 4" xfId="37813"/>
    <cellStyle name="20% - Accent3 2 3 4 4" xfId="11678"/>
    <cellStyle name="20% - Accent3 2 3 4 4 2" xfId="41502"/>
    <cellStyle name="20% - Accent3 2 3 4 4 2 2" xfId="53118"/>
    <cellStyle name="20% - Accent3 2 3 4 4 3" xfId="47310"/>
    <cellStyle name="20% - Accent3 2 3 4 4 4" xfId="30476"/>
    <cellStyle name="20% - Accent3 2 3 4 5" xfId="39165"/>
    <cellStyle name="20% - Accent3 2 3 4 5 2" xfId="50781"/>
    <cellStyle name="20% - Accent3 2 3 4 6" xfId="24641"/>
    <cellStyle name="20% - Accent3 2 3 4 7" xfId="44973"/>
    <cellStyle name="20% - Accent3 2 3 4 8" xfId="22114"/>
    <cellStyle name="20% - Accent3 2 3 5" xfId="755"/>
    <cellStyle name="20% - Accent3 2 3 5 2" xfId="2862"/>
    <cellStyle name="20% - Accent3 2 3 5 2 2" xfId="13232"/>
    <cellStyle name="20% - Accent3 2 3 5 2 2 2" xfId="42634"/>
    <cellStyle name="20% - Accent3 2 3 5 2 2 2 2" xfId="54250"/>
    <cellStyle name="20% - Accent3 2 3 5 2 2 3" xfId="48442"/>
    <cellStyle name="20% - Accent3 2 3 5 2 2 4" xfId="31919"/>
    <cellStyle name="20% - Accent3 2 3 5 2 3" xfId="40516"/>
    <cellStyle name="20% - Accent3 2 3 5 2 3 2" xfId="52132"/>
    <cellStyle name="20% - Accent3 2 3 5 2 4" xfId="46324"/>
    <cellStyle name="20% - Accent3 2 3 5 2 5" xfId="28893"/>
    <cellStyle name="20% - Accent3 2 3 5 3" xfId="10458"/>
    <cellStyle name="20% - Accent3 2 3 5 3 2" xfId="20827"/>
    <cellStyle name="20% - Accent3 2 3 5 3 2 2" xfId="55419"/>
    <cellStyle name="20% - Accent3 2 3 5 3 2 3" xfId="43803"/>
    <cellStyle name="20% - Accent3 2 3 5 3 3" xfId="49611"/>
    <cellStyle name="20% - Accent3 2 3 5 3 4" xfId="37995"/>
    <cellStyle name="20% - Accent3 2 3 5 4" xfId="11125"/>
    <cellStyle name="20% - Accent3 2 3 5 4 2" xfId="41100"/>
    <cellStyle name="20% - Accent3 2 3 5 4 2 2" xfId="52716"/>
    <cellStyle name="20% - Accent3 2 3 5 4 3" xfId="46908"/>
    <cellStyle name="20% - Accent3 2 3 5 4 4" xfId="30074"/>
    <cellStyle name="20% - Accent3 2 3 5 5" xfId="39347"/>
    <cellStyle name="20% - Accent3 2 3 5 5 2" xfId="50963"/>
    <cellStyle name="20% - Accent3 2 3 5 6" xfId="24856"/>
    <cellStyle name="20% - Accent3 2 3 5 7" xfId="45155"/>
    <cellStyle name="20% - Accent3 2 3 5 8" xfId="22329"/>
    <cellStyle name="20% - Accent3 2 3 6" xfId="2217"/>
    <cellStyle name="20% - Accent3 2 3 6 2" xfId="9874"/>
    <cellStyle name="20% - Accent3 2 3 6 2 2" xfId="20243"/>
    <cellStyle name="20% - Accent3 2 3 6 2 2 2" xfId="43219"/>
    <cellStyle name="20% - Accent3 2 3 6 2 2 2 2" xfId="54835"/>
    <cellStyle name="20% - Accent3 2 3 6 2 2 3" xfId="49027"/>
    <cellStyle name="20% - Accent3 2 3 6 2 2 4" xfId="37411"/>
    <cellStyle name="20% - Accent3 2 3 6 2 3" xfId="39932"/>
    <cellStyle name="20% - Accent3 2 3 6 2 3 2" xfId="51548"/>
    <cellStyle name="20% - Accent3 2 3 6 2 4" xfId="45740"/>
    <cellStyle name="20% - Accent3 2 3 6 2 5" xfId="28297"/>
    <cellStyle name="20% - Accent3 2 3 6 3" xfId="12587"/>
    <cellStyle name="20% - Accent3 2 3 6 3 2" xfId="42050"/>
    <cellStyle name="20% - Accent3 2 3 6 3 2 2" xfId="53666"/>
    <cellStyle name="20% - Accent3 2 3 6 3 3" xfId="47858"/>
    <cellStyle name="20% - Accent3 2 3 6 3 4" xfId="31287"/>
    <cellStyle name="20% - Accent3 2 3 6 4" xfId="38763"/>
    <cellStyle name="20% - Accent3 2 3 6 4 2" xfId="50379"/>
    <cellStyle name="20% - Accent3 2 3 6 5" xfId="24139"/>
    <cellStyle name="20% - Accent3 2 3 6 6" xfId="44571"/>
    <cellStyle name="20% - Accent3 2 3 6 7" xfId="21603"/>
    <cellStyle name="20% - Accent3 2 3 7" xfId="1977"/>
    <cellStyle name="20% - Accent3 2 3 7 2" xfId="12347"/>
    <cellStyle name="20% - Accent3 2 3 7 2 2" xfId="41904"/>
    <cellStyle name="20% - Accent3 2 3 7 2 2 2" xfId="53520"/>
    <cellStyle name="20% - Accent3 2 3 7 2 3" xfId="47712"/>
    <cellStyle name="20% - Accent3 2 3 7 2 4" xfId="31127"/>
    <cellStyle name="20% - Accent3 2 3 7 3" xfId="38617"/>
    <cellStyle name="20% - Accent3 2 3 7 3 2" xfId="50233"/>
    <cellStyle name="20% - Accent3 2 3 7 4" xfId="44425"/>
    <cellStyle name="20% - Accent3 2 3 7 5" xfId="23899"/>
    <cellStyle name="20% - Accent3 2 3 8" xfId="1574"/>
    <cellStyle name="20% - Accent3 2 3 8 2" xfId="11944"/>
    <cellStyle name="20% - Accent3 2 3 8 2 2" xfId="41721"/>
    <cellStyle name="20% - Accent3 2 3 8 2 2 2" xfId="53337"/>
    <cellStyle name="20% - Accent3 2 3 8 2 3" xfId="47529"/>
    <cellStyle name="20% - Accent3 2 3 8 2 4" xfId="30742"/>
    <cellStyle name="20% - Accent3 2 3 8 3" xfId="39786"/>
    <cellStyle name="20% - Accent3 2 3 8 3 2" xfId="51402"/>
    <cellStyle name="20% - Accent3 2 3 8 4" xfId="45594"/>
    <cellStyle name="20% - Accent3 2 3 8 5" xfId="28072"/>
    <cellStyle name="20% - Accent3 2 3 9" xfId="9728"/>
    <cellStyle name="20% - Accent3 2 3 9 2" xfId="20097"/>
    <cellStyle name="20% - Accent3 2 3 9 2 2" xfId="54689"/>
    <cellStyle name="20% - Accent3 2 3 9 2 3" xfId="43073"/>
    <cellStyle name="20% - Accent3 2 3 9 3" xfId="48881"/>
    <cellStyle name="20% - Accent3 2 3 9 4" xfId="37265"/>
    <cellStyle name="20% - Accent3 2 4" xfId="546"/>
    <cellStyle name="20% - Accent3 2 4 10" xfId="38470"/>
    <cellStyle name="20% - Accent3 2 4 10 2" xfId="50086"/>
    <cellStyle name="20% - Accent3 2 4 11" xfId="23473"/>
    <cellStyle name="20% - Accent3 2 4 12" xfId="44278"/>
    <cellStyle name="20% - Accent3 2 4 13" xfId="21391"/>
    <cellStyle name="20% - Accent3 2 4 2" xfId="1134"/>
    <cellStyle name="20% - Accent3 2 4 2 2" xfId="3185"/>
    <cellStyle name="20% - Accent3 2 4 2 2 2" xfId="10714"/>
    <cellStyle name="20% - Accent3 2 4 2 2 2 2" xfId="21083"/>
    <cellStyle name="20% - Accent3 2 4 2 2 2 2 2" xfId="44059"/>
    <cellStyle name="20% - Accent3 2 4 2 2 2 2 2 2" xfId="55675"/>
    <cellStyle name="20% - Accent3 2 4 2 2 2 2 3" xfId="49867"/>
    <cellStyle name="20% - Accent3 2 4 2 2 2 2 4" xfId="38251"/>
    <cellStyle name="20% - Accent3 2 4 2 2 2 3" xfId="40772"/>
    <cellStyle name="20% - Accent3 2 4 2 2 2 3 2" xfId="52388"/>
    <cellStyle name="20% - Accent3 2 4 2 2 2 4" xfId="46580"/>
    <cellStyle name="20% - Accent3 2 4 2 2 2 5" xfId="29209"/>
    <cellStyle name="20% - Accent3 2 4 2 2 3" xfId="13555"/>
    <cellStyle name="20% - Accent3 2 4 2 2 3 2" xfId="42890"/>
    <cellStyle name="20% - Accent3 2 4 2 2 3 2 2" xfId="54506"/>
    <cellStyle name="20% - Accent3 2 4 2 2 3 3" xfId="48698"/>
    <cellStyle name="20% - Accent3 2 4 2 2 3 4" xfId="32182"/>
    <cellStyle name="20% - Accent3 2 4 2 2 4" xfId="39603"/>
    <cellStyle name="20% - Accent3 2 4 2 2 4 2" xfId="51219"/>
    <cellStyle name="20% - Accent3 2 4 2 2 5" xfId="25193"/>
    <cellStyle name="20% - Accent3 2 4 2 2 6" xfId="45411"/>
    <cellStyle name="20% - Accent3 2 4 2 2 7" xfId="22666"/>
    <cellStyle name="20% - Accent3 2 4 2 3" xfId="2513"/>
    <cellStyle name="20% - Accent3 2 4 2 3 2" xfId="12883"/>
    <cellStyle name="20% - Accent3 2 4 2 3 2 2" xfId="42306"/>
    <cellStyle name="20% - Accent3 2 4 2 3 2 2 2" xfId="53922"/>
    <cellStyle name="20% - Accent3 2 4 2 3 2 3" xfId="48114"/>
    <cellStyle name="20% - Accent3 2 4 2 3 2 4" xfId="31570"/>
    <cellStyle name="20% - Accent3 2 4 2 3 3" xfId="40188"/>
    <cellStyle name="20% - Accent3 2 4 2 3 3 2" xfId="51804"/>
    <cellStyle name="20% - Accent3 2 4 2 3 4" xfId="45996"/>
    <cellStyle name="20% - Accent3 2 4 2 3 5" xfId="28565"/>
    <cellStyle name="20% - Accent3 2 4 2 4" xfId="10130"/>
    <cellStyle name="20% - Accent3 2 4 2 4 2" xfId="20499"/>
    <cellStyle name="20% - Accent3 2 4 2 4 2 2" xfId="55091"/>
    <cellStyle name="20% - Accent3 2 4 2 4 2 3" xfId="43475"/>
    <cellStyle name="20% - Accent3 2 4 2 4 3" xfId="49283"/>
    <cellStyle name="20% - Accent3 2 4 2 4 4" xfId="37667"/>
    <cellStyle name="20% - Accent3 2 4 2 5" xfId="11504"/>
    <cellStyle name="20% - Accent3 2 4 2 5 2" xfId="41356"/>
    <cellStyle name="20% - Accent3 2 4 2 5 2 2" xfId="52972"/>
    <cellStyle name="20% - Accent3 2 4 2 5 3" xfId="47164"/>
    <cellStyle name="20% - Accent3 2 4 2 5 4" xfId="30330"/>
    <cellStyle name="20% - Accent3 2 4 2 6" xfId="39019"/>
    <cellStyle name="20% - Accent3 2 4 2 6 2" xfId="50635"/>
    <cellStyle name="20% - Accent3 2 4 2 7" xfId="24467"/>
    <cellStyle name="20% - Accent3 2 4 2 8" xfId="44827"/>
    <cellStyle name="20% - Accent3 2 4 2 9" xfId="21940"/>
    <cellStyle name="20% - Accent3 2 4 3" xfId="1344"/>
    <cellStyle name="20% - Accent3 2 4 3 2" xfId="2703"/>
    <cellStyle name="20% - Accent3 2 4 3 2 2" xfId="13073"/>
    <cellStyle name="20% - Accent3 2 4 3 2 2 2" xfId="42488"/>
    <cellStyle name="20% - Accent3 2 4 3 2 2 2 2" xfId="54104"/>
    <cellStyle name="20% - Accent3 2 4 3 2 2 3" xfId="48296"/>
    <cellStyle name="20% - Accent3 2 4 3 2 2 4" xfId="31760"/>
    <cellStyle name="20% - Accent3 2 4 3 2 3" xfId="40370"/>
    <cellStyle name="20% - Accent3 2 4 3 2 3 2" xfId="51986"/>
    <cellStyle name="20% - Accent3 2 4 3 2 4" xfId="46178"/>
    <cellStyle name="20% - Accent3 2 4 3 2 5" xfId="28747"/>
    <cellStyle name="20% - Accent3 2 4 3 3" xfId="10312"/>
    <cellStyle name="20% - Accent3 2 4 3 3 2" xfId="20681"/>
    <cellStyle name="20% - Accent3 2 4 3 3 2 2" xfId="55273"/>
    <cellStyle name="20% - Accent3 2 4 3 3 2 3" xfId="43657"/>
    <cellStyle name="20% - Accent3 2 4 3 3 3" xfId="49465"/>
    <cellStyle name="20% - Accent3 2 4 3 3 4" xfId="37849"/>
    <cellStyle name="20% - Accent3 2 4 3 4" xfId="11714"/>
    <cellStyle name="20% - Accent3 2 4 3 4 2" xfId="41538"/>
    <cellStyle name="20% - Accent3 2 4 3 4 2 2" xfId="53154"/>
    <cellStyle name="20% - Accent3 2 4 3 4 3" xfId="47346"/>
    <cellStyle name="20% - Accent3 2 4 3 4 4" xfId="30512"/>
    <cellStyle name="20% - Accent3 2 4 3 5" xfId="39201"/>
    <cellStyle name="20% - Accent3 2 4 3 5 2" xfId="50817"/>
    <cellStyle name="20% - Accent3 2 4 3 6" xfId="24677"/>
    <cellStyle name="20% - Accent3 2 4 3 7" xfId="45009"/>
    <cellStyle name="20% - Accent3 2 4 3 8" xfId="22150"/>
    <cellStyle name="20% - Accent3 2 4 4" xfId="871"/>
    <cellStyle name="20% - Accent3 2 4 4 2" xfId="2976"/>
    <cellStyle name="20% - Accent3 2 4 4 2 2" xfId="13346"/>
    <cellStyle name="20% - Accent3 2 4 4 2 2 2" xfId="42744"/>
    <cellStyle name="20% - Accent3 2 4 4 2 2 2 2" xfId="54360"/>
    <cellStyle name="20% - Accent3 2 4 4 2 2 3" xfId="48552"/>
    <cellStyle name="20% - Accent3 2 4 4 2 2 4" xfId="32029"/>
    <cellStyle name="20% - Accent3 2 4 4 2 3" xfId="40626"/>
    <cellStyle name="20% - Accent3 2 4 4 2 3 2" xfId="52242"/>
    <cellStyle name="20% - Accent3 2 4 4 2 4" xfId="46434"/>
    <cellStyle name="20% - Accent3 2 4 4 2 5" xfId="29007"/>
    <cellStyle name="20% - Accent3 2 4 4 3" xfId="10568"/>
    <cellStyle name="20% - Accent3 2 4 4 3 2" xfId="20937"/>
    <cellStyle name="20% - Accent3 2 4 4 3 2 2" xfId="55529"/>
    <cellStyle name="20% - Accent3 2 4 4 3 2 3" xfId="43913"/>
    <cellStyle name="20% - Accent3 2 4 4 3 3" xfId="49721"/>
    <cellStyle name="20% - Accent3 2 4 4 3 4" xfId="38105"/>
    <cellStyle name="20% - Accent3 2 4 4 4" xfId="11241"/>
    <cellStyle name="20% - Accent3 2 4 4 4 2" xfId="41210"/>
    <cellStyle name="20% - Accent3 2 4 4 4 2 2" xfId="52826"/>
    <cellStyle name="20% - Accent3 2 4 4 4 3" xfId="47018"/>
    <cellStyle name="20% - Accent3 2 4 4 4 4" xfId="30184"/>
    <cellStyle name="20% - Accent3 2 4 4 5" xfId="39457"/>
    <cellStyle name="20% - Accent3 2 4 4 5 2" xfId="51073"/>
    <cellStyle name="20% - Accent3 2 4 4 6" xfId="24972"/>
    <cellStyle name="20% - Accent3 2 4 4 7" xfId="45265"/>
    <cellStyle name="20% - Accent3 2 4 4 8" xfId="22445"/>
    <cellStyle name="20% - Accent3 2 4 5" xfId="2329"/>
    <cellStyle name="20% - Accent3 2 4 5 2" xfId="9984"/>
    <cellStyle name="20% - Accent3 2 4 5 2 2" xfId="20353"/>
    <cellStyle name="20% - Accent3 2 4 5 2 2 2" xfId="43329"/>
    <cellStyle name="20% - Accent3 2 4 5 2 2 2 2" xfId="54945"/>
    <cellStyle name="20% - Accent3 2 4 5 2 2 3" xfId="49137"/>
    <cellStyle name="20% - Accent3 2 4 5 2 2 4" xfId="37521"/>
    <cellStyle name="20% - Accent3 2 4 5 2 3" xfId="40042"/>
    <cellStyle name="20% - Accent3 2 4 5 2 3 2" xfId="51658"/>
    <cellStyle name="20% - Accent3 2 4 5 2 4" xfId="45850"/>
    <cellStyle name="20% - Accent3 2 4 5 2 5" xfId="28409"/>
    <cellStyle name="20% - Accent3 2 4 5 3" xfId="12699"/>
    <cellStyle name="20% - Accent3 2 4 5 3 2" xfId="42160"/>
    <cellStyle name="20% - Accent3 2 4 5 3 2 2" xfId="53776"/>
    <cellStyle name="20% - Accent3 2 4 5 3 3" xfId="47968"/>
    <cellStyle name="20% - Accent3 2 4 5 3 4" xfId="31397"/>
    <cellStyle name="20% - Accent3 2 4 5 4" xfId="38873"/>
    <cellStyle name="20% - Accent3 2 4 5 4 2" xfId="50489"/>
    <cellStyle name="20% - Accent3 2 4 5 5" xfId="24251"/>
    <cellStyle name="20% - Accent3 2 4 5 6" xfId="44681"/>
    <cellStyle name="20% - Accent3 2 4 5 7" xfId="21715"/>
    <cellStyle name="20% - Accent3 2 4 6" xfId="2016"/>
    <cellStyle name="20% - Accent3 2 4 6 2" xfId="12386"/>
    <cellStyle name="20% - Accent3 2 4 6 2 2" xfId="41940"/>
    <cellStyle name="20% - Accent3 2 4 6 2 2 2" xfId="53556"/>
    <cellStyle name="20% - Accent3 2 4 6 2 3" xfId="47748"/>
    <cellStyle name="20% - Accent3 2 4 6 2 4" xfId="31166"/>
    <cellStyle name="20% - Accent3 2 4 6 3" xfId="38653"/>
    <cellStyle name="20% - Accent3 2 4 6 3 2" xfId="50269"/>
    <cellStyle name="20% - Accent3 2 4 6 4" xfId="44461"/>
    <cellStyle name="20% - Accent3 2 4 6 5" xfId="23938"/>
    <cellStyle name="20% - Accent3 2 4 7" xfId="1610"/>
    <cellStyle name="20% - Accent3 2 4 7 2" xfId="11980"/>
    <cellStyle name="20% - Accent3 2 4 7 2 2" xfId="41757"/>
    <cellStyle name="20% - Accent3 2 4 7 2 2 2" xfId="53373"/>
    <cellStyle name="20% - Accent3 2 4 7 2 3" xfId="47565"/>
    <cellStyle name="20% - Accent3 2 4 7 2 4" xfId="30778"/>
    <cellStyle name="20% - Accent3 2 4 7 3" xfId="39822"/>
    <cellStyle name="20% - Accent3 2 4 7 3 2" xfId="51438"/>
    <cellStyle name="20% - Accent3 2 4 7 4" xfId="45630"/>
    <cellStyle name="20% - Accent3 2 4 7 5" xfId="28108"/>
    <cellStyle name="20% - Accent3 2 4 8" xfId="9764"/>
    <cellStyle name="20% - Accent3 2 4 8 2" xfId="20133"/>
    <cellStyle name="20% - Accent3 2 4 8 2 2" xfId="54725"/>
    <cellStyle name="20% - Accent3 2 4 8 2 3" xfId="43109"/>
    <cellStyle name="20% - Accent3 2 4 8 3" xfId="48917"/>
    <cellStyle name="20% - Accent3 2 4 8 4" xfId="37301"/>
    <cellStyle name="20% - Accent3 2 4 9" xfId="10918"/>
    <cellStyle name="20% - Accent3 2 4 9 2" xfId="40954"/>
    <cellStyle name="20% - Accent3 2 4 9 2 2" xfId="52570"/>
    <cellStyle name="20% - Accent3 2 4 9 3" xfId="46762"/>
    <cellStyle name="20% - Accent3 2 4 9 4" xfId="29928"/>
    <cellStyle name="20% - Accent3 2 5" xfId="600"/>
    <cellStyle name="20% - Accent3 2 5 10" xfId="38506"/>
    <cellStyle name="20% - Accent3 2 5 10 2" xfId="50122"/>
    <cellStyle name="20% - Accent3 2 5 11" xfId="23527"/>
    <cellStyle name="20% - Accent3 2 5 12" xfId="44314"/>
    <cellStyle name="20% - Accent3 2 5 13" xfId="21445"/>
    <cellStyle name="20% - Accent3 2 5 2" xfId="1188"/>
    <cellStyle name="20% - Accent3 2 5 2 2" xfId="3221"/>
    <cellStyle name="20% - Accent3 2 5 2 2 2" xfId="10750"/>
    <cellStyle name="20% - Accent3 2 5 2 2 2 2" xfId="21119"/>
    <cellStyle name="20% - Accent3 2 5 2 2 2 2 2" xfId="44095"/>
    <cellStyle name="20% - Accent3 2 5 2 2 2 2 2 2" xfId="55711"/>
    <cellStyle name="20% - Accent3 2 5 2 2 2 2 3" xfId="49903"/>
    <cellStyle name="20% - Accent3 2 5 2 2 2 2 4" xfId="38287"/>
    <cellStyle name="20% - Accent3 2 5 2 2 2 3" xfId="40808"/>
    <cellStyle name="20% - Accent3 2 5 2 2 2 3 2" xfId="52424"/>
    <cellStyle name="20% - Accent3 2 5 2 2 2 4" xfId="46616"/>
    <cellStyle name="20% - Accent3 2 5 2 2 2 5" xfId="29245"/>
    <cellStyle name="20% - Accent3 2 5 2 2 3" xfId="13591"/>
    <cellStyle name="20% - Accent3 2 5 2 2 3 2" xfId="42926"/>
    <cellStyle name="20% - Accent3 2 5 2 2 3 2 2" xfId="54542"/>
    <cellStyle name="20% - Accent3 2 5 2 2 3 3" xfId="48734"/>
    <cellStyle name="20% - Accent3 2 5 2 2 3 4" xfId="32218"/>
    <cellStyle name="20% - Accent3 2 5 2 2 4" xfId="39639"/>
    <cellStyle name="20% - Accent3 2 5 2 2 4 2" xfId="51255"/>
    <cellStyle name="20% - Accent3 2 5 2 2 5" xfId="25229"/>
    <cellStyle name="20% - Accent3 2 5 2 2 6" xfId="45447"/>
    <cellStyle name="20% - Accent3 2 5 2 2 7" xfId="22702"/>
    <cellStyle name="20% - Accent3 2 5 2 3" xfId="2555"/>
    <cellStyle name="20% - Accent3 2 5 2 3 2" xfId="12925"/>
    <cellStyle name="20% - Accent3 2 5 2 3 2 2" xfId="42342"/>
    <cellStyle name="20% - Accent3 2 5 2 3 2 2 2" xfId="53958"/>
    <cellStyle name="20% - Accent3 2 5 2 3 2 3" xfId="48150"/>
    <cellStyle name="20% - Accent3 2 5 2 3 2 4" xfId="31612"/>
    <cellStyle name="20% - Accent3 2 5 2 3 3" xfId="40224"/>
    <cellStyle name="20% - Accent3 2 5 2 3 3 2" xfId="51840"/>
    <cellStyle name="20% - Accent3 2 5 2 3 4" xfId="46032"/>
    <cellStyle name="20% - Accent3 2 5 2 3 5" xfId="28601"/>
    <cellStyle name="20% - Accent3 2 5 2 4" xfId="10166"/>
    <cellStyle name="20% - Accent3 2 5 2 4 2" xfId="20535"/>
    <cellStyle name="20% - Accent3 2 5 2 4 2 2" xfId="55127"/>
    <cellStyle name="20% - Accent3 2 5 2 4 2 3" xfId="43511"/>
    <cellStyle name="20% - Accent3 2 5 2 4 3" xfId="49319"/>
    <cellStyle name="20% - Accent3 2 5 2 4 4" xfId="37703"/>
    <cellStyle name="20% - Accent3 2 5 2 5" xfId="11558"/>
    <cellStyle name="20% - Accent3 2 5 2 5 2" xfId="41392"/>
    <cellStyle name="20% - Accent3 2 5 2 5 2 2" xfId="53008"/>
    <cellStyle name="20% - Accent3 2 5 2 5 3" xfId="47200"/>
    <cellStyle name="20% - Accent3 2 5 2 5 4" xfId="30366"/>
    <cellStyle name="20% - Accent3 2 5 2 6" xfId="39055"/>
    <cellStyle name="20% - Accent3 2 5 2 6 2" xfId="50671"/>
    <cellStyle name="20% - Accent3 2 5 2 7" xfId="24521"/>
    <cellStyle name="20% - Accent3 2 5 2 8" xfId="44863"/>
    <cellStyle name="20% - Accent3 2 5 2 9" xfId="21994"/>
    <cellStyle name="20% - Accent3 2 5 3" xfId="1380"/>
    <cellStyle name="20% - Accent3 2 5 3 2" xfId="2739"/>
    <cellStyle name="20% - Accent3 2 5 3 2 2" xfId="13109"/>
    <cellStyle name="20% - Accent3 2 5 3 2 2 2" xfId="42524"/>
    <cellStyle name="20% - Accent3 2 5 3 2 2 2 2" xfId="54140"/>
    <cellStyle name="20% - Accent3 2 5 3 2 2 3" xfId="48332"/>
    <cellStyle name="20% - Accent3 2 5 3 2 2 4" xfId="31796"/>
    <cellStyle name="20% - Accent3 2 5 3 2 3" xfId="40406"/>
    <cellStyle name="20% - Accent3 2 5 3 2 3 2" xfId="52022"/>
    <cellStyle name="20% - Accent3 2 5 3 2 4" xfId="46214"/>
    <cellStyle name="20% - Accent3 2 5 3 2 5" xfId="28783"/>
    <cellStyle name="20% - Accent3 2 5 3 3" xfId="10348"/>
    <cellStyle name="20% - Accent3 2 5 3 3 2" xfId="20717"/>
    <cellStyle name="20% - Accent3 2 5 3 3 2 2" xfId="55309"/>
    <cellStyle name="20% - Accent3 2 5 3 3 2 3" xfId="43693"/>
    <cellStyle name="20% - Accent3 2 5 3 3 3" xfId="49501"/>
    <cellStyle name="20% - Accent3 2 5 3 3 4" xfId="37885"/>
    <cellStyle name="20% - Accent3 2 5 3 4" xfId="11750"/>
    <cellStyle name="20% - Accent3 2 5 3 4 2" xfId="41574"/>
    <cellStyle name="20% - Accent3 2 5 3 4 2 2" xfId="53190"/>
    <cellStyle name="20% - Accent3 2 5 3 4 3" xfId="47382"/>
    <cellStyle name="20% - Accent3 2 5 3 4 4" xfId="30548"/>
    <cellStyle name="20% - Accent3 2 5 3 5" xfId="39237"/>
    <cellStyle name="20% - Accent3 2 5 3 5 2" xfId="50853"/>
    <cellStyle name="20% - Accent3 2 5 3 6" xfId="24713"/>
    <cellStyle name="20% - Accent3 2 5 3 7" xfId="45045"/>
    <cellStyle name="20% - Accent3 2 5 3 8" xfId="22186"/>
    <cellStyle name="20% - Accent3 2 5 4" xfId="921"/>
    <cellStyle name="20% - Accent3 2 5 4 2" xfId="3017"/>
    <cellStyle name="20% - Accent3 2 5 4 2 2" xfId="13387"/>
    <cellStyle name="20% - Accent3 2 5 4 2 2 2" xfId="42780"/>
    <cellStyle name="20% - Accent3 2 5 4 2 2 2 2" xfId="54396"/>
    <cellStyle name="20% - Accent3 2 5 4 2 2 3" xfId="48588"/>
    <cellStyle name="20% - Accent3 2 5 4 2 2 4" xfId="32070"/>
    <cellStyle name="20% - Accent3 2 5 4 2 3" xfId="40662"/>
    <cellStyle name="20% - Accent3 2 5 4 2 3 2" xfId="52278"/>
    <cellStyle name="20% - Accent3 2 5 4 2 4" xfId="46470"/>
    <cellStyle name="20% - Accent3 2 5 4 2 5" xfId="29043"/>
    <cellStyle name="20% - Accent3 2 5 4 3" xfId="10604"/>
    <cellStyle name="20% - Accent3 2 5 4 3 2" xfId="20973"/>
    <cellStyle name="20% - Accent3 2 5 4 3 2 2" xfId="55565"/>
    <cellStyle name="20% - Accent3 2 5 4 3 2 3" xfId="43949"/>
    <cellStyle name="20% - Accent3 2 5 4 3 3" xfId="49757"/>
    <cellStyle name="20% - Accent3 2 5 4 3 4" xfId="38141"/>
    <cellStyle name="20% - Accent3 2 5 4 4" xfId="11291"/>
    <cellStyle name="20% - Accent3 2 5 4 4 2" xfId="41246"/>
    <cellStyle name="20% - Accent3 2 5 4 4 2 2" xfId="52862"/>
    <cellStyle name="20% - Accent3 2 5 4 4 3" xfId="47054"/>
    <cellStyle name="20% - Accent3 2 5 4 4 4" xfId="30220"/>
    <cellStyle name="20% - Accent3 2 5 4 5" xfId="39493"/>
    <cellStyle name="20% - Accent3 2 5 4 5 2" xfId="51109"/>
    <cellStyle name="20% - Accent3 2 5 4 6" xfId="25022"/>
    <cellStyle name="20% - Accent3 2 5 4 7" xfId="45301"/>
    <cellStyle name="20% - Accent3 2 5 4 8" xfId="22495"/>
    <cellStyle name="20% - Accent3 2 5 5" xfId="2369"/>
    <cellStyle name="20% - Accent3 2 5 5 2" xfId="10020"/>
    <cellStyle name="20% - Accent3 2 5 5 2 2" xfId="20389"/>
    <cellStyle name="20% - Accent3 2 5 5 2 2 2" xfId="43365"/>
    <cellStyle name="20% - Accent3 2 5 5 2 2 2 2" xfId="54981"/>
    <cellStyle name="20% - Accent3 2 5 5 2 2 3" xfId="49173"/>
    <cellStyle name="20% - Accent3 2 5 5 2 2 4" xfId="37557"/>
    <cellStyle name="20% - Accent3 2 5 5 2 3" xfId="40078"/>
    <cellStyle name="20% - Accent3 2 5 5 2 3 2" xfId="51694"/>
    <cellStyle name="20% - Accent3 2 5 5 2 4" xfId="45886"/>
    <cellStyle name="20% - Accent3 2 5 5 2 5" xfId="28449"/>
    <cellStyle name="20% - Accent3 2 5 5 3" xfId="12739"/>
    <cellStyle name="20% - Accent3 2 5 5 3 2" xfId="42196"/>
    <cellStyle name="20% - Accent3 2 5 5 3 2 2" xfId="53812"/>
    <cellStyle name="20% - Accent3 2 5 5 3 3" xfId="48004"/>
    <cellStyle name="20% - Accent3 2 5 5 3 4" xfId="31433"/>
    <cellStyle name="20% - Accent3 2 5 5 4" xfId="38909"/>
    <cellStyle name="20% - Accent3 2 5 5 4 2" xfId="50525"/>
    <cellStyle name="20% - Accent3 2 5 5 5" xfId="24291"/>
    <cellStyle name="20% - Accent3 2 5 5 6" xfId="44717"/>
    <cellStyle name="20% - Accent3 2 5 5 7" xfId="21755"/>
    <cellStyle name="20% - Accent3 2 5 6" xfId="2061"/>
    <cellStyle name="20% - Accent3 2 5 6 2" xfId="12431"/>
    <cellStyle name="20% - Accent3 2 5 6 2 2" xfId="41976"/>
    <cellStyle name="20% - Accent3 2 5 6 2 2 2" xfId="53592"/>
    <cellStyle name="20% - Accent3 2 5 6 2 3" xfId="47784"/>
    <cellStyle name="20% - Accent3 2 5 6 2 4" xfId="31210"/>
    <cellStyle name="20% - Accent3 2 5 6 3" xfId="38689"/>
    <cellStyle name="20% - Accent3 2 5 6 3 2" xfId="50305"/>
    <cellStyle name="20% - Accent3 2 5 6 4" xfId="44497"/>
    <cellStyle name="20% - Accent3 2 5 6 5" xfId="23983"/>
    <cellStyle name="20% - Accent3 2 5 7" xfId="1651"/>
    <cellStyle name="20% - Accent3 2 5 7 2" xfId="12021"/>
    <cellStyle name="20% - Accent3 2 5 7 2 2" xfId="41793"/>
    <cellStyle name="20% - Accent3 2 5 7 2 2 2" xfId="53409"/>
    <cellStyle name="20% - Accent3 2 5 7 2 3" xfId="47601"/>
    <cellStyle name="20% - Accent3 2 5 7 2 4" xfId="30819"/>
    <cellStyle name="20% - Accent3 2 5 7 3" xfId="39858"/>
    <cellStyle name="20% - Accent3 2 5 7 3 2" xfId="51474"/>
    <cellStyle name="20% - Accent3 2 5 7 4" xfId="45666"/>
    <cellStyle name="20% - Accent3 2 5 7 5" xfId="28144"/>
    <cellStyle name="20% - Accent3 2 5 8" xfId="9800"/>
    <cellStyle name="20% - Accent3 2 5 8 2" xfId="20169"/>
    <cellStyle name="20% - Accent3 2 5 8 2 2" xfId="54761"/>
    <cellStyle name="20% - Accent3 2 5 8 2 3" xfId="43145"/>
    <cellStyle name="20% - Accent3 2 5 8 3" xfId="48953"/>
    <cellStyle name="20% - Accent3 2 5 8 4" xfId="37337"/>
    <cellStyle name="20% - Accent3 2 5 9" xfId="10972"/>
    <cellStyle name="20% - Accent3 2 5 9 2" xfId="40990"/>
    <cellStyle name="20% - Accent3 2 5 9 2 2" xfId="52606"/>
    <cellStyle name="20% - Accent3 2 5 9 3" xfId="46798"/>
    <cellStyle name="20% - Accent3 2 5 9 4" xfId="29964"/>
    <cellStyle name="20% - Accent3 2 6" xfId="641"/>
    <cellStyle name="20% - Accent3 2 6 10" xfId="38397"/>
    <cellStyle name="20% - Accent3 2 6 10 2" xfId="50013"/>
    <cellStyle name="20% - Accent3 2 6 11" xfId="23387"/>
    <cellStyle name="20% - Accent3 2 6 12" xfId="44205"/>
    <cellStyle name="20% - Accent3 2 6 13" xfId="21280"/>
    <cellStyle name="20% - Accent3 2 6 2" xfId="1229"/>
    <cellStyle name="20% - Accent3 2 6 2 2" xfId="3257"/>
    <cellStyle name="20% - Accent3 2 6 2 2 2" xfId="10786"/>
    <cellStyle name="20% - Accent3 2 6 2 2 2 2" xfId="21155"/>
    <cellStyle name="20% - Accent3 2 6 2 2 2 2 2" xfId="44131"/>
    <cellStyle name="20% - Accent3 2 6 2 2 2 2 2 2" xfId="55747"/>
    <cellStyle name="20% - Accent3 2 6 2 2 2 2 3" xfId="49939"/>
    <cellStyle name="20% - Accent3 2 6 2 2 2 2 4" xfId="38323"/>
    <cellStyle name="20% - Accent3 2 6 2 2 2 3" xfId="40844"/>
    <cellStyle name="20% - Accent3 2 6 2 2 2 3 2" xfId="52460"/>
    <cellStyle name="20% - Accent3 2 6 2 2 2 4" xfId="46652"/>
    <cellStyle name="20% - Accent3 2 6 2 2 2 5" xfId="29281"/>
    <cellStyle name="20% - Accent3 2 6 2 2 3" xfId="13627"/>
    <cellStyle name="20% - Accent3 2 6 2 2 3 2" xfId="42962"/>
    <cellStyle name="20% - Accent3 2 6 2 2 3 2 2" xfId="54578"/>
    <cellStyle name="20% - Accent3 2 6 2 2 3 3" xfId="48770"/>
    <cellStyle name="20% - Accent3 2 6 2 2 3 4" xfId="32254"/>
    <cellStyle name="20% - Accent3 2 6 2 2 4" xfId="39675"/>
    <cellStyle name="20% - Accent3 2 6 2 2 4 2" xfId="51291"/>
    <cellStyle name="20% - Accent3 2 6 2 2 5" xfId="25265"/>
    <cellStyle name="20% - Accent3 2 6 2 2 6" xfId="45483"/>
    <cellStyle name="20% - Accent3 2 6 2 2 7" xfId="22738"/>
    <cellStyle name="20% - Accent3 2 6 2 3" xfId="2592"/>
    <cellStyle name="20% - Accent3 2 6 2 3 2" xfId="12962"/>
    <cellStyle name="20% - Accent3 2 6 2 3 2 2" xfId="42378"/>
    <cellStyle name="20% - Accent3 2 6 2 3 2 2 2" xfId="53994"/>
    <cellStyle name="20% - Accent3 2 6 2 3 2 3" xfId="48186"/>
    <cellStyle name="20% - Accent3 2 6 2 3 2 4" xfId="31649"/>
    <cellStyle name="20% - Accent3 2 6 2 3 3" xfId="40260"/>
    <cellStyle name="20% - Accent3 2 6 2 3 3 2" xfId="51876"/>
    <cellStyle name="20% - Accent3 2 6 2 3 4" xfId="46068"/>
    <cellStyle name="20% - Accent3 2 6 2 3 5" xfId="28637"/>
    <cellStyle name="20% - Accent3 2 6 2 4" xfId="10202"/>
    <cellStyle name="20% - Accent3 2 6 2 4 2" xfId="20571"/>
    <cellStyle name="20% - Accent3 2 6 2 4 2 2" xfId="55163"/>
    <cellStyle name="20% - Accent3 2 6 2 4 2 3" xfId="43547"/>
    <cellStyle name="20% - Accent3 2 6 2 4 3" xfId="49355"/>
    <cellStyle name="20% - Accent3 2 6 2 4 4" xfId="37739"/>
    <cellStyle name="20% - Accent3 2 6 2 5" xfId="11599"/>
    <cellStyle name="20% - Accent3 2 6 2 5 2" xfId="41428"/>
    <cellStyle name="20% - Accent3 2 6 2 5 2 2" xfId="53044"/>
    <cellStyle name="20% - Accent3 2 6 2 5 3" xfId="47236"/>
    <cellStyle name="20% - Accent3 2 6 2 5 4" xfId="30402"/>
    <cellStyle name="20% - Accent3 2 6 2 6" xfId="39091"/>
    <cellStyle name="20% - Accent3 2 6 2 6 2" xfId="50707"/>
    <cellStyle name="20% - Accent3 2 6 2 7" xfId="24562"/>
    <cellStyle name="20% - Accent3 2 6 2 8" xfId="44899"/>
    <cellStyle name="20% - Accent3 2 6 2 9" xfId="22035"/>
    <cellStyle name="20% - Accent3 2 6 3" xfId="1416"/>
    <cellStyle name="20% - Accent3 2 6 3 2" xfId="2775"/>
    <cellStyle name="20% - Accent3 2 6 3 2 2" xfId="13145"/>
    <cellStyle name="20% - Accent3 2 6 3 2 2 2" xfId="42560"/>
    <cellStyle name="20% - Accent3 2 6 3 2 2 2 2" xfId="54176"/>
    <cellStyle name="20% - Accent3 2 6 3 2 2 3" xfId="48368"/>
    <cellStyle name="20% - Accent3 2 6 3 2 2 4" xfId="31832"/>
    <cellStyle name="20% - Accent3 2 6 3 2 3" xfId="40442"/>
    <cellStyle name="20% - Accent3 2 6 3 2 3 2" xfId="52058"/>
    <cellStyle name="20% - Accent3 2 6 3 2 4" xfId="46250"/>
    <cellStyle name="20% - Accent3 2 6 3 2 5" xfId="28819"/>
    <cellStyle name="20% - Accent3 2 6 3 3" xfId="10384"/>
    <cellStyle name="20% - Accent3 2 6 3 3 2" xfId="20753"/>
    <cellStyle name="20% - Accent3 2 6 3 3 2 2" xfId="55345"/>
    <cellStyle name="20% - Accent3 2 6 3 3 2 3" xfId="43729"/>
    <cellStyle name="20% - Accent3 2 6 3 3 3" xfId="49537"/>
    <cellStyle name="20% - Accent3 2 6 3 3 4" xfId="37921"/>
    <cellStyle name="20% - Accent3 2 6 3 4" xfId="11786"/>
    <cellStyle name="20% - Accent3 2 6 3 4 2" xfId="41610"/>
    <cellStyle name="20% - Accent3 2 6 3 4 2 2" xfId="53226"/>
    <cellStyle name="20% - Accent3 2 6 3 4 3" xfId="47418"/>
    <cellStyle name="20% - Accent3 2 6 3 4 4" xfId="30584"/>
    <cellStyle name="20% - Accent3 2 6 3 5" xfId="39273"/>
    <cellStyle name="20% - Accent3 2 6 3 5 2" xfId="50889"/>
    <cellStyle name="20% - Accent3 2 6 3 6" xfId="24749"/>
    <cellStyle name="20% - Accent3 2 6 3 7" xfId="45081"/>
    <cellStyle name="20% - Accent3 2 6 3 8" xfId="22222"/>
    <cellStyle name="20% - Accent3 2 6 4" xfId="792"/>
    <cellStyle name="20% - Accent3 2 6 4 2" xfId="2899"/>
    <cellStyle name="20% - Accent3 2 6 4 2 2" xfId="13269"/>
    <cellStyle name="20% - Accent3 2 6 4 2 2 2" xfId="42671"/>
    <cellStyle name="20% - Accent3 2 6 4 2 2 2 2" xfId="54287"/>
    <cellStyle name="20% - Accent3 2 6 4 2 2 3" xfId="48479"/>
    <cellStyle name="20% - Accent3 2 6 4 2 2 4" xfId="31956"/>
    <cellStyle name="20% - Accent3 2 6 4 2 3" xfId="40553"/>
    <cellStyle name="20% - Accent3 2 6 4 2 3 2" xfId="52169"/>
    <cellStyle name="20% - Accent3 2 6 4 2 4" xfId="46361"/>
    <cellStyle name="20% - Accent3 2 6 4 2 5" xfId="28930"/>
    <cellStyle name="20% - Accent3 2 6 4 3" xfId="10495"/>
    <cellStyle name="20% - Accent3 2 6 4 3 2" xfId="20864"/>
    <cellStyle name="20% - Accent3 2 6 4 3 2 2" xfId="55456"/>
    <cellStyle name="20% - Accent3 2 6 4 3 2 3" xfId="43840"/>
    <cellStyle name="20% - Accent3 2 6 4 3 3" xfId="49648"/>
    <cellStyle name="20% - Accent3 2 6 4 3 4" xfId="38032"/>
    <cellStyle name="20% - Accent3 2 6 4 4" xfId="11162"/>
    <cellStyle name="20% - Accent3 2 6 4 4 2" xfId="41137"/>
    <cellStyle name="20% - Accent3 2 6 4 4 2 2" xfId="52753"/>
    <cellStyle name="20% - Accent3 2 6 4 4 3" xfId="46945"/>
    <cellStyle name="20% - Accent3 2 6 4 4 4" xfId="30111"/>
    <cellStyle name="20% - Accent3 2 6 4 5" xfId="39384"/>
    <cellStyle name="20% - Accent3 2 6 4 5 2" xfId="51000"/>
    <cellStyle name="20% - Accent3 2 6 4 6" xfId="24893"/>
    <cellStyle name="20% - Accent3 2 6 4 7" xfId="45192"/>
    <cellStyle name="20% - Accent3 2 6 4 8" xfId="22366"/>
    <cellStyle name="20% - Accent3 2 6 5" xfId="2254"/>
    <cellStyle name="20% - Accent3 2 6 5 2" xfId="9911"/>
    <cellStyle name="20% - Accent3 2 6 5 2 2" xfId="20280"/>
    <cellStyle name="20% - Accent3 2 6 5 2 2 2" xfId="43256"/>
    <cellStyle name="20% - Accent3 2 6 5 2 2 2 2" xfId="54872"/>
    <cellStyle name="20% - Accent3 2 6 5 2 2 3" xfId="49064"/>
    <cellStyle name="20% - Accent3 2 6 5 2 2 4" xfId="37448"/>
    <cellStyle name="20% - Accent3 2 6 5 2 3" xfId="39969"/>
    <cellStyle name="20% - Accent3 2 6 5 2 3 2" xfId="51585"/>
    <cellStyle name="20% - Accent3 2 6 5 2 4" xfId="45777"/>
    <cellStyle name="20% - Accent3 2 6 5 2 5" xfId="28334"/>
    <cellStyle name="20% - Accent3 2 6 5 3" xfId="12624"/>
    <cellStyle name="20% - Accent3 2 6 5 3 2" xfId="42087"/>
    <cellStyle name="20% - Accent3 2 6 5 3 2 2" xfId="53703"/>
    <cellStyle name="20% - Accent3 2 6 5 3 3" xfId="47895"/>
    <cellStyle name="20% - Accent3 2 6 5 3 4" xfId="31324"/>
    <cellStyle name="20% - Accent3 2 6 5 4" xfId="38800"/>
    <cellStyle name="20% - Accent3 2 6 5 4 2" xfId="50416"/>
    <cellStyle name="20% - Accent3 2 6 5 5" xfId="24176"/>
    <cellStyle name="20% - Accent3 2 6 5 6" xfId="44608"/>
    <cellStyle name="20% - Accent3 2 6 5 7" xfId="21640"/>
    <cellStyle name="20% - Accent3 2 6 6" xfId="1918"/>
    <cellStyle name="20% - Accent3 2 6 6 2" xfId="12288"/>
    <cellStyle name="20% - Accent3 2 6 6 2 2" xfId="41867"/>
    <cellStyle name="20% - Accent3 2 6 6 2 2 2" xfId="53483"/>
    <cellStyle name="20% - Accent3 2 6 6 2 3" xfId="47675"/>
    <cellStyle name="20% - Accent3 2 6 6 2 4" xfId="31069"/>
    <cellStyle name="20% - Accent3 2 6 6 3" xfId="38580"/>
    <cellStyle name="20% - Accent3 2 6 6 3 2" xfId="50196"/>
    <cellStyle name="20% - Accent3 2 6 6 4" xfId="44388"/>
    <cellStyle name="20% - Accent3 2 6 6 5" xfId="23840"/>
    <cellStyle name="20% - Accent3 2 6 7" xfId="1533"/>
    <cellStyle name="20% - Accent3 2 6 7 2" xfId="11903"/>
    <cellStyle name="20% - Accent3 2 6 7 2 2" xfId="41684"/>
    <cellStyle name="20% - Accent3 2 6 7 2 2 2" xfId="53300"/>
    <cellStyle name="20% - Accent3 2 6 7 2 3" xfId="47492"/>
    <cellStyle name="20% - Accent3 2 6 7 2 4" xfId="30701"/>
    <cellStyle name="20% - Accent3 2 6 7 3" xfId="39749"/>
    <cellStyle name="20% - Accent3 2 6 7 3 2" xfId="51365"/>
    <cellStyle name="20% - Accent3 2 6 7 4" xfId="45557"/>
    <cellStyle name="20% - Accent3 2 6 7 5" xfId="28035"/>
    <cellStyle name="20% - Accent3 2 6 8" xfId="9691"/>
    <cellStyle name="20% - Accent3 2 6 8 2" xfId="20060"/>
    <cellStyle name="20% - Accent3 2 6 8 2 2" xfId="54652"/>
    <cellStyle name="20% - Accent3 2 6 8 2 3" xfId="43036"/>
    <cellStyle name="20% - Accent3 2 6 8 3" xfId="48844"/>
    <cellStyle name="20% - Accent3 2 6 8 4" xfId="37228"/>
    <cellStyle name="20% - Accent3 2 6 9" xfId="11013"/>
    <cellStyle name="20% - Accent3 2 6 9 2" xfId="41026"/>
    <cellStyle name="20% - Accent3 2 6 9 2 2" xfId="52642"/>
    <cellStyle name="20% - Accent3 2 6 9 3" xfId="46834"/>
    <cellStyle name="20% - Accent3 2 6 9 4" xfId="30000"/>
    <cellStyle name="20% - Accent3 2 7" xfId="1023"/>
    <cellStyle name="20% - Accent3 2 7 2" xfId="3112"/>
    <cellStyle name="20% - Accent3 2 7 2 2" xfId="10641"/>
    <cellStyle name="20% - Accent3 2 7 2 2 2" xfId="21010"/>
    <cellStyle name="20% - Accent3 2 7 2 2 2 2" xfId="43986"/>
    <cellStyle name="20% - Accent3 2 7 2 2 2 2 2" xfId="55602"/>
    <cellStyle name="20% - Accent3 2 7 2 2 2 3" xfId="49794"/>
    <cellStyle name="20% - Accent3 2 7 2 2 2 4" xfId="38178"/>
    <cellStyle name="20% - Accent3 2 7 2 2 3" xfId="40699"/>
    <cellStyle name="20% - Accent3 2 7 2 2 3 2" xfId="52315"/>
    <cellStyle name="20% - Accent3 2 7 2 2 4" xfId="46507"/>
    <cellStyle name="20% - Accent3 2 7 2 2 5" xfId="29136"/>
    <cellStyle name="20% - Accent3 2 7 2 3" xfId="13482"/>
    <cellStyle name="20% - Accent3 2 7 2 3 2" xfId="42817"/>
    <cellStyle name="20% - Accent3 2 7 2 3 2 2" xfId="54433"/>
    <cellStyle name="20% - Accent3 2 7 2 3 3" xfId="48625"/>
    <cellStyle name="20% - Accent3 2 7 2 3 4" xfId="32109"/>
    <cellStyle name="20% - Accent3 2 7 2 4" xfId="39530"/>
    <cellStyle name="20% - Accent3 2 7 2 4 2" xfId="51146"/>
    <cellStyle name="20% - Accent3 2 7 2 5" xfId="25120"/>
    <cellStyle name="20% - Accent3 2 7 2 6" xfId="45338"/>
    <cellStyle name="20% - Accent3 2 7 2 7" xfId="22593"/>
    <cellStyle name="20% - Accent3 2 7 3" xfId="2432"/>
    <cellStyle name="20% - Accent3 2 7 3 2" xfId="12802"/>
    <cellStyle name="20% - Accent3 2 7 3 2 2" xfId="42233"/>
    <cellStyle name="20% - Accent3 2 7 3 2 2 2" xfId="53849"/>
    <cellStyle name="20% - Accent3 2 7 3 2 3" xfId="48041"/>
    <cellStyle name="20% - Accent3 2 7 3 2 4" xfId="31489"/>
    <cellStyle name="20% - Accent3 2 7 3 3" xfId="40115"/>
    <cellStyle name="20% - Accent3 2 7 3 3 2" xfId="51731"/>
    <cellStyle name="20% - Accent3 2 7 3 4" xfId="45923"/>
    <cellStyle name="20% - Accent3 2 7 3 5" xfId="28492"/>
    <cellStyle name="20% - Accent3 2 7 4" xfId="10057"/>
    <cellStyle name="20% - Accent3 2 7 4 2" xfId="20426"/>
    <cellStyle name="20% - Accent3 2 7 4 2 2" xfId="55018"/>
    <cellStyle name="20% - Accent3 2 7 4 2 3" xfId="43402"/>
    <cellStyle name="20% - Accent3 2 7 4 3" xfId="49210"/>
    <cellStyle name="20% - Accent3 2 7 4 4" xfId="37594"/>
    <cellStyle name="20% - Accent3 2 7 5" xfId="11393"/>
    <cellStyle name="20% - Accent3 2 7 5 2" xfId="41283"/>
    <cellStyle name="20% - Accent3 2 7 5 2 2" xfId="52899"/>
    <cellStyle name="20% - Accent3 2 7 5 3" xfId="47091"/>
    <cellStyle name="20% - Accent3 2 7 5 4" xfId="30257"/>
    <cellStyle name="20% - Accent3 2 7 6" xfId="38946"/>
    <cellStyle name="20% - Accent3 2 7 6 2" xfId="50562"/>
    <cellStyle name="20% - Accent3 2 7 7" xfId="24356"/>
    <cellStyle name="20% - Accent3 2 7 8" xfId="44754"/>
    <cellStyle name="20% - Accent3 2 7 9" xfId="21829"/>
    <cellStyle name="20% - Accent3 2 8" xfId="1271"/>
    <cellStyle name="20% - Accent3 2 8 2" xfId="2630"/>
    <cellStyle name="20% - Accent3 2 8 2 2" xfId="13000"/>
    <cellStyle name="20% - Accent3 2 8 2 2 2" xfId="42415"/>
    <cellStyle name="20% - Accent3 2 8 2 2 2 2" xfId="54031"/>
    <cellStyle name="20% - Accent3 2 8 2 2 3" xfId="48223"/>
    <cellStyle name="20% - Accent3 2 8 2 2 4" xfId="31687"/>
    <cellStyle name="20% - Accent3 2 8 2 3" xfId="40297"/>
    <cellStyle name="20% - Accent3 2 8 2 3 2" xfId="51913"/>
    <cellStyle name="20% - Accent3 2 8 2 4" xfId="46105"/>
    <cellStyle name="20% - Accent3 2 8 2 5" xfId="28674"/>
    <cellStyle name="20% - Accent3 2 8 3" xfId="10239"/>
    <cellStyle name="20% - Accent3 2 8 3 2" xfId="20608"/>
    <cellStyle name="20% - Accent3 2 8 3 2 2" xfId="55200"/>
    <cellStyle name="20% - Accent3 2 8 3 2 3" xfId="43584"/>
    <cellStyle name="20% - Accent3 2 8 3 3" xfId="49392"/>
    <cellStyle name="20% - Accent3 2 8 3 4" xfId="37776"/>
    <cellStyle name="20% - Accent3 2 8 4" xfId="11641"/>
    <cellStyle name="20% - Accent3 2 8 4 2" xfId="41465"/>
    <cellStyle name="20% - Accent3 2 8 4 2 2" xfId="53081"/>
    <cellStyle name="20% - Accent3 2 8 4 3" xfId="47273"/>
    <cellStyle name="20% - Accent3 2 8 4 4" xfId="30439"/>
    <cellStyle name="20% - Accent3 2 8 5" xfId="39128"/>
    <cellStyle name="20% - Accent3 2 8 5 2" xfId="50744"/>
    <cellStyle name="20% - Accent3 2 8 6" xfId="24604"/>
    <cellStyle name="20% - Accent3 2 8 7" xfId="44936"/>
    <cellStyle name="20% - Accent3 2 8 8" xfId="22077"/>
    <cellStyle name="20% - Accent3 2 9" xfId="689"/>
    <cellStyle name="20% - Accent3 2 9 2" xfId="2814"/>
    <cellStyle name="20% - Accent3 2 9 2 2" xfId="13184"/>
    <cellStyle name="20% - Accent3 2 9 2 2 2" xfId="42597"/>
    <cellStyle name="20% - Accent3 2 9 2 2 2 2" xfId="54213"/>
    <cellStyle name="20% - Accent3 2 9 2 2 3" xfId="48405"/>
    <cellStyle name="20% - Accent3 2 9 2 2 4" xfId="31871"/>
    <cellStyle name="20% - Accent3 2 9 2 3" xfId="40479"/>
    <cellStyle name="20% - Accent3 2 9 2 3 2" xfId="52095"/>
    <cellStyle name="20% - Accent3 2 9 2 4" xfId="46287"/>
    <cellStyle name="20% - Accent3 2 9 2 5" xfId="28856"/>
    <cellStyle name="20% - Accent3 2 9 3" xfId="10421"/>
    <cellStyle name="20% - Accent3 2 9 3 2" xfId="20790"/>
    <cellStyle name="20% - Accent3 2 9 3 2 2" xfId="55382"/>
    <cellStyle name="20% - Accent3 2 9 3 2 3" xfId="43766"/>
    <cellStyle name="20% - Accent3 2 9 3 3" xfId="49574"/>
    <cellStyle name="20% - Accent3 2 9 3 4" xfId="37958"/>
    <cellStyle name="20% - Accent3 2 9 4" xfId="11059"/>
    <cellStyle name="20% - Accent3 2 9 4 2" xfId="41063"/>
    <cellStyle name="20% - Accent3 2 9 4 2 2" xfId="52679"/>
    <cellStyle name="20% - Accent3 2 9 4 3" xfId="46871"/>
    <cellStyle name="20% - Accent3 2 9 4 4" xfId="30037"/>
    <cellStyle name="20% - Accent3 2 9 5" xfId="39310"/>
    <cellStyle name="20% - Accent3 2 9 5 2" xfId="50926"/>
    <cellStyle name="20% - Accent3 2 9 6" xfId="24790"/>
    <cellStyle name="20% - Accent3 2 9 7" xfId="45118"/>
    <cellStyle name="20% - Accent3 2 9 8" xfId="22263"/>
    <cellStyle name="20% - Accent3 3" xfId="200"/>
    <cellStyle name="20% - Accent4 2" xfId="201"/>
    <cellStyle name="20% - Accent4 2 10" xfId="2111"/>
    <cellStyle name="20% - Accent4 2 10 2" xfId="9838"/>
    <cellStyle name="20% - Accent4 2 10 2 2" xfId="20207"/>
    <cellStyle name="20% - Accent4 2 10 2 2 2" xfId="43183"/>
    <cellStyle name="20% - Accent4 2 10 2 2 2 2" xfId="54799"/>
    <cellStyle name="20% - Accent4 2 10 2 2 3" xfId="48991"/>
    <cellStyle name="20% - Accent4 2 10 2 2 4" xfId="37375"/>
    <cellStyle name="20% - Accent4 2 10 2 3" xfId="39896"/>
    <cellStyle name="20% - Accent4 2 10 2 3 2" xfId="51512"/>
    <cellStyle name="20% - Accent4 2 10 2 4" xfId="45704"/>
    <cellStyle name="20% - Accent4 2 10 2 5" xfId="28191"/>
    <cellStyle name="20% - Accent4 2 10 3" xfId="12481"/>
    <cellStyle name="20% - Accent4 2 10 3 2" xfId="42014"/>
    <cellStyle name="20% - Accent4 2 10 3 2 2" xfId="53630"/>
    <cellStyle name="20% - Accent4 2 10 3 3" xfId="47822"/>
    <cellStyle name="20% - Accent4 2 10 3 4" xfId="31251"/>
    <cellStyle name="20% - Accent4 2 10 4" xfId="38727"/>
    <cellStyle name="20% - Accent4 2 10 4 2" xfId="50343"/>
    <cellStyle name="20% - Accent4 2 10 5" xfId="24033"/>
    <cellStyle name="20% - Accent4 2 10 6" xfId="44535"/>
    <cellStyle name="20% - Accent4 2 10 7" xfId="21497"/>
    <cellStyle name="20% - Accent4 2 11" xfId="1723"/>
    <cellStyle name="20% - Accent4 2 11 2" xfId="12093"/>
    <cellStyle name="20% - Accent4 2 11 2 2" xfId="41831"/>
    <cellStyle name="20% - Accent4 2 11 2 2 2" xfId="53447"/>
    <cellStyle name="20% - Accent4 2 11 2 3" xfId="47639"/>
    <cellStyle name="20% - Accent4 2 11 2 4" xfId="30887"/>
    <cellStyle name="20% - Accent4 2 11 3" xfId="38544"/>
    <cellStyle name="20% - Accent4 2 11 3 2" xfId="50160"/>
    <cellStyle name="20% - Accent4 2 11 4" xfId="44352"/>
    <cellStyle name="20% - Accent4 2 11 5" xfId="23645"/>
    <cellStyle name="20% - Accent4 2 12" xfId="1459"/>
    <cellStyle name="20% - Accent4 2 12 2" xfId="11829"/>
    <cellStyle name="20% - Accent4 2 12 2 2" xfId="41648"/>
    <cellStyle name="20% - Accent4 2 12 2 2 2" xfId="53264"/>
    <cellStyle name="20% - Accent4 2 12 2 3" xfId="47456"/>
    <cellStyle name="20% - Accent4 2 12 2 4" xfId="30627"/>
    <cellStyle name="20% - Accent4 2 12 3" xfId="39713"/>
    <cellStyle name="20% - Accent4 2 12 3 2" xfId="51329"/>
    <cellStyle name="20% - Accent4 2 12 4" xfId="45521"/>
    <cellStyle name="20% - Accent4 2 12 5" xfId="27999"/>
    <cellStyle name="20% - Accent4 2 13" xfId="9655"/>
    <cellStyle name="20% - Accent4 2 13 2" xfId="20024"/>
    <cellStyle name="20% - Accent4 2 13 2 2" xfId="54616"/>
    <cellStyle name="20% - Accent4 2 13 2 3" xfId="43000"/>
    <cellStyle name="20% - Accent4 2 13 3" xfId="48808"/>
    <cellStyle name="20% - Accent4 2 13 4" xfId="37192"/>
    <cellStyle name="20% - Accent4 2 14" xfId="10827"/>
    <cellStyle name="20% - Accent4 2 14 2" xfId="40882"/>
    <cellStyle name="20% - Accent4 2 14 2 2" xfId="52498"/>
    <cellStyle name="20% - Accent4 2 14 3" xfId="46690"/>
    <cellStyle name="20% - Accent4 2 14 4" xfId="29856"/>
    <cellStyle name="20% - Accent4 2 15" xfId="38361"/>
    <cellStyle name="20% - Accent4 2 15 2" xfId="49977"/>
    <cellStyle name="20% - Accent4 2 16" xfId="23317"/>
    <cellStyle name="20% - Accent4 2 17" xfId="44169"/>
    <cellStyle name="20% - Accent4 2 18" xfId="21200"/>
    <cellStyle name="20% - Accent4 2 2" xfId="459"/>
    <cellStyle name="20% - Accent4 2 2 10" xfId="1885"/>
    <cellStyle name="20% - Accent4 2 2 10 2" xfId="12255"/>
    <cellStyle name="20% - Accent4 2 2 10 2 2" xfId="41849"/>
    <cellStyle name="20% - Accent4 2 2 10 2 2 2" xfId="53465"/>
    <cellStyle name="20% - Accent4 2 2 10 2 3" xfId="47657"/>
    <cellStyle name="20% - Accent4 2 2 10 2 4" xfId="31036"/>
    <cellStyle name="20% - Accent4 2 2 10 3" xfId="38562"/>
    <cellStyle name="20% - Accent4 2 2 10 3 2" xfId="50178"/>
    <cellStyle name="20% - Accent4 2 2 10 4" xfId="44370"/>
    <cellStyle name="20% - Accent4 2 2 10 5" xfId="23807"/>
    <cellStyle name="20% - Accent4 2 2 11" xfId="1508"/>
    <cellStyle name="20% - Accent4 2 2 11 2" xfId="11878"/>
    <cellStyle name="20% - Accent4 2 2 11 2 2" xfId="41666"/>
    <cellStyle name="20% - Accent4 2 2 11 2 2 2" xfId="53282"/>
    <cellStyle name="20% - Accent4 2 2 11 2 3" xfId="47474"/>
    <cellStyle name="20% - Accent4 2 2 11 2 4" xfId="30676"/>
    <cellStyle name="20% - Accent4 2 2 11 3" xfId="39731"/>
    <cellStyle name="20% - Accent4 2 2 11 3 2" xfId="51347"/>
    <cellStyle name="20% - Accent4 2 2 11 4" xfId="45539"/>
    <cellStyle name="20% - Accent4 2 2 11 5" xfId="28017"/>
    <cellStyle name="20% - Accent4 2 2 12" xfId="9673"/>
    <cellStyle name="20% - Accent4 2 2 12 2" xfId="20042"/>
    <cellStyle name="20% - Accent4 2 2 12 2 2" xfId="54634"/>
    <cellStyle name="20% - Accent4 2 2 12 2 3" xfId="43018"/>
    <cellStyle name="20% - Accent4 2 2 12 3" xfId="48826"/>
    <cellStyle name="20% - Accent4 2 2 12 4" xfId="37210"/>
    <cellStyle name="20% - Accent4 2 2 13" xfId="10845"/>
    <cellStyle name="20% - Accent4 2 2 13 2" xfId="40900"/>
    <cellStyle name="20% - Accent4 2 2 13 2 2" xfId="52516"/>
    <cellStyle name="20% - Accent4 2 2 13 3" xfId="46708"/>
    <cellStyle name="20% - Accent4 2 2 13 4" xfId="29874"/>
    <cellStyle name="20% - Accent4 2 2 14" xfId="38379"/>
    <cellStyle name="20% - Accent4 2 2 14 2" xfId="49995"/>
    <cellStyle name="20% - Accent4 2 2 15" xfId="23340"/>
    <cellStyle name="20% - Accent4 2 2 16" xfId="44187"/>
    <cellStyle name="20% - Accent4 2 2 17" xfId="21229"/>
    <cellStyle name="20% - Accent4 2 2 2" xfId="525"/>
    <cellStyle name="20% - Accent4 2 2 2 10" xfId="10897"/>
    <cellStyle name="20% - Accent4 2 2 2 10 2" xfId="40937"/>
    <cellStyle name="20% - Accent4 2 2 2 10 2 2" xfId="52553"/>
    <cellStyle name="20% - Accent4 2 2 2 10 3" xfId="46745"/>
    <cellStyle name="20% - Accent4 2 2 2 10 4" xfId="29911"/>
    <cellStyle name="20% - Accent4 2 2 2 11" xfId="38453"/>
    <cellStyle name="20% - Accent4 2 2 2 11 2" xfId="50069"/>
    <cellStyle name="20% - Accent4 2 2 2 12" xfId="23452"/>
    <cellStyle name="20% - Accent4 2 2 2 13" xfId="44261"/>
    <cellStyle name="20% - Accent4 2 2 2 14" xfId="21370"/>
    <cellStyle name="20% - Accent4 2 2 2 2" xfId="852"/>
    <cellStyle name="20% - Accent4 2 2 2 2 2" xfId="2959"/>
    <cellStyle name="20% - Accent4 2 2 2 2 2 2" xfId="10551"/>
    <cellStyle name="20% - Accent4 2 2 2 2 2 2 2" xfId="20920"/>
    <cellStyle name="20% - Accent4 2 2 2 2 2 2 2 2" xfId="43896"/>
    <cellStyle name="20% - Accent4 2 2 2 2 2 2 2 2 2" xfId="55512"/>
    <cellStyle name="20% - Accent4 2 2 2 2 2 2 2 3" xfId="49704"/>
    <cellStyle name="20% - Accent4 2 2 2 2 2 2 2 4" xfId="38088"/>
    <cellStyle name="20% - Accent4 2 2 2 2 2 2 3" xfId="40609"/>
    <cellStyle name="20% - Accent4 2 2 2 2 2 2 3 2" xfId="52225"/>
    <cellStyle name="20% - Accent4 2 2 2 2 2 2 4" xfId="46417"/>
    <cellStyle name="20% - Accent4 2 2 2 2 2 2 5" xfId="28990"/>
    <cellStyle name="20% - Accent4 2 2 2 2 2 3" xfId="13329"/>
    <cellStyle name="20% - Accent4 2 2 2 2 2 3 2" xfId="42727"/>
    <cellStyle name="20% - Accent4 2 2 2 2 2 3 2 2" xfId="54343"/>
    <cellStyle name="20% - Accent4 2 2 2 2 2 3 3" xfId="48535"/>
    <cellStyle name="20% - Accent4 2 2 2 2 2 3 4" xfId="32012"/>
    <cellStyle name="20% - Accent4 2 2 2 2 2 4" xfId="39440"/>
    <cellStyle name="20% - Accent4 2 2 2 2 2 4 2" xfId="51056"/>
    <cellStyle name="20% - Accent4 2 2 2 2 2 5" xfId="24953"/>
    <cellStyle name="20% - Accent4 2 2 2 2 2 6" xfId="45248"/>
    <cellStyle name="20% - Accent4 2 2 2 2 2 7" xfId="22426"/>
    <cellStyle name="20% - Accent4 2 2 2 2 3" xfId="2311"/>
    <cellStyle name="20% - Accent4 2 2 2 2 3 2" xfId="12681"/>
    <cellStyle name="20% - Accent4 2 2 2 2 3 2 2" xfId="42143"/>
    <cellStyle name="20% - Accent4 2 2 2 2 3 2 2 2" xfId="53759"/>
    <cellStyle name="20% - Accent4 2 2 2 2 3 2 3" xfId="47951"/>
    <cellStyle name="20% - Accent4 2 2 2 2 3 2 4" xfId="31380"/>
    <cellStyle name="20% - Accent4 2 2 2 2 3 3" xfId="40025"/>
    <cellStyle name="20% - Accent4 2 2 2 2 3 3 2" xfId="51641"/>
    <cellStyle name="20% - Accent4 2 2 2 2 3 4" xfId="45833"/>
    <cellStyle name="20% - Accent4 2 2 2 2 3 5" xfId="28391"/>
    <cellStyle name="20% - Accent4 2 2 2 2 4" xfId="9967"/>
    <cellStyle name="20% - Accent4 2 2 2 2 4 2" xfId="20336"/>
    <cellStyle name="20% - Accent4 2 2 2 2 4 2 2" xfId="54928"/>
    <cellStyle name="20% - Accent4 2 2 2 2 4 2 3" xfId="43312"/>
    <cellStyle name="20% - Accent4 2 2 2 2 4 3" xfId="49120"/>
    <cellStyle name="20% - Accent4 2 2 2 2 4 4" xfId="37504"/>
    <cellStyle name="20% - Accent4 2 2 2 2 5" xfId="11222"/>
    <cellStyle name="20% - Accent4 2 2 2 2 5 2" xfId="41193"/>
    <cellStyle name="20% - Accent4 2 2 2 2 5 2 2" xfId="52809"/>
    <cellStyle name="20% - Accent4 2 2 2 2 5 3" xfId="47001"/>
    <cellStyle name="20% - Accent4 2 2 2 2 5 4" xfId="30167"/>
    <cellStyle name="20% - Accent4 2 2 2 2 6" xfId="38856"/>
    <cellStyle name="20% - Accent4 2 2 2 2 6 2" xfId="50472"/>
    <cellStyle name="20% - Accent4 2 2 2 2 7" xfId="24233"/>
    <cellStyle name="20% - Accent4 2 2 2 2 8" xfId="44664"/>
    <cellStyle name="20% - Accent4 2 2 2 2 9" xfId="21697"/>
    <cellStyle name="20% - Accent4 2 2 2 3" xfId="1113"/>
    <cellStyle name="20% - Accent4 2 2 2 3 2" xfId="3168"/>
    <cellStyle name="20% - Accent4 2 2 2 3 2 2" xfId="10697"/>
    <cellStyle name="20% - Accent4 2 2 2 3 2 2 2" xfId="21066"/>
    <cellStyle name="20% - Accent4 2 2 2 3 2 2 2 2" xfId="44042"/>
    <cellStyle name="20% - Accent4 2 2 2 3 2 2 2 2 2" xfId="55658"/>
    <cellStyle name="20% - Accent4 2 2 2 3 2 2 2 3" xfId="49850"/>
    <cellStyle name="20% - Accent4 2 2 2 3 2 2 2 4" xfId="38234"/>
    <cellStyle name="20% - Accent4 2 2 2 3 2 2 3" xfId="40755"/>
    <cellStyle name="20% - Accent4 2 2 2 3 2 2 3 2" xfId="52371"/>
    <cellStyle name="20% - Accent4 2 2 2 3 2 2 4" xfId="46563"/>
    <cellStyle name="20% - Accent4 2 2 2 3 2 2 5" xfId="29192"/>
    <cellStyle name="20% - Accent4 2 2 2 3 2 3" xfId="13538"/>
    <cellStyle name="20% - Accent4 2 2 2 3 2 3 2" xfId="42873"/>
    <cellStyle name="20% - Accent4 2 2 2 3 2 3 2 2" xfId="54489"/>
    <cellStyle name="20% - Accent4 2 2 2 3 2 3 3" xfId="48681"/>
    <cellStyle name="20% - Accent4 2 2 2 3 2 3 4" xfId="32165"/>
    <cellStyle name="20% - Accent4 2 2 2 3 2 4" xfId="39586"/>
    <cellStyle name="20% - Accent4 2 2 2 3 2 4 2" xfId="51202"/>
    <cellStyle name="20% - Accent4 2 2 2 3 2 5" xfId="25176"/>
    <cellStyle name="20% - Accent4 2 2 2 3 2 6" xfId="45394"/>
    <cellStyle name="20% - Accent4 2 2 2 3 2 7" xfId="22649"/>
    <cellStyle name="20% - Accent4 2 2 2 3 3" xfId="2496"/>
    <cellStyle name="20% - Accent4 2 2 2 3 3 2" xfId="12866"/>
    <cellStyle name="20% - Accent4 2 2 2 3 3 2 2" xfId="42289"/>
    <cellStyle name="20% - Accent4 2 2 2 3 3 2 2 2" xfId="53905"/>
    <cellStyle name="20% - Accent4 2 2 2 3 3 2 3" xfId="48097"/>
    <cellStyle name="20% - Accent4 2 2 2 3 3 2 4" xfId="31553"/>
    <cellStyle name="20% - Accent4 2 2 2 3 3 3" xfId="40171"/>
    <cellStyle name="20% - Accent4 2 2 2 3 3 3 2" xfId="51787"/>
    <cellStyle name="20% - Accent4 2 2 2 3 3 4" xfId="45979"/>
    <cellStyle name="20% - Accent4 2 2 2 3 3 5" xfId="28548"/>
    <cellStyle name="20% - Accent4 2 2 2 3 4" xfId="10113"/>
    <cellStyle name="20% - Accent4 2 2 2 3 4 2" xfId="20482"/>
    <cellStyle name="20% - Accent4 2 2 2 3 4 2 2" xfId="55074"/>
    <cellStyle name="20% - Accent4 2 2 2 3 4 2 3" xfId="43458"/>
    <cellStyle name="20% - Accent4 2 2 2 3 4 3" xfId="49266"/>
    <cellStyle name="20% - Accent4 2 2 2 3 4 4" xfId="37650"/>
    <cellStyle name="20% - Accent4 2 2 2 3 5" xfId="11483"/>
    <cellStyle name="20% - Accent4 2 2 2 3 5 2" xfId="41339"/>
    <cellStyle name="20% - Accent4 2 2 2 3 5 2 2" xfId="52955"/>
    <cellStyle name="20% - Accent4 2 2 2 3 5 3" xfId="47147"/>
    <cellStyle name="20% - Accent4 2 2 2 3 5 4" xfId="30313"/>
    <cellStyle name="20% - Accent4 2 2 2 3 6" xfId="39002"/>
    <cellStyle name="20% - Accent4 2 2 2 3 6 2" xfId="50618"/>
    <cellStyle name="20% - Accent4 2 2 2 3 7" xfId="24446"/>
    <cellStyle name="20% - Accent4 2 2 2 3 8" xfId="44810"/>
    <cellStyle name="20% - Accent4 2 2 2 3 9" xfId="21919"/>
    <cellStyle name="20% - Accent4 2 2 2 4" xfId="1327"/>
    <cellStyle name="20% - Accent4 2 2 2 4 2" xfId="2686"/>
    <cellStyle name="20% - Accent4 2 2 2 4 2 2" xfId="13056"/>
    <cellStyle name="20% - Accent4 2 2 2 4 2 2 2" xfId="42471"/>
    <cellStyle name="20% - Accent4 2 2 2 4 2 2 2 2" xfId="54087"/>
    <cellStyle name="20% - Accent4 2 2 2 4 2 2 3" xfId="48279"/>
    <cellStyle name="20% - Accent4 2 2 2 4 2 2 4" xfId="31743"/>
    <cellStyle name="20% - Accent4 2 2 2 4 2 3" xfId="40353"/>
    <cellStyle name="20% - Accent4 2 2 2 4 2 3 2" xfId="51969"/>
    <cellStyle name="20% - Accent4 2 2 2 4 2 4" xfId="46161"/>
    <cellStyle name="20% - Accent4 2 2 2 4 2 5" xfId="28730"/>
    <cellStyle name="20% - Accent4 2 2 2 4 3" xfId="10295"/>
    <cellStyle name="20% - Accent4 2 2 2 4 3 2" xfId="20664"/>
    <cellStyle name="20% - Accent4 2 2 2 4 3 2 2" xfId="55256"/>
    <cellStyle name="20% - Accent4 2 2 2 4 3 2 3" xfId="43640"/>
    <cellStyle name="20% - Accent4 2 2 2 4 3 3" xfId="49448"/>
    <cellStyle name="20% - Accent4 2 2 2 4 3 4" xfId="37832"/>
    <cellStyle name="20% - Accent4 2 2 2 4 4" xfId="11697"/>
    <cellStyle name="20% - Accent4 2 2 2 4 4 2" xfId="41521"/>
    <cellStyle name="20% - Accent4 2 2 2 4 4 2 2" xfId="53137"/>
    <cellStyle name="20% - Accent4 2 2 2 4 4 3" xfId="47329"/>
    <cellStyle name="20% - Accent4 2 2 2 4 4 4" xfId="30495"/>
    <cellStyle name="20% - Accent4 2 2 2 4 5" xfId="39184"/>
    <cellStyle name="20% - Accent4 2 2 2 4 5 2" xfId="50800"/>
    <cellStyle name="20% - Accent4 2 2 2 4 6" xfId="24660"/>
    <cellStyle name="20% - Accent4 2 2 2 4 7" xfId="44992"/>
    <cellStyle name="20% - Accent4 2 2 2 4 8" xfId="22133"/>
    <cellStyle name="20% - Accent4 2 2 2 5" xfId="774"/>
    <cellStyle name="20% - Accent4 2 2 2 5 2" xfId="2881"/>
    <cellStyle name="20% - Accent4 2 2 2 5 2 2" xfId="13251"/>
    <cellStyle name="20% - Accent4 2 2 2 5 2 2 2" xfId="42653"/>
    <cellStyle name="20% - Accent4 2 2 2 5 2 2 2 2" xfId="54269"/>
    <cellStyle name="20% - Accent4 2 2 2 5 2 2 3" xfId="48461"/>
    <cellStyle name="20% - Accent4 2 2 2 5 2 2 4" xfId="31938"/>
    <cellStyle name="20% - Accent4 2 2 2 5 2 3" xfId="40535"/>
    <cellStyle name="20% - Accent4 2 2 2 5 2 3 2" xfId="52151"/>
    <cellStyle name="20% - Accent4 2 2 2 5 2 4" xfId="46343"/>
    <cellStyle name="20% - Accent4 2 2 2 5 2 5" xfId="28912"/>
    <cellStyle name="20% - Accent4 2 2 2 5 3" xfId="10477"/>
    <cellStyle name="20% - Accent4 2 2 2 5 3 2" xfId="20846"/>
    <cellStyle name="20% - Accent4 2 2 2 5 3 2 2" xfId="55438"/>
    <cellStyle name="20% - Accent4 2 2 2 5 3 2 3" xfId="43822"/>
    <cellStyle name="20% - Accent4 2 2 2 5 3 3" xfId="49630"/>
    <cellStyle name="20% - Accent4 2 2 2 5 3 4" xfId="38014"/>
    <cellStyle name="20% - Accent4 2 2 2 5 4" xfId="11144"/>
    <cellStyle name="20% - Accent4 2 2 2 5 4 2" xfId="41119"/>
    <cellStyle name="20% - Accent4 2 2 2 5 4 2 2" xfId="52735"/>
    <cellStyle name="20% - Accent4 2 2 2 5 4 3" xfId="46927"/>
    <cellStyle name="20% - Accent4 2 2 2 5 4 4" xfId="30093"/>
    <cellStyle name="20% - Accent4 2 2 2 5 5" xfId="39366"/>
    <cellStyle name="20% - Accent4 2 2 2 5 5 2" xfId="50982"/>
    <cellStyle name="20% - Accent4 2 2 2 5 6" xfId="24875"/>
    <cellStyle name="20% - Accent4 2 2 2 5 7" xfId="45174"/>
    <cellStyle name="20% - Accent4 2 2 2 5 8" xfId="22348"/>
    <cellStyle name="20% - Accent4 2 2 2 6" xfId="2236"/>
    <cellStyle name="20% - Accent4 2 2 2 6 2" xfId="9893"/>
    <cellStyle name="20% - Accent4 2 2 2 6 2 2" xfId="20262"/>
    <cellStyle name="20% - Accent4 2 2 2 6 2 2 2" xfId="43238"/>
    <cellStyle name="20% - Accent4 2 2 2 6 2 2 2 2" xfId="54854"/>
    <cellStyle name="20% - Accent4 2 2 2 6 2 2 3" xfId="49046"/>
    <cellStyle name="20% - Accent4 2 2 2 6 2 2 4" xfId="37430"/>
    <cellStyle name="20% - Accent4 2 2 2 6 2 3" xfId="39951"/>
    <cellStyle name="20% - Accent4 2 2 2 6 2 3 2" xfId="51567"/>
    <cellStyle name="20% - Accent4 2 2 2 6 2 4" xfId="45759"/>
    <cellStyle name="20% - Accent4 2 2 2 6 2 5" xfId="28316"/>
    <cellStyle name="20% - Accent4 2 2 2 6 3" xfId="12606"/>
    <cellStyle name="20% - Accent4 2 2 2 6 3 2" xfId="42069"/>
    <cellStyle name="20% - Accent4 2 2 2 6 3 2 2" xfId="53685"/>
    <cellStyle name="20% - Accent4 2 2 2 6 3 3" xfId="47877"/>
    <cellStyle name="20% - Accent4 2 2 2 6 3 4" xfId="31306"/>
    <cellStyle name="20% - Accent4 2 2 2 6 4" xfId="38782"/>
    <cellStyle name="20% - Accent4 2 2 2 6 4 2" xfId="50398"/>
    <cellStyle name="20% - Accent4 2 2 2 6 5" xfId="24158"/>
    <cellStyle name="20% - Accent4 2 2 2 6 6" xfId="44590"/>
    <cellStyle name="20% - Accent4 2 2 2 6 7" xfId="21622"/>
    <cellStyle name="20% - Accent4 2 2 2 7" xfId="1996"/>
    <cellStyle name="20% - Accent4 2 2 2 7 2" xfId="12366"/>
    <cellStyle name="20% - Accent4 2 2 2 7 2 2" xfId="41923"/>
    <cellStyle name="20% - Accent4 2 2 2 7 2 2 2" xfId="53539"/>
    <cellStyle name="20% - Accent4 2 2 2 7 2 3" xfId="47731"/>
    <cellStyle name="20% - Accent4 2 2 2 7 2 4" xfId="31146"/>
    <cellStyle name="20% - Accent4 2 2 2 7 3" xfId="38636"/>
    <cellStyle name="20% - Accent4 2 2 2 7 3 2" xfId="50252"/>
    <cellStyle name="20% - Accent4 2 2 2 7 4" xfId="44444"/>
    <cellStyle name="20% - Accent4 2 2 2 7 5" xfId="23918"/>
    <cellStyle name="20% - Accent4 2 2 2 8" xfId="1593"/>
    <cellStyle name="20% - Accent4 2 2 2 8 2" xfId="11963"/>
    <cellStyle name="20% - Accent4 2 2 2 8 2 2" xfId="41740"/>
    <cellStyle name="20% - Accent4 2 2 2 8 2 2 2" xfId="53356"/>
    <cellStyle name="20% - Accent4 2 2 2 8 2 3" xfId="47548"/>
    <cellStyle name="20% - Accent4 2 2 2 8 2 4" xfId="30761"/>
    <cellStyle name="20% - Accent4 2 2 2 8 3" xfId="39805"/>
    <cellStyle name="20% - Accent4 2 2 2 8 3 2" xfId="51421"/>
    <cellStyle name="20% - Accent4 2 2 2 8 4" xfId="45613"/>
    <cellStyle name="20% - Accent4 2 2 2 8 5" xfId="28091"/>
    <cellStyle name="20% - Accent4 2 2 2 9" xfId="9747"/>
    <cellStyle name="20% - Accent4 2 2 2 9 2" xfId="20116"/>
    <cellStyle name="20% - Accent4 2 2 2 9 2 2" xfId="54708"/>
    <cellStyle name="20% - Accent4 2 2 2 9 2 3" xfId="43092"/>
    <cellStyle name="20% - Accent4 2 2 2 9 3" xfId="48900"/>
    <cellStyle name="20% - Accent4 2 2 2 9 4" xfId="37284"/>
    <cellStyle name="20% - Accent4 2 2 3" xfId="583"/>
    <cellStyle name="20% - Accent4 2 2 3 10" xfId="38489"/>
    <cellStyle name="20% - Accent4 2 2 3 10 2" xfId="50105"/>
    <cellStyle name="20% - Accent4 2 2 3 11" xfId="23510"/>
    <cellStyle name="20% - Accent4 2 2 3 12" xfId="44297"/>
    <cellStyle name="20% - Accent4 2 2 3 13" xfId="21428"/>
    <cellStyle name="20% - Accent4 2 2 3 2" xfId="1171"/>
    <cellStyle name="20% - Accent4 2 2 3 2 2" xfId="3204"/>
    <cellStyle name="20% - Accent4 2 2 3 2 2 2" xfId="10733"/>
    <cellStyle name="20% - Accent4 2 2 3 2 2 2 2" xfId="21102"/>
    <cellStyle name="20% - Accent4 2 2 3 2 2 2 2 2" xfId="44078"/>
    <cellStyle name="20% - Accent4 2 2 3 2 2 2 2 2 2" xfId="55694"/>
    <cellStyle name="20% - Accent4 2 2 3 2 2 2 2 3" xfId="49886"/>
    <cellStyle name="20% - Accent4 2 2 3 2 2 2 2 4" xfId="38270"/>
    <cellStyle name="20% - Accent4 2 2 3 2 2 2 3" xfId="40791"/>
    <cellStyle name="20% - Accent4 2 2 3 2 2 2 3 2" xfId="52407"/>
    <cellStyle name="20% - Accent4 2 2 3 2 2 2 4" xfId="46599"/>
    <cellStyle name="20% - Accent4 2 2 3 2 2 2 5" xfId="29228"/>
    <cellStyle name="20% - Accent4 2 2 3 2 2 3" xfId="13574"/>
    <cellStyle name="20% - Accent4 2 2 3 2 2 3 2" xfId="42909"/>
    <cellStyle name="20% - Accent4 2 2 3 2 2 3 2 2" xfId="54525"/>
    <cellStyle name="20% - Accent4 2 2 3 2 2 3 3" xfId="48717"/>
    <cellStyle name="20% - Accent4 2 2 3 2 2 3 4" xfId="32201"/>
    <cellStyle name="20% - Accent4 2 2 3 2 2 4" xfId="39622"/>
    <cellStyle name="20% - Accent4 2 2 3 2 2 4 2" xfId="51238"/>
    <cellStyle name="20% - Accent4 2 2 3 2 2 5" xfId="25212"/>
    <cellStyle name="20% - Accent4 2 2 3 2 2 6" xfId="45430"/>
    <cellStyle name="20% - Accent4 2 2 3 2 2 7" xfId="22685"/>
    <cellStyle name="20% - Accent4 2 2 3 2 3" xfId="2538"/>
    <cellStyle name="20% - Accent4 2 2 3 2 3 2" xfId="12908"/>
    <cellStyle name="20% - Accent4 2 2 3 2 3 2 2" xfId="42325"/>
    <cellStyle name="20% - Accent4 2 2 3 2 3 2 2 2" xfId="53941"/>
    <cellStyle name="20% - Accent4 2 2 3 2 3 2 3" xfId="48133"/>
    <cellStyle name="20% - Accent4 2 2 3 2 3 2 4" xfId="31595"/>
    <cellStyle name="20% - Accent4 2 2 3 2 3 3" xfId="40207"/>
    <cellStyle name="20% - Accent4 2 2 3 2 3 3 2" xfId="51823"/>
    <cellStyle name="20% - Accent4 2 2 3 2 3 4" xfId="46015"/>
    <cellStyle name="20% - Accent4 2 2 3 2 3 5" xfId="28584"/>
    <cellStyle name="20% - Accent4 2 2 3 2 4" xfId="10149"/>
    <cellStyle name="20% - Accent4 2 2 3 2 4 2" xfId="20518"/>
    <cellStyle name="20% - Accent4 2 2 3 2 4 2 2" xfId="55110"/>
    <cellStyle name="20% - Accent4 2 2 3 2 4 2 3" xfId="43494"/>
    <cellStyle name="20% - Accent4 2 2 3 2 4 3" xfId="49302"/>
    <cellStyle name="20% - Accent4 2 2 3 2 4 4" xfId="37686"/>
    <cellStyle name="20% - Accent4 2 2 3 2 5" xfId="11541"/>
    <cellStyle name="20% - Accent4 2 2 3 2 5 2" xfId="41375"/>
    <cellStyle name="20% - Accent4 2 2 3 2 5 2 2" xfId="52991"/>
    <cellStyle name="20% - Accent4 2 2 3 2 5 3" xfId="47183"/>
    <cellStyle name="20% - Accent4 2 2 3 2 5 4" xfId="30349"/>
    <cellStyle name="20% - Accent4 2 2 3 2 6" xfId="39038"/>
    <cellStyle name="20% - Accent4 2 2 3 2 6 2" xfId="50654"/>
    <cellStyle name="20% - Accent4 2 2 3 2 7" xfId="24504"/>
    <cellStyle name="20% - Accent4 2 2 3 2 8" xfId="44846"/>
    <cellStyle name="20% - Accent4 2 2 3 2 9" xfId="21977"/>
    <cellStyle name="20% - Accent4 2 2 3 3" xfId="1363"/>
    <cellStyle name="20% - Accent4 2 2 3 3 2" xfId="2722"/>
    <cellStyle name="20% - Accent4 2 2 3 3 2 2" xfId="13092"/>
    <cellStyle name="20% - Accent4 2 2 3 3 2 2 2" xfId="42507"/>
    <cellStyle name="20% - Accent4 2 2 3 3 2 2 2 2" xfId="54123"/>
    <cellStyle name="20% - Accent4 2 2 3 3 2 2 3" xfId="48315"/>
    <cellStyle name="20% - Accent4 2 2 3 3 2 2 4" xfId="31779"/>
    <cellStyle name="20% - Accent4 2 2 3 3 2 3" xfId="40389"/>
    <cellStyle name="20% - Accent4 2 2 3 3 2 3 2" xfId="52005"/>
    <cellStyle name="20% - Accent4 2 2 3 3 2 4" xfId="46197"/>
    <cellStyle name="20% - Accent4 2 2 3 3 2 5" xfId="28766"/>
    <cellStyle name="20% - Accent4 2 2 3 3 3" xfId="10331"/>
    <cellStyle name="20% - Accent4 2 2 3 3 3 2" xfId="20700"/>
    <cellStyle name="20% - Accent4 2 2 3 3 3 2 2" xfId="55292"/>
    <cellStyle name="20% - Accent4 2 2 3 3 3 2 3" xfId="43676"/>
    <cellStyle name="20% - Accent4 2 2 3 3 3 3" xfId="49484"/>
    <cellStyle name="20% - Accent4 2 2 3 3 3 4" xfId="37868"/>
    <cellStyle name="20% - Accent4 2 2 3 3 4" xfId="11733"/>
    <cellStyle name="20% - Accent4 2 2 3 3 4 2" xfId="41557"/>
    <cellStyle name="20% - Accent4 2 2 3 3 4 2 2" xfId="53173"/>
    <cellStyle name="20% - Accent4 2 2 3 3 4 3" xfId="47365"/>
    <cellStyle name="20% - Accent4 2 2 3 3 4 4" xfId="30531"/>
    <cellStyle name="20% - Accent4 2 2 3 3 5" xfId="39220"/>
    <cellStyle name="20% - Accent4 2 2 3 3 5 2" xfId="50836"/>
    <cellStyle name="20% - Accent4 2 2 3 3 6" xfId="24696"/>
    <cellStyle name="20% - Accent4 2 2 3 3 7" xfId="45028"/>
    <cellStyle name="20% - Accent4 2 2 3 3 8" xfId="22169"/>
    <cellStyle name="20% - Accent4 2 2 3 4" xfId="904"/>
    <cellStyle name="20% - Accent4 2 2 3 4 2" xfId="3000"/>
    <cellStyle name="20% - Accent4 2 2 3 4 2 2" xfId="13370"/>
    <cellStyle name="20% - Accent4 2 2 3 4 2 2 2" xfId="42763"/>
    <cellStyle name="20% - Accent4 2 2 3 4 2 2 2 2" xfId="54379"/>
    <cellStyle name="20% - Accent4 2 2 3 4 2 2 3" xfId="48571"/>
    <cellStyle name="20% - Accent4 2 2 3 4 2 2 4" xfId="32053"/>
    <cellStyle name="20% - Accent4 2 2 3 4 2 3" xfId="40645"/>
    <cellStyle name="20% - Accent4 2 2 3 4 2 3 2" xfId="52261"/>
    <cellStyle name="20% - Accent4 2 2 3 4 2 4" xfId="46453"/>
    <cellStyle name="20% - Accent4 2 2 3 4 2 5" xfId="29026"/>
    <cellStyle name="20% - Accent4 2 2 3 4 3" xfId="10587"/>
    <cellStyle name="20% - Accent4 2 2 3 4 3 2" xfId="20956"/>
    <cellStyle name="20% - Accent4 2 2 3 4 3 2 2" xfId="55548"/>
    <cellStyle name="20% - Accent4 2 2 3 4 3 2 3" xfId="43932"/>
    <cellStyle name="20% - Accent4 2 2 3 4 3 3" xfId="49740"/>
    <cellStyle name="20% - Accent4 2 2 3 4 3 4" xfId="38124"/>
    <cellStyle name="20% - Accent4 2 2 3 4 4" xfId="11274"/>
    <cellStyle name="20% - Accent4 2 2 3 4 4 2" xfId="41229"/>
    <cellStyle name="20% - Accent4 2 2 3 4 4 2 2" xfId="52845"/>
    <cellStyle name="20% - Accent4 2 2 3 4 4 3" xfId="47037"/>
    <cellStyle name="20% - Accent4 2 2 3 4 4 4" xfId="30203"/>
    <cellStyle name="20% - Accent4 2 2 3 4 5" xfId="39476"/>
    <cellStyle name="20% - Accent4 2 2 3 4 5 2" xfId="51092"/>
    <cellStyle name="20% - Accent4 2 2 3 4 6" xfId="25005"/>
    <cellStyle name="20% - Accent4 2 2 3 4 7" xfId="45284"/>
    <cellStyle name="20% - Accent4 2 2 3 4 8" xfId="22478"/>
    <cellStyle name="20% - Accent4 2 2 3 5" xfId="2352"/>
    <cellStyle name="20% - Accent4 2 2 3 5 2" xfId="10003"/>
    <cellStyle name="20% - Accent4 2 2 3 5 2 2" xfId="20372"/>
    <cellStyle name="20% - Accent4 2 2 3 5 2 2 2" xfId="43348"/>
    <cellStyle name="20% - Accent4 2 2 3 5 2 2 2 2" xfId="54964"/>
    <cellStyle name="20% - Accent4 2 2 3 5 2 2 3" xfId="49156"/>
    <cellStyle name="20% - Accent4 2 2 3 5 2 2 4" xfId="37540"/>
    <cellStyle name="20% - Accent4 2 2 3 5 2 3" xfId="40061"/>
    <cellStyle name="20% - Accent4 2 2 3 5 2 3 2" xfId="51677"/>
    <cellStyle name="20% - Accent4 2 2 3 5 2 4" xfId="45869"/>
    <cellStyle name="20% - Accent4 2 2 3 5 2 5" xfId="28432"/>
    <cellStyle name="20% - Accent4 2 2 3 5 3" xfId="12722"/>
    <cellStyle name="20% - Accent4 2 2 3 5 3 2" xfId="42179"/>
    <cellStyle name="20% - Accent4 2 2 3 5 3 2 2" xfId="53795"/>
    <cellStyle name="20% - Accent4 2 2 3 5 3 3" xfId="47987"/>
    <cellStyle name="20% - Accent4 2 2 3 5 3 4" xfId="31416"/>
    <cellStyle name="20% - Accent4 2 2 3 5 4" xfId="38892"/>
    <cellStyle name="20% - Accent4 2 2 3 5 4 2" xfId="50508"/>
    <cellStyle name="20% - Accent4 2 2 3 5 5" xfId="24274"/>
    <cellStyle name="20% - Accent4 2 2 3 5 6" xfId="44700"/>
    <cellStyle name="20% - Accent4 2 2 3 5 7" xfId="21738"/>
    <cellStyle name="20% - Accent4 2 2 3 6" xfId="2044"/>
    <cellStyle name="20% - Accent4 2 2 3 6 2" xfId="12414"/>
    <cellStyle name="20% - Accent4 2 2 3 6 2 2" xfId="41959"/>
    <cellStyle name="20% - Accent4 2 2 3 6 2 2 2" xfId="53575"/>
    <cellStyle name="20% - Accent4 2 2 3 6 2 3" xfId="47767"/>
    <cellStyle name="20% - Accent4 2 2 3 6 2 4" xfId="31193"/>
    <cellStyle name="20% - Accent4 2 2 3 6 3" xfId="38672"/>
    <cellStyle name="20% - Accent4 2 2 3 6 3 2" xfId="50288"/>
    <cellStyle name="20% - Accent4 2 2 3 6 4" xfId="44480"/>
    <cellStyle name="20% - Accent4 2 2 3 6 5" xfId="23966"/>
    <cellStyle name="20% - Accent4 2 2 3 7" xfId="1634"/>
    <cellStyle name="20% - Accent4 2 2 3 7 2" xfId="12004"/>
    <cellStyle name="20% - Accent4 2 2 3 7 2 2" xfId="41776"/>
    <cellStyle name="20% - Accent4 2 2 3 7 2 2 2" xfId="53392"/>
    <cellStyle name="20% - Accent4 2 2 3 7 2 3" xfId="47584"/>
    <cellStyle name="20% - Accent4 2 2 3 7 2 4" xfId="30802"/>
    <cellStyle name="20% - Accent4 2 2 3 7 3" xfId="39841"/>
    <cellStyle name="20% - Accent4 2 2 3 7 3 2" xfId="51457"/>
    <cellStyle name="20% - Accent4 2 2 3 7 4" xfId="45649"/>
    <cellStyle name="20% - Accent4 2 2 3 7 5" xfId="28127"/>
    <cellStyle name="20% - Accent4 2 2 3 8" xfId="9783"/>
    <cellStyle name="20% - Accent4 2 2 3 8 2" xfId="20152"/>
    <cellStyle name="20% - Accent4 2 2 3 8 2 2" xfId="54744"/>
    <cellStyle name="20% - Accent4 2 2 3 8 2 3" xfId="43128"/>
    <cellStyle name="20% - Accent4 2 2 3 8 3" xfId="48936"/>
    <cellStyle name="20% - Accent4 2 2 3 8 4" xfId="37320"/>
    <cellStyle name="20% - Accent4 2 2 3 9" xfId="10955"/>
    <cellStyle name="20% - Accent4 2 2 3 9 2" xfId="40973"/>
    <cellStyle name="20% - Accent4 2 2 3 9 2 2" xfId="52589"/>
    <cellStyle name="20% - Accent4 2 2 3 9 3" xfId="46781"/>
    <cellStyle name="20% - Accent4 2 2 3 9 4" xfId="29947"/>
    <cellStyle name="20% - Accent4 2 2 4" xfId="624"/>
    <cellStyle name="20% - Accent4 2 2 4 10" xfId="38525"/>
    <cellStyle name="20% - Accent4 2 2 4 10 2" xfId="50141"/>
    <cellStyle name="20% - Accent4 2 2 4 11" xfId="23551"/>
    <cellStyle name="20% - Accent4 2 2 4 12" xfId="44333"/>
    <cellStyle name="20% - Accent4 2 2 4 13" xfId="21469"/>
    <cellStyle name="20% - Accent4 2 2 4 2" xfId="1212"/>
    <cellStyle name="20% - Accent4 2 2 4 2 2" xfId="3240"/>
    <cellStyle name="20% - Accent4 2 2 4 2 2 2" xfId="10769"/>
    <cellStyle name="20% - Accent4 2 2 4 2 2 2 2" xfId="21138"/>
    <cellStyle name="20% - Accent4 2 2 4 2 2 2 2 2" xfId="44114"/>
    <cellStyle name="20% - Accent4 2 2 4 2 2 2 2 2 2" xfId="55730"/>
    <cellStyle name="20% - Accent4 2 2 4 2 2 2 2 3" xfId="49922"/>
    <cellStyle name="20% - Accent4 2 2 4 2 2 2 2 4" xfId="38306"/>
    <cellStyle name="20% - Accent4 2 2 4 2 2 2 3" xfId="40827"/>
    <cellStyle name="20% - Accent4 2 2 4 2 2 2 3 2" xfId="52443"/>
    <cellStyle name="20% - Accent4 2 2 4 2 2 2 4" xfId="46635"/>
    <cellStyle name="20% - Accent4 2 2 4 2 2 2 5" xfId="29264"/>
    <cellStyle name="20% - Accent4 2 2 4 2 2 3" xfId="13610"/>
    <cellStyle name="20% - Accent4 2 2 4 2 2 3 2" xfId="42945"/>
    <cellStyle name="20% - Accent4 2 2 4 2 2 3 2 2" xfId="54561"/>
    <cellStyle name="20% - Accent4 2 2 4 2 2 3 3" xfId="48753"/>
    <cellStyle name="20% - Accent4 2 2 4 2 2 3 4" xfId="32237"/>
    <cellStyle name="20% - Accent4 2 2 4 2 2 4" xfId="39658"/>
    <cellStyle name="20% - Accent4 2 2 4 2 2 4 2" xfId="51274"/>
    <cellStyle name="20% - Accent4 2 2 4 2 2 5" xfId="25248"/>
    <cellStyle name="20% - Accent4 2 2 4 2 2 6" xfId="45466"/>
    <cellStyle name="20% - Accent4 2 2 4 2 2 7" xfId="22721"/>
    <cellStyle name="20% - Accent4 2 2 4 2 3" xfId="2575"/>
    <cellStyle name="20% - Accent4 2 2 4 2 3 2" xfId="12945"/>
    <cellStyle name="20% - Accent4 2 2 4 2 3 2 2" xfId="42361"/>
    <cellStyle name="20% - Accent4 2 2 4 2 3 2 2 2" xfId="53977"/>
    <cellStyle name="20% - Accent4 2 2 4 2 3 2 3" xfId="48169"/>
    <cellStyle name="20% - Accent4 2 2 4 2 3 2 4" xfId="31632"/>
    <cellStyle name="20% - Accent4 2 2 4 2 3 3" xfId="40243"/>
    <cellStyle name="20% - Accent4 2 2 4 2 3 3 2" xfId="51859"/>
    <cellStyle name="20% - Accent4 2 2 4 2 3 4" xfId="46051"/>
    <cellStyle name="20% - Accent4 2 2 4 2 3 5" xfId="28620"/>
    <cellStyle name="20% - Accent4 2 2 4 2 4" xfId="10185"/>
    <cellStyle name="20% - Accent4 2 2 4 2 4 2" xfId="20554"/>
    <cellStyle name="20% - Accent4 2 2 4 2 4 2 2" xfId="55146"/>
    <cellStyle name="20% - Accent4 2 2 4 2 4 2 3" xfId="43530"/>
    <cellStyle name="20% - Accent4 2 2 4 2 4 3" xfId="49338"/>
    <cellStyle name="20% - Accent4 2 2 4 2 4 4" xfId="37722"/>
    <cellStyle name="20% - Accent4 2 2 4 2 5" xfId="11582"/>
    <cellStyle name="20% - Accent4 2 2 4 2 5 2" xfId="41411"/>
    <cellStyle name="20% - Accent4 2 2 4 2 5 2 2" xfId="53027"/>
    <cellStyle name="20% - Accent4 2 2 4 2 5 3" xfId="47219"/>
    <cellStyle name="20% - Accent4 2 2 4 2 5 4" xfId="30385"/>
    <cellStyle name="20% - Accent4 2 2 4 2 6" xfId="39074"/>
    <cellStyle name="20% - Accent4 2 2 4 2 6 2" xfId="50690"/>
    <cellStyle name="20% - Accent4 2 2 4 2 7" xfId="24545"/>
    <cellStyle name="20% - Accent4 2 2 4 2 8" xfId="44882"/>
    <cellStyle name="20% - Accent4 2 2 4 2 9" xfId="22018"/>
    <cellStyle name="20% - Accent4 2 2 4 3" xfId="1399"/>
    <cellStyle name="20% - Accent4 2 2 4 3 2" xfId="2758"/>
    <cellStyle name="20% - Accent4 2 2 4 3 2 2" xfId="13128"/>
    <cellStyle name="20% - Accent4 2 2 4 3 2 2 2" xfId="42543"/>
    <cellStyle name="20% - Accent4 2 2 4 3 2 2 2 2" xfId="54159"/>
    <cellStyle name="20% - Accent4 2 2 4 3 2 2 3" xfId="48351"/>
    <cellStyle name="20% - Accent4 2 2 4 3 2 2 4" xfId="31815"/>
    <cellStyle name="20% - Accent4 2 2 4 3 2 3" xfId="40425"/>
    <cellStyle name="20% - Accent4 2 2 4 3 2 3 2" xfId="52041"/>
    <cellStyle name="20% - Accent4 2 2 4 3 2 4" xfId="46233"/>
    <cellStyle name="20% - Accent4 2 2 4 3 2 5" xfId="28802"/>
    <cellStyle name="20% - Accent4 2 2 4 3 3" xfId="10367"/>
    <cellStyle name="20% - Accent4 2 2 4 3 3 2" xfId="20736"/>
    <cellStyle name="20% - Accent4 2 2 4 3 3 2 2" xfId="55328"/>
    <cellStyle name="20% - Accent4 2 2 4 3 3 2 3" xfId="43712"/>
    <cellStyle name="20% - Accent4 2 2 4 3 3 3" xfId="49520"/>
    <cellStyle name="20% - Accent4 2 2 4 3 3 4" xfId="37904"/>
    <cellStyle name="20% - Accent4 2 2 4 3 4" xfId="11769"/>
    <cellStyle name="20% - Accent4 2 2 4 3 4 2" xfId="41593"/>
    <cellStyle name="20% - Accent4 2 2 4 3 4 2 2" xfId="53209"/>
    <cellStyle name="20% - Accent4 2 2 4 3 4 3" xfId="47401"/>
    <cellStyle name="20% - Accent4 2 2 4 3 4 4" xfId="30567"/>
    <cellStyle name="20% - Accent4 2 2 4 3 5" xfId="39256"/>
    <cellStyle name="20% - Accent4 2 2 4 3 5 2" xfId="50872"/>
    <cellStyle name="20% - Accent4 2 2 4 3 6" xfId="24732"/>
    <cellStyle name="20% - Accent4 2 2 4 3 7" xfId="45064"/>
    <cellStyle name="20% - Accent4 2 2 4 3 8" xfId="22205"/>
    <cellStyle name="20% - Accent4 2 2 4 4" xfId="945"/>
    <cellStyle name="20% - Accent4 2 2 4 4 2" xfId="3038"/>
    <cellStyle name="20% - Accent4 2 2 4 4 2 2" xfId="13408"/>
    <cellStyle name="20% - Accent4 2 2 4 4 2 2 2" xfId="42799"/>
    <cellStyle name="20% - Accent4 2 2 4 4 2 2 2 2" xfId="54415"/>
    <cellStyle name="20% - Accent4 2 2 4 4 2 2 3" xfId="48607"/>
    <cellStyle name="20% - Accent4 2 2 4 4 2 2 4" xfId="32091"/>
    <cellStyle name="20% - Accent4 2 2 4 4 2 3" xfId="40681"/>
    <cellStyle name="20% - Accent4 2 2 4 4 2 3 2" xfId="52297"/>
    <cellStyle name="20% - Accent4 2 2 4 4 2 4" xfId="46489"/>
    <cellStyle name="20% - Accent4 2 2 4 4 2 5" xfId="29062"/>
    <cellStyle name="20% - Accent4 2 2 4 4 3" xfId="10623"/>
    <cellStyle name="20% - Accent4 2 2 4 4 3 2" xfId="20992"/>
    <cellStyle name="20% - Accent4 2 2 4 4 3 2 2" xfId="55584"/>
    <cellStyle name="20% - Accent4 2 2 4 4 3 2 3" xfId="43968"/>
    <cellStyle name="20% - Accent4 2 2 4 4 3 3" xfId="49776"/>
    <cellStyle name="20% - Accent4 2 2 4 4 3 4" xfId="38160"/>
    <cellStyle name="20% - Accent4 2 2 4 4 4" xfId="11315"/>
    <cellStyle name="20% - Accent4 2 2 4 4 4 2" xfId="41265"/>
    <cellStyle name="20% - Accent4 2 2 4 4 4 2 2" xfId="52881"/>
    <cellStyle name="20% - Accent4 2 2 4 4 4 3" xfId="47073"/>
    <cellStyle name="20% - Accent4 2 2 4 4 4 4" xfId="30239"/>
    <cellStyle name="20% - Accent4 2 2 4 4 5" xfId="39512"/>
    <cellStyle name="20% - Accent4 2 2 4 4 5 2" xfId="51128"/>
    <cellStyle name="20% - Accent4 2 2 4 4 6" xfId="25046"/>
    <cellStyle name="20% - Accent4 2 2 4 4 7" xfId="45320"/>
    <cellStyle name="20% - Accent4 2 2 4 4 8" xfId="22519"/>
    <cellStyle name="20% - Accent4 2 2 4 5" xfId="2390"/>
    <cellStyle name="20% - Accent4 2 2 4 5 2" xfId="10039"/>
    <cellStyle name="20% - Accent4 2 2 4 5 2 2" xfId="20408"/>
    <cellStyle name="20% - Accent4 2 2 4 5 2 2 2" xfId="43384"/>
    <cellStyle name="20% - Accent4 2 2 4 5 2 2 2 2" xfId="55000"/>
    <cellStyle name="20% - Accent4 2 2 4 5 2 2 3" xfId="49192"/>
    <cellStyle name="20% - Accent4 2 2 4 5 2 2 4" xfId="37576"/>
    <cellStyle name="20% - Accent4 2 2 4 5 2 3" xfId="40097"/>
    <cellStyle name="20% - Accent4 2 2 4 5 2 3 2" xfId="51713"/>
    <cellStyle name="20% - Accent4 2 2 4 5 2 4" xfId="45905"/>
    <cellStyle name="20% - Accent4 2 2 4 5 2 5" xfId="28470"/>
    <cellStyle name="20% - Accent4 2 2 4 5 3" xfId="12760"/>
    <cellStyle name="20% - Accent4 2 2 4 5 3 2" xfId="42215"/>
    <cellStyle name="20% - Accent4 2 2 4 5 3 2 2" xfId="53831"/>
    <cellStyle name="20% - Accent4 2 2 4 5 3 3" xfId="48023"/>
    <cellStyle name="20% - Accent4 2 2 4 5 3 4" xfId="31452"/>
    <cellStyle name="20% - Accent4 2 2 4 5 4" xfId="38928"/>
    <cellStyle name="20% - Accent4 2 2 4 5 4 2" xfId="50544"/>
    <cellStyle name="20% - Accent4 2 2 4 5 5" xfId="24312"/>
    <cellStyle name="20% - Accent4 2 2 4 5 6" xfId="44736"/>
    <cellStyle name="20% - Accent4 2 2 4 5 7" xfId="21776"/>
    <cellStyle name="20% - Accent4 2 2 4 6" xfId="2083"/>
    <cellStyle name="20% - Accent4 2 2 4 6 2" xfId="12453"/>
    <cellStyle name="20% - Accent4 2 2 4 6 2 2" xfId="41995"/>
    <cellStyle name="20% - Accent4 2 2 4 6 2 2 2" xfId="53611"/>
    <cellStyle name="20% - Accent4 2 2 4 6 2 3" xfId="47803"/>
    <cellStyle name="20% - Accent4 2 2 4 6 2 4" xfId="31232"/>
    <cellStyle name="20% - Accent4 2 2 4 6 3" xfId="38708"/>
    <cellStyle name="20% - Accent4 2 2 4 6 3 2" xfId="50324"/>
    <cellStyle name="20% - Accent4 2 2 4 6 4" xfId="44516"/>
    <cellStyle name="20% - Accent4 2 2 4 6 5" xfId="24005"/>
    <cellStyle name="20% - Accent4 2 2 4 7" xfId="1671"/>
    <cellStyle name="20% - Accent4 2 2 4 7 2" xfId="12041"/>
    <cellStyle name="20% - Accent4 2 2 4 7 2 2" xfId="41812"/>
    <cellStyle name="20% - Accent4 2 2 4 7 2 2 2" xfId="53428"/>
    <cellStyle name="20% - Accent4 2 2 4 7 2 3" xfId="47620"/>
    <cellStyle name="20% - Accent4 2 2 4 7 2 4" xfId="30839"/>
    <cellStyle name="20% - Accent4 2 2 4 7 3" xfId="39877"/>
    <cellStyle name="20% - Accent4 2 2 4 7 3 2" xfId="51493"/>
    <cellStyle name="20% - Accent4 2 2 4 7 4" xfId="45685"/>
    <cellStyle name="20% - Accent4 2 2 4 7 5" xfId="28163"/>
    <cellStyle name="20% - Accent4 2 2 4 8" xfId="9819"/>
    <cellStyle name="20% - Accent4 2 2 4 8 2" xfId="20188"/>
    <cellStyle name="20% - Accent4 2 2 4 8 2 2" xfId="54780"/>
    <cellStyle name="20% - Accent4 2 2 4 8 2 3" xfId="43164"/>
    <cellStyle name="20% - Accent4 2 2 4 8 3" xfId="48972"/>
    <cellStyle name="20% - Accent4 2 2 4 8 4" xfId="37356"/>
    <cellStyle name="20% - Accent4 2 2 4 9" xfId="10996"/>
    <cellStyle name="20% - Accent4 2 2 4 9 2" xfId="41009"/>
    <cellStyle name="20% - Accent4 2 2 4 9 2 2" xfId="52625"/>
    <cellStyle name="20% - Accent4 2 2 4 9 3" xfId="46817"/>
    <cellStyle name="20% - Accent4 2 2 4 9 4" xfId="29983"/>
    <cellStyle name="20% - Accent4 2 2 5" xfId="665"/>
    <cellStyle name="20% - Accent4 2 2 5 10" xfId="38416"/>
    <cellStyle name="20% - Accent4 2 2 5 10 2" xfId="50032"/>
    <cellStyle name="20% - Accent4 2 2 5 11" xfId="23415"/>
    <cellStyle name="20% - Accent4 2 2 5 12" xfId="44224"/>
    <cellStyle name="20% - Accent4 2 2 5 13" xfId="21304"/>
    <cellStyle name="20% - Accent4 2 2 5 2" xfId="1253"/>
    <cellStyle name="20% - Accent4 2 2 5 2 2" xfId="3276"/>
    <cellStyle name="20% - Accent4 2 2 5 2 2 2" xfId="10805"/>
    <cellStyle name="20% - Accent4 2 2 5 2 2 2 2" xfId="21174"/>
    <cellStyle name="20% - Accent4 2 2 5 2 2 2 2 2" xfId="44150"/>
    <cellStyle name="20% - Accent4 2 2 5 2 2 2 2 2 2" xfId="55766"/>
    <cellStyle name="20% - Accent4 2 2 5 2 2 2 2 3" xfId="49958"/>
    <cellStyle name="20% - Accent4 2 2 5 2 2 2 2 4" xfId="38342"/>
    <cellStyle name="20% - Accent4 2 2 5 2 2 2 3" xfId="40863"/>
    <cellStyle name="20% - Accent4 2 2 5 2 2 2 3 2" xfId="52479"/>
    <cellStyle name="20% - Accent4 2 2 5 2 2 2 4" xfId="46671"/>
    <cellStyle name="20% - Accent4 2 2 5 2 2 2 5" xfId="29300"/>
    <cellStyle name="20% - Accent4 2 2 5 2 2 3" xfId="13646"/>
    <cellStyle name="20% - Accent4 2 2 5 2 2 3 2" xfId="42981"/>
    <cellStyle name="20% - Accent4 2 2 5 2 2 3 2 2" xfId="54597"/>
    <cellStyle name="20% - Accent4 2 2 5 2 2 3 3" xfId="48789"/>
    <cellStyle name="20% - Accent4 2 2 5 2 2 3 4" xfId="32273"/>
    <cellStyle name="20% - Accent4 2 2 5 2 2 4" xfId="39694"/>
    <cellStyle name="20% - Accent4 2 2 5 2 2 4 2" xfId="51310"/>
    <cellStyle name="20% - Accent4 2 2 5 2 2 5" xfId="25284"/>
    <cellStyle name="20% - Accent4 2 2 5 2 2 6" xfId="45502"/>
    <cellStyle name="20% - Accent4 2 2 5 2 2 7" xfId="22757"/>
    <cellStyle name="20% - Accent4 2 2 5 2 3" xfId="2612"/>
    <cellStyle name="20% - Accent4 2 2 5 2 3 2" xfId="12982"/>
    <cellStyle name="20% - Accent4 2 2 5 2 3 2 2" xfId="42397"/>
    <cellStyle name="20% - Accent4 2 2 5 2 3 2 2 2" xfId="54013"/>
    <cellStyle name="20% - Accent4 2 2 5 2 3 2 3" xfId="48205"/>
    <cellStyle name="20% - Accent4 2 2 5 2 3 2 4" xfId="31669"/>
    <cellStyle name="20% - Accent4 2 2 5 2 3 3" xfId="40279"/>
    <cellStyle name="20% - Accent4 2 2 5 2 3 3 2" xfId="51895"/>
    <cellStyle name="20% - Accent4 2 2 5 2 3 4" xfId="46087"/>
    <cellStyle name="20% - Accent4 2 2 5 2 3 5" xfId="28656"/>
    <cellStyle name="20% - Accent4 2 2 5 2 4" xfId="10221"/>
    <cellStyle name="20% - Accent4 2 2 5 2 4 2" xfId="20590"/>
    <cellStyle name="20% - Accent4 2 2 5 2 4 2 2" xfId="55182"/>
    <cellStyle name="20% - Accent4 2 2 5 2 4 2 3" xfId="43566"/>
    <cellStyle name="20% - Accent4 2 2 5 2 4 3" xfId="49374"/>
    <cellStyle name="20% - Accent4 2 2 5 2 4 4" xfId="37758"/>
    <cellStyle name="20% - Accent4 2 2 5 2 5" xfId="11623"/>
    <cellStyle name="20% - Accent4 2 2 5 2 5 2" xfId="41447"/>
    <cellStyle name="20% - Accent4 2 2 5 2 5 2 2" xfId="53063"/>
    <cellStyle name="20% - Accent4 2 2 5 2 5 3" xfId="47255"/>
    <cellStyle name="20% - Accent4 2 2 5 2 5 4" xfId="30421"/>
    <cellStyle name="20% - Accent4 2 2 5 2 6" xfId="39110"/>
    <cellStyle name="20% - Accent4 2 2 5 2 6 2" xfId="50726"/>
    <cellStyle name="20% - Accent4 2 2 5 2 7" xfId="24586"/>
    <cellStyle name="20% - Accent4 2 2 5 2 8" xfId="44918"/>
    <cellStyle name="20% - Accent4 2 2 5 2 9" xfId="22059"/>
    <cellStyle name="20% - Accent4 2 2 5 3" xfId="1435"/>
    <cellStyle name="20% - Accent4 2 2 5 3 2" xfId="2794"/>
    <cellStyle name="20% - Accent4 2 2 5 3 2 2" xfId="13164"/>
    <cellStyle name="20% - Accent4 2 2 5 3 2 2 2" xfId="42579"/>
    <cellStyle name="20% - Accent4 2 2 5 3 2 2 2 2" xfId="54195"/>
    <cellStyle name="20% - Accent4 2 2 5 3 2 2 3" xfId="48387"/>
    <cellStyle name="20% - Accent4 2 2 5 3 2 2 4" xfId="31851"/>
    <cellStyle name="20% - Accent4 2 2 5 3 2 3" xfId="40461"/>
    <cellStyle name="20% - Accent4 2 2 5 3 2 3 2" xfId="52077"/>
    <cellStyle name="20% - Accent4 2 2 5 3 2 4" xfId="46269"/>
    <cellStyle name="20% - Accent4 2 2 5 3 2 5" xfId="28838"/>
    <cellStyle name="20% - Accent4 2 2 5 3 3" xfId="10403"/>
    <cellStyle name="20% - Accent4 2 2 5 3 3 2" xfId="20772"/>
    <cellStyle name="20% - Accent4 2 2 5 3 3 2 2" xfId="55364"/>
    <cellStyle name="20% - Accent4 2 2 5 3 3 2 3" xfId="43748"/>
    <cellStyle name="20% - Accent4 2 2 5 3 3 3" xfId="49556"/>
    <cellStyle name="20% - Accent4 2 2 5 3 3 4" xfId="37940"/>
    <cellStyle name="20% - Accent4 2 2 5 3 4" xfId="11805"/>
    <cellStyle name="20% - Accent4 2 2 5 3 4 2" xfId="41629"/>
    <cellStyle name="20% - Accent4 2 2 5 3 4 2 2" xfId="53245"/>
    <cellStyle name="20% - Accent4 2 2 5 3 4 3" xfId="47437"/>
    <cellStyle name="20% - Accent4 2 2 5 3 4 4" xfId="30603"/>
    <cellStyle name="20% - Accent4 2 2 5 3 5" xfId="39292"/>
    <cellStyle name="20% - Accent4 2 2 5 3 5 2" xfId="50908"/>
    <cellStyle name="20% - Accent4 2 2 5 3 6" xfId="24768"/>
    <cellStyle name="20% - Accent4 2 2 5 3 7" xfId="45100"/>
    <cellStyle name="20% - Accent4 2 2 5 3 8" xfId="22241"/>
    <cellStyle name="20% - Accent4 2 2 5 4" xfId="815"/>
    <cellStyle name="20% - Accent4 2 2 5 4 2" xfId="2922"/>
    <cellStyle name="20% - Accent4 2 2 5 4 2 2" xfId="13292"/>
    <cellStyle name="20% - Accent4 2 2 5 4 2 2 2" xfId="42690"/>
    <cellStyle name="20% - Accent4 2 2 5 4 2 2 2 2" xfId="54306"/>
    <cellStyle name="20% - Accent4 2 2 5 4 2 2 3" xfId="48498"/>
    <cellStyle name="20% - Accent4 2 2 5 4 2 2 4" xfId="31975"/>
    <cellStyle name="20% - Accent4 2 2 5 4 2 3" xfId="40572"/>
    <cellStyle name="20% - Accent4 2 2 5 4 2 3 2" xfId="52188"/>
    <cellStyle name="20% - Accent4 2 2 5 4 2 4" xfId="46380"/>
    <cellStyle name="20% - Accent4 2 2 5 4 2 5" xfId="28953"/>
    <cellStyle name="20% - Accent4 2 2 5 4 3" xfId="10514"/>
    <cellStyle name="20% - Accent4 2 2 5 4 3 2" xfId="20883"/>
    <cellStyle name="20% - Accent4 2 2 5 4 3 2 2" xfId="55475"/>
    <cellStyle name="20% - Accent4 2 2 5 4 3 2 3" xfId="43859"/>
    <cellStyle name="20% - Accent4 2 2 5 4 3 3" xfId="49667"/>
    <cellStyle name="20% - Accent4 2 2 5 4 3 4" xfId="38051"/>
    <cellStyle name="20% - Accent4 2 2 5 4 4" xfId="11185"/>
    <cellStyle name="20% - Accent4 2 2 5 4 4 2" xfId="41156"/>
    <cellStyle name="20% - Accent4 2 2 5 4 4 2 2" xfId="52772"/>
    <cellStyle name="20% - Accent4 2 2 5 4 4 3" xfId="46964"/>
    <cellStyle name="20% - Accent4 2 2 5 4 4 4" xfId="30130"/>
    <cellStyle name="20% - Accent4 2 2 5 4 5" xfId="39403"/>
    <cellStyle name="20% - Accent4 2 2 5 4 5 2" xfId="51019"/>
    <cellStyle name="20% - Accent4 2 2 5 4 6" xfId="24916"/>
    <cellStyle name="20% - Accent4 2 2 5 4 7" xfId="45211"/>
    <cellStyle name="20% - Accent4 2 2 5 4 8" xfId="22389"/>
    <cellStyle name="20% - Accent4 2 2 5 5" xfId="2274"/>
    <cellStyle name="20% - Accent4 2 2 5 5 2" xfId="9930"/>
    <cellStyle name="20% - Accent4 2 2 5 5 2 2" xfId="20299"/>
    <cellStyle name="20% - Accent4 2 2 5 5 2 2 2" xfId="43275"/>
    <cellStyle name="20% - Accent4 2 2 5 5 2 2 2 2" xfId="54891"/>
    <cellStyle name="20% - Accent4 2 2 5 5 2 2 3" xfId="49083"/>
    <cellStyle name="20% - Accent4 2 2 5 5 2 2 4" xfId="37467"/>
    <cellStyle name="20% - Accent4 2 2 5 5 2 3" xfId="39988"/>
    <cellStyle name="20% - Accent4 2 2 5 5 2 3 2" xfId="51604"/>
    <cellStyle name="20% - Accent4 2 2 5 5 2 4" xfId="45796"/>
    <cellStyle name="20% - Accent4 2 2 5 5 2 5" xfId="28354"/>
    <cellStyle name="20% - Accent4 2 2 5 5 3" xfId="12644"/>
    <cellStyle name="20% - Accent4 2 2 5 5 3 2" xfId="42106"/>
    <cellStyle name="20% - Accent4 2 2 5 5 3 2 2" xfId="53722"/>
    <cellStyle name="20% - Accent4 2 2 5 5 3 3" xfId="47914"/>
    <cellStyle name="20% - Accent4 2 2 5 5 3 4" xfId="31343"/>
    <cellStyle name="20% - Accent4 2 2 5 5 4" xfId="38819"/>
    <cellStyle name="20% - Accent4 2 2 5 5 4 2" xfId="50435"/>
    <cellStyle name="20% - Accent4 2 2 5 5 5" xfId="24196"/>
    <cellStyle name="20% - Accent4 2 2 5 5 6" xfId="44627"/>
    <cellStyle name="20% - Accent4 2 2 5 5 7" xfId="21660"/>
    <cellStyle name="20% - Accent4 2 2 5 6" xfId="1940"/>
    <cellStyle name="20% - Accent4 2 2 5 6 2" xfId="12310"/>
    <cellStyle name="20% - Accent4 2 2 5 6 2 2" xfId="41886"/>
    <cellStyle name="20% - Accent4 2 2 5 6 2 2 2" xfId="53502"/>
    <cellStyle name="20% - Accent4 2 2 5 6 2 3" xfId="47694"/>
    <cellStyle name="20% - Accent4 2 2 5 6 2 4" xfId="31091"/>
    <cellStyle name="20% - Accent4 2 2 5 6 3" xfId="38599"/>
    <cellStyle name="20% - Accent4 2 2 5 6 3 2" xfId="50215"/>
    <cellStyle name="20% - Accent4 2 2 5 6 4" xfId="44407"/>
    <cellStyle name="20% - Accent4 2 2 5 6 5" xfId="23862"/>
    <cellStyle name="20% - Accent4 2 2 5 7" xfId="1556"/>
    <cellStyle name="20% - Accent4 2 2 5 7 2" xfId="11926"/>
    <cellStyle name="20% - Accent4 2 2 5 7 2 2" xfId="41703"/>
    <cellStyle name="20% - Accent4 2 2 5 7 2 2 2" xfId="53319"/>
    <cellStyle name="20% - Accent4 2 2 5 7 2 3" xfId="47511"/>
    <cellStyle name="20% - Accent4 2 2 5 7 2 4" xfId="30724"/>
    <cellStyle name="20% - Accent4 2 2 5 7 3" xfId="39768"/>
    <cellStyle name="20% - Accent4 2 2 5 7 3 2" xfId="51384"/>
    <cellStyle name="20% - Accent4 2 2 5 7 4" xfId="45576"/>
    <cellStyle name="20% - Accent4 2 2 5 7 5" xfId="28054"/>
    <cellStyle name="20% - Accent4 2 2 5 8" xfId="9710"/>
    <cellStyle name="20% - Accent4 2 2 5 8 2" xfId="20079"/>
    <cellStyle name="20% - Accent4 2 2 5 8 2 2" xfId="54671"/>
    <cellStyle name="20% - Accent4 2 2 5 8 2 3" xfId="43055"/>
    <cellStyle name="20% - Accent4 2 2 5 8 3" xfId="48863"/>
    <cellStyle name="20% - Accent4 2 2 5 8 4" xfId="37247"/>
    <cellStyle name="20% - Accent4 2 2 5 9" xfId="11037"/>
    <cellStyle name="20% - Accent4 2 2 5 9 2" xfId="41045"/>
    <cellStyle name="20% - Accent4 2 2 5 9 2 2" xfId="52661"/>
    <cellStyle name="20% - Accent4 2 2 5 9 3" xfId="46853"/>
    <cellStyle name="20% - Accent4 2 2 5 9 4" xfId="30019"/>
    <cellStyle name="20% - Accent4 2 2 6" xfId="1047"/>
    <cellStyle name="20% - Accent4 2 2 6 2" xfId="3131"/>
    <cellStyle name="20% - Accent4 2 2 6 2 2" xfId="10660"/>
    <cellStyle name="20% - Accent4 2 2 6 2 2 2" xfId="21029"/>
    <cellStyle name="20% - Accent4 2 2 6 2 2 2 2" xfId="44005"/>
    <cellStyle name="20% - Accent4 2 2 6 2 2 2 2 2" xfId="55621"/>
    <cellStyle name="20% - Accent4 2 2 6 2 2 2 3" xfId="49813"/>
    <cellStyle name="20% - Accent4 2 2 6 2 2 2 4" xfId="38197"/>
    <cellStyle name="20% - Accent4 2 2 6 2 2 3" xfId="40718"/>
    <cellStyle name="20% - Accent4 2 2 6 2 2 3 2" xfId="52334"/>
    <cellStyle name="20% - Accent4 2 2 6 2 2 4" xfId="46526"/>
    <cellStyle name="20% - Accent4 2 2 6 2 2 5" xfId="29155"/>
    <cellStyle name="20% - Accent4 2 2 6 2 3" xfId="13501"/>
    <cellStyle name="20% - Accent4 2 2 6 2 3 2" xfId="42836"/>
    <cellStyle name="20% - Accent4 2 2 6 2 3 2 2" xfId="54452"/>
    <cellStyle name="20% - Accent4 2 2 6 2 3 3" xfId="48644"/>
    <cellStyle name="20% - Accent4 2 2 6 2 3 4" xfId="32128"/>
    <cellStyle name="20% - Accent4 2 2 6 2 4" xfId="39549"/>
    <cellStyle name="20% - Accent4 2 2 6 2 4 2" xfId="51165"/>
    <cellStyle name="20% - Accent4 2 2 6 2 5" xfId="25139"/>
    <cellStyle name="20% - Accent4 2 2 6 2 6" xfId="45357"/>
    <cellStyle name="20% - Accent4 2 2 6 2 7" xfId="22612"/>
    <cellStyle name="20% - Accent4 2 2 6 3" xfId="2452"/>
    <cellStyle name="20% - Accent4 2 2 6 3 2" xfId="12822"/>
    <cellStyle name="20% - Accent4 2 2 6 3 2 2" xfId="42252"/>
    <cellStyle name="20% - Accent4 2 2 6 3 2 2 2" xfId="53868"/>
    <cellStyle name="20% - Accent4 2 2 6 3 2 3" xfId="48060"/>
    <cellStyle name="20% - Accent4 2 2 6 3 2 4" xfId="31509"/>
    <cellStyle name="20% - Accent4 2 2 6 3 3" xfId="40134"/>
    <cellStyle name="20% - Accent4 2 2 6 3 3 2" xfId="51750"/>
    <cellStyle name="20% - Accent4 2 2 6 3 4" xfId="45942"/>
    <cellStyle name="20% - Accent4 2 2 6 3 5" xfId="28511"/>
    <cellStyle name="20% - Accent4 2 2 6 4" xfId="10076"/>
    <cellStyle name="20% - Accent4 2 2 6 4 2" xfId="20445"/>
    <cellStyle name="20% - Accent4 2 2 6 4 2 2" xfId="55037"/>
    <cellStyle name="20% - Accent4 2 2 6 4 2 3" xfId="43421"/>
    <cellStyle name="20% - Accent4 2 2 6 4 3" xfId="49229"/>
    <cellStyle name="20% - Accent4 2 2 6 4 4" xfId="37613"/>
    <cellStyle name="20% - Accent4 2 2 6 5" xfId="11417"/>
    <cellStyle name="20% - Accent4 2 2 6 5 2" xfId="41302"/>
    <cellStyle name="20% - Accent4 2 2 6 5 2 2" xfId="52918"/>
    <cellStyle name="20% - Accent4 2 2 6 5 3" xfId="47110"/>
    <cellStyle name="20% - Accent4 2 2 6 5 4" xfId="30276"/>
    <cellStyle name="20% - Accent4 2 2 6 6" xfId="38965"/>
    <cellStyle name="20% - Accent4 2 2 6 6 2" xfId="50581"/>
    <cellStyle name="20% - Accent4 2 2 6 7" xfId="24380"/>
    <cellStyle name="20% - Accent4 2 2 6 8" xfId="44773"/>
    <cellStyle name="20% - Accent4 2 2 6 9" xfId="21853"/>
    <cellStyle name="20% - Accent4 2 2 7" xfId="1290"/>
    <cellStyle name="20% - Accent4 2 2 7 2" xfId="2649"/>
    <cellStyle name="20% - Accent4 2 2 7 2 2" xfId="13019"/>
    <cellStyle name="20% - Accent4 2 2 7 2 2 2" xfId="42434"/>
    <cellStyle name="20% - Accent4 2 2 7 2 2 2 2" xfId="54050"/>
    <cellStyle name="20% - Accent4 2 2 7 2 2 3" xfId="48242"/>
    <cellStyle name="20% - Accent4 2 2 7 2 2 4" xfId="31706"/>
    <cellStyle name="20% - Accent4 2 2 7 2 3" xfId="40316"/>
    <cellStyle name="20% - Accent4 2 2 7 2 3 2" xfId="51932"/>
    <cellStyle name="20% - Accent4 2 2 7 2 4" xfId="46124"/>
    <cellStyle name="20% - Accent4 2 2 7 2 5" xfId="28693"/>
    <cellStyle name="20% - Accent4 2 2 7 3" xfId="10258"/>
    <cellStyle name="20% - Accent4 2 2 7 3 2" xfId="20627"/>
    <cellStyle name="20% - Accent4 2 2 7 3 2 2" xfId="55219"/>
    <cellStyle name="20% - Accent4 2 2 7 3 2 3" xfId="43603"/>
    <cellStyle name="20% - Accent4 2 2 7 3 3" xfId="49411"/>
    <cellStyle name="20% - Accent4 2 2 7 3 4" xfId="37795"/>
    <cellStyle name="20% - Accent4 2 2 7 4" xfId="11660"/>
    <cellStyle name="20% - Accent4 2 2 7 4 2" xfId="41484"/>
    <cellStyle name="20% - Accent4 2 2 7 4 2 2" xfId="53100"/>
    <cellStyle name="20% - Accent4 2 2 7 4 3" xfId="47292"/>
    <cellStyle name="20% - Accent4 2 2 7 4 4" xfId="30458"/>
    <cellStyle name="20% - Accent4 2 2 7 5" xfId="39147"/>
    <cellStyle name="20% - Accent4 2 2 7 5 2" xfId="50763"/>
    <cellStyle name="20% - Accent4 2 2 7 6" xfId="24623"/>
    <cellStyle name="20% - Accent4 2 2 7 7" xfId="44955"/>
    <cellStyle name="20% - Accent4 2 2 7 8" xfId="22096"/>
    <cellStyle name="20% - Accent4 2 2 8" xfId="708"/>
    <cellStyle name="20% - Accent4 2 2 8 2" xfId="2833"/>
    <cellStyle name="20% - Accent4 2 2 8 2 2" xfId="13203"/>
    <cellStyle name="20% - Accent4 2 2 8 2 2 2" xfId="42616"/>
    <cellStyle name="20% - Accent4 2 2 8 2 2 2 2" xfId="54232"/>
    <cellStyle name="20% - Accent4 2 2 8 2 2 3" xfId="48424"/>
    <cellStyle name="20% - Accent4 2 2 8 2 2 4" xfId="31890"/>
    <cellStyle name="20% - Accent4 2 2 8 2 3" xfId="40498"/>
    <cellStyle name="20% - Accent4 2 2 8 2 3 2" xfId="52114"/>
    <cellStyle name="20% - Accent4 2 2 8 2 4" xfId="46306"/>
    <cellStyle name="20% - Accent4 2 2 8 2 5" xfId="28875"/>
    <cellStyle name="20% - Accent4 2 2 8 3" xfId="10440"/>
    <cellStyle name="20% - Accent4 2 2 8 3 2" xfId="20809"/>
    <cellStyle name="20% - Accent4 2 2 8 3 2 2" xfId="55401"/>
    <cellStyle name="20% - Accent4 2 2 8 3 2 3" xfId="43785"/>
    <cellStyle name="20% - Accent4 2 2 8 3 3" xfId="49593"/>
    <cellStyle name="20% - Accent4 2 2 8 3 4" xfId="37977"/>
    <cellStyle name="20% - Accent4 2 2 8 4" xfId="11078"/>
    <cellStyle name="20% - Accent4 2 2 8 4 2" xfId="41082"/>
    <cellStyle name="20% - Accent4 2 2 8 4 2 2" xfId="52698"/>
    <cellStyle name="20% - Accent4 2 2 8 4 3" xfId="46890"/>
    <cellStyle name="20% - Accent4 2 2 8 4 4" xfId="30056"/>
    <cellStyle name="20% - Accent4 2 2 8 5" xfId="39329"/>
    <cellStyle name="20% - Accent4 2 2 8 5 2" xfId="50945"/>
    <cellStyle name="20% - Accent4 2 2 8 6" xfId="24809"/>
    <cellStyle name="20% - Accent4 2 2 8 7" xfId="45137"/>
    <cellStyle name="20% - Accent4 2 2 8 8" xfId="22282"/>
    <cellStyle name="20% - Accent4 2 2 9" xfId="2190"/>
    <cellStyle name="20% - Accent4 2 2 9 2" xfId="9856"/>
    <cellStyle name="20% - Accent4 2 2 9 2 2" xfId="20225"/>
    <cellStyle name="20% - Accent4 2 2 9 2 2 2" xfId="43201"/>
    <cellStyle name="20% - Accent4 2 2 9 2 2 2 2" xfId="54817"/>
    <cellStyle name="20% - Accent4 2 2 9 2 2 3" xfId="49009"/>
    <cellStyle name="20% - Accent4 2 2 9 2 2 4" xfId="37393"/>
    <cellStyle name="20% - Accent4 2 2 9 2 3" xfId="39914"/>
    <cellStyle name="20% - Accent4 2 2 9 2 3 2" xfId="51530"/>
    <cellStyle name="20% - Accent4 2 2 9 2 4" xfId="45722"/>
    <cellStyle name="20% - Accent4 2 2 9 2 5" xfId="28270"/>
    <cellStyle name="20% - Accent4 2 2 9 3" xfId="12560"/>
    <cellStyle name="20% - Accent4 2 2 9 3 2" xfId="42032"/>
    <cellStyle name="20% - Accent4 2 2 9 3 2 2" xfId="53648"/>
    <cellStyle name="20% - Accent4 2 2 9 3 3" xfId="47840"/>
    <cellStyle name="20% - Accent4 2 2 9 3 4" xfId="31269"/>
    <cellStyle name="20% - Accent4 2 2 9 4" xfId="38745"/>
    <cellStyle name="20% - Accent4 2 2 9 4 2" xfId="50361"/>
    <cellStyle name="20% - Accent4 2 2 9 5" xfId="24112"/>
    <cellStyle name="20% - Accent4 2 2 9 6" xfId="44553"/>
    <cellStyle name="20% - Accent4 2 2 9 7" xfId="21576"/>
    <cellStyle name="20% - Accent4 2 3" xfId="507"/>
    <cellStyle name="20% - Accent4 2 3 10" xfId="10879"/>
    <cellStyle name="20% - Accent4 2 3 10 2" xfId="40919"/>
    <cellStyle name="20% - Accent4 2 3 10 2 2" xfId="52535"/>
    <cellStyle name="20% - Accent4 2 3 10 3" xfId="46727"/>
    <cellStyle name="20% - Accent4 2 3 10 4" xfId="29893"/>
    <cellStyle name="20% - Accent4 2 3 11" xfId="38435"/>
    <cellStyle name="20% - Accent4 2 3 11 2" xfId="50051"/>
    <cellStyle name="20% - Accent4 2 3 12" xfId="23434"/>
    <cellStyle name="20% - Accent4 2 3 13" xfId="44243"/>
    <cellStyle name="20% - Accent4 2 3 14" xfId="21352"/>
    <cellStyle name="20% - Accent4 2 3 2" xfId="834"/>
    <cellStyle name="20% - Accent4 2 3 2 2" xfId="2941"/>
    <cellStyle name="20% - Accent4 2 3 2 2 2" xfId="10533"/>
    <cellStyle name="20% - Accent4 2 3 2 2 2 2" xfId="20902"/>
    <cellStyle name="20% - Accent4 2 3 2 2 2 2 2" xfId="43878"/>
    <cellStyle name="20% - Accent4 2 3 2 2 2 2 2 2" xfId="55494"/>
    <cellStyle name="20% - Accent4 2 3 2 2 2 2 3" xfId="49686"/>
    <cellStyle name="20% - Accent4 2 3 2 2 2 2 4" xfId="38070"/>
    <cellStyle name="20% - Accent4 2 3 2 2 2 3" xfId="40591"/>
    <cellStyle name="20% - Accent4 2 3 2 2 2 3 2" xfId="52207"/>
    <cellStyle name="20% - Accent4 2 3 2 2 2 4" xfId="46399"/>
    <cellStyle name="20% - Accent4 2 3 2 2 2 5" xfId="28972"/>
    <cellStyle name="20% - Accent4 2 3 2 2 3" xfId="13311"/>
    <cellStyle name="20% - Accent4 2 3 2 2 3 2" xfId="42709"/>
    <cellStyle name="20% - Accent4 2 3 2 2 3 2 2" xfId="54325"/>
    <cellStyle name="20% - Accent4 2 3 2 2 3 3" xfId="48517"/>
    <cellStyle name="20% - Accent4 2 3 2 2 3 4" xfId="31994"/>
    <cellStyle name="20% - Accent4 2 3 2 2 4" xfId="39422"/>
    <cellStyle name="20% - Accent4 2 3 2 2 4 2" xfId="51038"/>
    <cellStyle name="20% - Accent4 2 3 2 2 5" xfId="24935"/>
    <cellStyle name="20% - Accent4 2 3 2 2 6" xfId="45230"/>
    <cellStyle name="20% - Accent4 2 3 2 2 7" xfId="22408"/>
    <cellStyle name="20% - Accent4 2 3 2 3" xfId="2293"/>
    <cellStyle name="20% - Accent4 2 3 2 3 2" xfId="12663"/>
    <cellStyle name="20% - Accent4 2 3 2 3 2 2" xfId="42125"/>
    <cellStyle name="20% - Accent4 2 3 2 3 2 2 2" xfId="53741"/>
    <cellStyle name="20% - Accent4 2 3 2 3 2 3" xfId="47933"/>
    <cellStyle name="20% - Accent4 2 3 2 3 2 4" xfId="31362"/>
    <cellStyle name="20% - Accent4 2 3 2 3 3" xfId="40007"/>
    <cellStyle name="20% - Accent4 2 3 2 3 3 2" xfId="51623"/>
    <cellStyle name="20% - Accent4 2 3 2 3 4" xfId="45815"/>
    <cellStyle name="20% - Accent4 2 3 2 3 5" xfId="28373"/>
    <cellStyle name="20% - Accent4 2 3 2 4" xfId="9949"/>
    <cellStyle name="20% - Accent4 2 3 2 4 2" xfId="20318"/>
    <cellStyle name="20% - Accent4 2 3 2 4 2 2" xfId="54910"/>
    <cellStyle name="20% - Accent4 2 3 2 4 2 3" xfId="43294"/>
    <cellStyle name="20% - Accent4 2 3 2 4 3" xfId="49102"/>
    <cellStyle name="20% - Accent4 2 3 2 4 4" xfId="37486"/>
    <cellStyle name="20% - Accent4 2 3 2 5" xfId="11204"/>
    <cellStyle name="20% - Accent4 2 3 2 5 2" xfId="41175"/>
    <cellStyle name="20% - Accent4 2 3 2 5 2 2" xfId="52791"/>
    <cellStyle name="20% - Accent4 2 3 2 5 3" xfId="46983"/>
    <cellStyle name="20% - Accent4 2 3 2 5 4" xfId="30149"/>
    <cellStyle name="20% - Accent4 2 3 2 6" xfId="38838"/>
    <cellStyle name="20% - Accent4 2 3 2 6 2" xfId="50454"/>
    <cellStyle name="20% - Accent4 2 3 2 7" xfId="24215"/>
    <cellStyle name="20% - Accent4 2 3 2 8" xfId="44646"/>
    <cellStyle name="20% - Accent4 2 3 2 9" xfId="21679"/>
    <cellStyle name="20% - Accent4 2 3 3" xfId="1095"/>
    <cellStyle name="20% - Accent4 2 3 3 2" xfId="3150"/>
    <cellStyle name="20% - Accent4 2 3 3 2 2" xfId="10679"/>
    <cellStyle name="20% - Accent4 2 3 3 2 2 2" xfId="21048"/>
    <cellStyle name="20% - Accent4 2 3 3 2 2 2 2" xfId="44024"/>
    <cellStyle name="20% - Accent4 2 3 3 2 2 2 2 2" xfId="55640"/>
    <cellStyle name="20% - Accent4 2 3 3 2 2 2 3" xfId="49832"/>
    <cellStyle name="20% - Accent4 2 3 3 2 2 2 4" xfId="38216"/>
    <cellStyle name="20% - Accent4 2 3 3 2 2 3" xfId="40737"/>
    <cellStyle name="20% - Accent4 2 3 3 2 2 3 2" xfId="52353"/>
    <cellStyle name="20% - Accent4 2 3 3 2 2 4" xfId="46545"/>
    <cellStyle name="20% - Accent4 2 3 3 2 2 5" xfId="29174"/>
    <cellStyle name="20% - Accent4 2 3 3 2 3" xfId="13520"/>
    <cellStyle name="20% - Accent4 2 3 3 2 3 2" xfId="42855"/>
    <cellStyle name="20% - Accent4 2 3 3 2 3 2 2" xfId="54471"/>
    <cellStyle name="20% - Accent4 2 3 3 2 3 3" xfId="48663"/>
    <cellStyle name="20% - Accent4 2 3 3 2 3 4" xfId="32147"/>
    <cellStyle name="20% - Accent4 2 3 3 2 4" xfId="39568"/>
    <cellStyle name="20% - Accent4 2 3 3 2 4 2" xfId="51184"/>
    <cellStyle name="20% - Accent4 2 3 3 2 5" xfId="25158"/>
    <cellStyle name="20% - Accent4 2 3 3 2 6" xfId="45376"/>
    <cellStyle name="20% - Accent4 2 3 3 2 7" xfId="22631"/>
    <cellStyle name="20% - Accent4 2 3 3 3" xfId="2478"/>
    <cellStyle name="20% - Accent4 2 3 3 3 2" xfId="12848"/>
    <cellStyle name="20% - Accent4 2 3 3 3 2 2" xfId="42271"/>
    <cellStyle name="20% - Accent4 2 3 3 3 2 2 2" xfId="53887"/>
    <cellStyle name="20% - Accent4 2 3 3 3 2 3" xfId="48079"/>
    <cellStyle name="20% - Accent4 2 3 3 3 2 4" xfId="31535"/>
    <cellStyle name="20% - Accent4 2 3 3 3 3" xfId="40153"/>
    <cellStyle name="20% - Accent4 2 3 3 3 3 2" xfId="51769"/>
    <cellStyle name="20% - Accent4 2 3 3 3 4" xfId="45961"/>
    <cellStyle name="20% - Accent4 2 3 3 3 5" xfId="28530"/>
    <cellStyle name="20% - Accent4 2 3 3 4" xfId="10095"/>
    <cellStyle name="20% - Accent4 2 3 3 4 2" xfId="20464"/>
    <cellStyle name="20% - Accent4 2 3 3 4 2 2" xfId="55056"/>
    <cellStyle name="20% - Accent4 2 3 3 4 2 3" xfId="43440"/>
    <cellStyle name="20% - Accent4 2 3 3 4 3" xfId="49248"/>
    <cellStyle name="20% - Accent4 2 3 3 4 4" xfId="37632"/>
    <cellStyle name="20% - Accent4 2 3 3 5" xfId="11465"/>
    <cellStyle name="20% - Accent4 2 3 3 5 2" xfId="41321"/>
    <cellStyle name="20% - Accent4 2 3 3 5 2 2" xfId="52937"/>
    <cellStyle name="20% - Accent4 2 3 3 5 3" xfId="47129"/>
    <cellStyle name="20% - Accent4 2 3 3 5 4" xfId="30295"/>
    <cellStyle name="20% - Accent4 2 3 3 6" xfId="38984"/>
    <cellStyle name="20% - Accent4 2 3 3 6 2" xfId="50600"/>
    <cellStyle name="20% - Accent4 2 3 3 7" xfId="24428"/>
    <cellStyle name="20% - Accent4 2 3 3 8" xfId="44792"/>
    <cellStyle name="20% - Accent4 2 3 3 9" xfId="21901"/>
    <cellStyle name="20% - Accent4 2 3 4" xfId="1309"/>
    <cellStyle name="20% - Accent4 2 3 4 2" xfId="2668"/>
    <cellStyle name="20% - Accent4 2 3 4 2 2" xfId="13038"/>
    <cellStyle name="20% - Accent4 2 3 4 2 2 2" xfId="42453"/>
    <cellStyle name="20% - Accent4 2 3 4 2 2 2 2" xfId="54069"/>
    <cellStyle name="20% - Accent4 2 3 4 2 2 3" xfId="48261"/>
    <cellStyle name="20% - Accent4 2 3 4 2 2 4" xfId="31725"/>
    <cellStyle name="20% - Accent4 2 3 4 2 3" xfId="40335"/>
    <cellStyle name="20% - Accent4 2 3 4 2 3 2" xfId="51951"/>
    <cellStyle name="20% - Accent4 2 3 4 2 4" xfId="46143"/>
    <cellStyle name="20% - Accent4 2 3 4 2 5" xfId="28712"/>
    <cellStyle name="20% - Accent4 2 3 4 3" xfId="10277"/>
    <cellStyle name="20% - Accent4 2 3 4 3 2" xfId="20646"/>
    <cellStyle name="20% - Accent4 2 3 4 3 2 2" xfId="55238"/>
    <cellStyle name="20% - Accent4 2 3 4 3 2 3" xfId="43622"/>
    <cellStyle name="20% - Accent4 2 3 4 3 3" xfId="49430"/>
    <cellStyle name="20% - Accent4 2 3 4 3 4" xfId="37814"/>
    <cellStyle name="20% - Accent4 2 3 4 4" xfId="11679"/>
    <cellStyle name="20% - Accent4 2 3 4 4 2" xfId="41503"/>
    <cellStyle name="20% - Accent4 2 3 4 4 2 2" xfId="53119"/>
    <cellStyle name="20% - Accent4 2 3 4 4 3" xfId="47311"/>
    <cellStyle name="20% - Accent4 2 3 4 4 4" xfId="30477"/>
    <cellStyle name="20% - Accent4 2 3 4 5" xfId="39166"/>
    <cellStyle name="20% - Accent4 2 3 4 5 2" xfId="50782"/>
    <cellStyle name="20% - Accent4 2 3 4 6" xfId="24642"/>
    <cellStyle name="20% - Accent4 2 3 4 7" xfId="44974"/>
    <cellStyle name="20% - Accent4 2 3 4 8" xfId="22115"/>
    <cellStyle name="20% - Accent4 2 3 5" xfId="756"/>
    <cellStyle name="20% - Accent4 2 3 5 2" xfId="2863"/>
    <cellStyle name="20% - Accent4 2 3 5 2 2" xfId="13233"/>
    <cellStyle name="20% - Accent4 2 3 5 2 2 2" xfId="42635"/>
    <cellStyle name="20% - Accent4 2 3 5 2 2 2 2" xfId="54251"/>
    <cellStyle name="20% - Accent4 2 3 5 2 2 3" xfId="48443"/>
    <cellStyle name="20% - Accent4 2 3 5 2 2 4" xfId="31920"/>
    <cellStyle name="20% - Accent4 2 3 5 2 3" xfId="40517"/>
    <cellStyle name="20% - Accent4 2 3 5 2 3 2" xfId="52133"/>
    <cellStyle name="20% - Accent4 2 3 5 2 4" xfId="46325"/>
    <cellStyle name="20% - Accent4 2 3 5 2 5" xfId="28894"/>
    <cellStyle name="20% - Accent4 2 3 5 3" xfId="10459"/>
    <cellStyle name="20% - Accent4 2 3 5 3 2" xfId="20828"/>
    <cellStyle name="20% - Accent4 2 3 5 3 2 2" xfId="55420"/>
    <cellStyle name="20% - Accent4 2 3 5 3 2 3" xfId="43804"/>
    <cellStyle name="20% - Accent4 2 3 5 3 3" xfId="49612"/>
    <cellStyle name="20% - Accent4 2 3 5 3 4" xfId="37996"/>
    <cellStyle name="20% - Accent4 2 3 5 4" xfId="11126"/>
    <cellStyle name="20% - Accent4 2 3 5 4 2" xfId="41101"/>
    <cellStyle name="20% - Accent4 2 3 5 4 2 2" xfId="52717"/>
    <cellStyle name="20% - Accent4 2 3 5 4 3" xfId="46909"/>
    <cellStyle name="20% - Accent4 2 3 5 4 4" xfId="30075"/>
    <cellStyle name="20% - Accent4 2 3 5 5" xfId="39348"/>
    <cellStyle name="20% - Accent4 2 3 5 5 2" xfId="50964"/>
    <cellStyle name="20% - Accent4 2 3 5 6" xfId="24857"/>
    <cellStyle name="20% - Accent4 2 3 5 7" xfId="45156"/>
    <cellStyle name="20% - Accent4 2 3 5 8" xfId="22330"/>
    <cellStyle name="20% - Accent4 2 3 6" xfId="2218"/>
    <cellStyle name="20% - Accent4 2 3 6 2" xfId="9875"/>
    <cellStyle name="20% - Accent4 2 3 6 2 2" xfId="20244"/>
    <cellStyle name="20% - Accent4 2 3 6 2 2 2" xfId="43220"/>
    <cellStyle name="20% - Accent4 2 3 6 2 2 2 2" xfId="54836"/>
    <cellStyle name="20% - Accent4 2 3 6 2 2 3" xfId="49028"/>
    <cellStyle name="20% - Accent4 2 3 6 2 2 4" xfId="37412"/>
    <cellStyle name="20% - Accent4 2 3 6 2 3" xfId="39933"/>
    <cellStyle name="20% - Accent4 2 3 6 2 3 2" xfId="51549"/>
    <cellStyle name="20% - Accent4 2 3 6 2 4" xfId="45741"/>
    <cellStyle name="20% - Accent4 2 3 6 2 5" xfId="28298"/>
    <cellStyle name="20% - Accent4 2 3 6 3" xfId="12588"/>
    <cellStyle name="20% - Accent4 2 3 6 3 2" xfId="42051"/>
    <cellStyle name="20% - Accent4 2 3 6 3 2 2" xfId="53667"/>
    <cellStyle name="20% - Accent4 2 3 6 3 3" xfId="47859"/>
    <cellStyle name="20% - Accent4 2 3 6 3 4" xfId="31288"/>
    <cellStyle name="20% - Accent4 2 3 6 4" xfId="38764"/>
    <cellStyle name="20% - Accent4 2 3 6 4 2" xfId="50380"/>
    <cellStyle name="20% - Accent4 2 3 6 5" xfId="24140"/>
    <cellStyle name="20% - Accent4 2 3 6 6" xfId="44572"/>
    <cellStyle name="20% - Accent4 2 3 6 7" xfId="21604"/>
    <cellStyle name="20% - Accent4 2 3 7" xfId="1978"/>
    <cellStyle name="20% - Accent4 2 3 7 2" xfId="12348"/>
    <cellStyle name="20% - Accent4 2 3 7 2 2" xfId="41905"/>
    <cellStyle name="20% - Accent4 2 3 7 2 2 2" xfId="53521"/>
    <cellStyle name="20% - Accent4 2 3 7 2 3" xfId="47713"/>
    <cellStyle name="20% - Accent4 2 3 7 2 4" xfId="31128"/>
    <cellStyle name="20% - Accent4 2 3 7 3" xfId="38618"/>
    <cellStyle name="20% - Accent4 2 3 7 3 2" xfId="50234"/>
    <cellStyle name="20% - Accent4 2 3 7 4" xfId="44426"/>
    <cellStyle name="20% - Accent4 2 3 7 5" xfId="23900"/>
    <cellStyle name="20% - Accent4 2 3 8" xfId="1575"/>
    <cellStyle name="20% - Accent4 2 3 8 2" xfId="11945"/>
    <cellStyle name="20% - Accent4 2 3 8 2 2" xfId="41722"/>
    <cellStyle name="20% - Accent4 2 3 8 2 2 2" xfId="53338"/>
    <cellStyle name="20% - Accent4 2 3 8 2 3" xfId="47530"/>
    <cellStyle name="20% - Accent4 2 3 8 2 4" xfId="30743"/>
    <cellStyle name="20% - Accent4 2 3 8 3" xfId="39787"/>
    <cellStyle name="20% - Accent4 2 3 8 3 2" xfId="51403"/>
    <cellStyle name="20% - Accent4 2 3 8 4" xfId="45595"/>
    <cellStyle name="20% - Accent4 2 3 8 5" xfId="28073"/>
    <cellStyle name="20% - Accent4 2 3 9" xfId="9729"/>
    <cellStyle name="20% - Accent4 2 3 9 2" xfId="20098"/>
    <cellStyle name="20% - Accent4 2 3 9 2 2" xfId="54690"/>
    <cellStyle name="20% - Accent4 2 3 9 2 3" xfId="43074"/>
    <cellStyle name="20% - Accent4 2 3 9 3" xfId="48882"/>
    <cellStyle name="20% - Accent4 2 3 9 4" xfId="37266"/>
    <cellStyle name="20% - Accent4 2 4" xfId="547"/>
    <cellStyle name="20% - Accent4 2 4 10" xfId="38471"/>
    <cellStyle name="20% - Accent4 2 4 10 2" xfId="50087"/>
    <cellStyle name="20% - Accent4 2 4 11" xfId="23474"/>
    <cellStyle name="20% - Accent4 2 4 12" xfId="44279"/>
    <cellStyle name="20% - Accent4 2 4 13" xfId="21392"/>
    <cellStyle name="20% - Accent4 2 4 2" xfId="1135"/>
    <cellStyle name="20% - Accent4 2 4 2 2" xfId="3186"/>
    <cellStyle name="20% - Accent4 2 4 2 2 2" xfId="10715"/>
    <cellStyle name="20% - Accent4 2 4 2 2 2 2" xfId="21084"/>
    <cellStyle name="20% - Accent4 2 4 2 2 2 2 2" xfId="44060"/>
    <cellStyle name="20% - Accent4 2 4 2 2 2 2 2 2" xfId="55676"/>
    <cellStyle name="20% - Accent4 2 4 2 2 2 2 3" xfId="49868"/>
    <cellStyle name="20% - Accent4 2 4 2 2 2 2 4" xfId="38252"/>
    <cellStyle name="20% - Accent4 2 4 2 2 2 3" xfId="40773"/>
    <cellStyle name="20% - Accent4 2 4 2 2 2 3 2" xfId="52389"/>
    <cellStyle name="20% - Accent4 2 4 2 2 2 4" xfId="46581"/>
    <cellStyle name="20% - Accent4 2 4 2 2 2 5" xfId="29210"/>
    <cellStyle name="20% - Accent4 2 4 2 2 3" xfId="13556"/>
    <cellStyle name="20% - Accent4 2 4 2 2 3 2" xfId="42891"/>
    <cellStyle name="20% - Accent4 2 4 2 2 3 2 2" xfId="54507"/>
    <cellStyle name="20% - Accent4 2 4 2 2 3 3" xfId="48699"/>
    <cellStyle name="20% - Accent4 2 4 2 2 3 4" xfId="32183"/>
    <cellStyle name="20% - Accent4 2 4 2 2 4" xfId="39604"/>
    <cellStyle name="20% - Accent4 2 4 2 2 4 2" xfId="51220"/>
    <cellStyle name="20% - Accent4 2 4 2 2 5" xfId="25194"/>
    <cellStyle name="20% - Accent4 2 4 2 2 6" xfId="45412"/>
    <cellStyle name="20% - Accent4 2 4 2 2 7" xfId="22667"/>
    <cellStyle name="20% - Accent4 2 4 2 3" xfId="2514"/>
    <cellStyle name="20% - Accent4 2 4 2 3 2" xfId="12884"/>
    <cellStyle name="20% - Accent4 2 4 2 3 2 2" xfId="42307"/>
    <cellStyle name="20% - Accent4 2 4 2 3 2 2 2" xfId="53923"/>
    <cellStyle name="20% - Accent4 2 4 2 3 2 3" xfId="48115"/>
    <cellStyle name="20% - Accent4 2 4 2 3 2 4" xfId="31571"/>
    <cellStyle name="20% - Accent4 2 4 2 3 3" xfId="40189"/>
    <cellStyle name="20% - Accent4 2 4 2 3 3 2" xfId="51805"/>
    <cellStyle name="20% - Accent4 2 4 2 3 4" xfId="45997"/>
    <cellStyle name="20% - Accent4 2 4 2 3 5" xfId="28566"/>
    <cellStyle name="20% - Accent4 2 4 2 4" xfId="10131"/>
    <cellStyle name="20% - Accent4 2 4 2 4 2" xfId="20500"/>
    <cellStyle name="20% - Accent4 2 4 2 4 2 2" xfId="55092"/>
    <cellStyle name="20% - Accent4 2 4 2 4 2 3" xfId="43476"/>
    <cellStyle name="20% - Accent4 2 4 2 4 3" xfId="49284"/>
    <cellStyle name="20% - Accent4 2 4 2 4 4" xfId="37668"/>
    <cellStyle name="20% - Accent4 2 4 2 5" xfId="11505"/>
    <cellStyle name="20% - Accent4 2 4 2 5 2" xfId="41357"/>
    <cellStyle name="20% - Accent4 2 4 2 5 2 2" xfId="52973"/>
    <cellStyle name="20% - Accent4 2 4 2 5 3" xfId="47165"/>
    <cellStyle name="20% - Accent4 2 4 2 5 4" xfId="30331"/>
    <cellStyle name="20% - Accent4 2 4 2 6" xfId="39020"/>
    <cellStyle name="20% - Accent4 2 4 2 6 2" xfId="50636"/>
    <cellStyle name="20% - Accent4 2 4 2 7" xfId="24468"/>
    <cellStyle name="20% - Accent4 2 4 2 8" xfId="44828"/>
    <cellStyle name="20% - Accent4 2 4 2 9" xfId="21941"/>
    <cellStyle name="20% - Accent4 2 4 3" xfId="1345"/>
    <cellStyle name="20% - Accent4 2 4 3 2" xfId="2704"/>
    <cellStyle name="20% - Accent4 2 4 3 2 2" xfId="13074"/>
    <cellStyle name="20% - Accent4 2 4 3 2 2 2" xfId="42489"/>
    <cellStyle name="20% - Accent4 2 4 3 2 2 2 2" xfId="54105"/>
    <cellStyle name="20% - Accent4 2 4 3 2 2 3" xfId="48297"/>
    <cellStyle name="20% - Accent4 2 4 3 2 2 4" xfId="31761"/>
    <cellStyle name="20% - Accent4 2 4 3 2 3" xfId="40371"/>
    <cellStyle name="20% - Accent4 2 4 3 2 3 2" xfId="51987"/>
    <cellStyle name="20% - Accent4 2 4 3 2 4" xfId="46179"/>
    <cellStyle name="20% - Accent4 2 4 3 2 5" xfId="28748"/>
    <cellStyle name="20% - Accent4 2 4 3 3" xfId="10313"/>
    <cellStyle name="20% - Accent4 2 4 3 3 2" xfId="20682"/>
    <cellStyle name="20% - Accent4 2 4 3 3 2 2" xfId="55274"/>
    <cellStyle name="20% - Accent4 2 4 3 3 2 3" xfId="43658"/>
    <cellStyle name="20% - Accent4 2 4 3 3 3" xfId="49466"/>
    <cellStyle name="20% - Accent4 2 4 3 3 4" xfId="37850"/>
    <cellStyle name="20% - Accent4 2 4 3 4" xfId="11715"/>
    <cellStyle name="20% - Accent4 2 4 3 4 2" xfId="41539"/>
    <cellStyle name="20% - Accent4 2 4 3 4 2 2" xfId="53155"/>
    <cellStyle name="20% - Accent4 2 4 3 4 3" xfId="47347"/>
    <cellStyle name="20% - Accent4 2 4 3 4 4" xfId="30513"/>
    <cellStyle name="20% - Accent4 2 4 3 5" xfId="39202"/>
    <cellStyle name="20% - Accent4 2 4 3 5 2" xfId="50818"/>
    <cellStyle name="20% - Accent4 2 4 3 6" xfId="24678"/>
    <cellStyle name="20% - Accent4 2 4 3 7" xfId="45010"/>
    <cellStyle name="20% - Accent4 2 4 3 8" xfId="22151"/>
    <cellStyle name="20% - Accent4 2 4 4" xfId="872"/>
    <cellStyle name="20% - Accent4 2 4 4 2" xfId="2977"/>
    <cellStyle name="20% - Accent4 2 4 4 2 2" xfId="13347"/>
    <cellStyle name="20% - Accent4 2 4 4 2 2 2" xfId="42745"/>
    <cellStyle name="20% - Accent4 2 4 4 2 2 2 2" xfId="54361"/>
    <cellStyle name="20% - Accent4 2 4 4 2 2 3" xfId="48553"/>
    <cellStyle name="20% - Accent4 2 4 4 2 2 4" xfId="32030"/>
    <cellStyle name="20% - Accent4 2 4 4 2 3" xfId="40627"/>
    <cellStyle name="20% - Accent4 2 4 4 2 3 2" xfId="52243"/>
    <cellStyle name="20% - Accent4 2 4 4 2 4" xfId="46435"/>
    <cellStyle name="20% - Accent4 2 4 4 2 5" xfId="29008"/>
    <cellStyle name="20% - Accent4 2 4 4 3" xfId="10569"/>
    <cellStyle name="20% - Accent4 2 4 4 3 2" xfId="20938"/>
    <cellStyle name="20% - Accent4 2 4 4 3 2 2" xfId="55530"/>
    <cellStyle name="20% - Accent4 2 4 4 3 2 3" xfId="43914"/>
    <cellStyle name="20% - Accent4 2 4 4 3 3" xfId="49722"/>
    <cellStyle name="20% - Accent4 2 4 4 3 4" xfId="38106"/>
    <cellStyle name="20% - Accent4 2 4 4 4" xfId="11242"/>
    <cellStyle name="20% - Accent4 2 4 4 4 2" xfId="41211"/>
    <cellStyle name="20% - Accent4 2 4 4 4 2 2" xfId="52827"/>
    <cellStyle name="20% - Accent4 2 4 4 4 3" xfId="47019"/>
    <cellStyle name="20% - Accent4 2 4 4 4 4" xfId="30185"/>
    <cellStyle name="20% - Accent4 2 4 4 5" xfId="39458"/>
    <cellStyle name="20% - Accent4 2 4 4 5 2" xfId="51074"/>
    <cellStyle name="20% - Accent4 2 4 4 6" xfId="24973"/>
    <cellStyle name="20% - Accent4 2 4 4 7" xfId="45266"/>
    <cellStyle name="20% - Accent4 2 4 4 8" xfId="22446"/>
    <cellStyle name="20% - Accent4 2 4 5" xfId="2330"/>
    <cellStyle name="20% - Accent4 2 4 5 2" xfId="9985"/>
    <cellStyle name="20% - Accent4 2 4 5 2 2" xfId="20354"/>
    <cellStyle name="20% - Accent4 2 4 5 2 2 2" xfId="43330"/>
    <cellStyle name="20% - Accent4 2 4 5 2 2 2 2" xfId="54946"/>
    <cellStyle name="20% - Accent4 2 4 5 2 2 3" xfId="49138"/>
    <cellStyle name="20% - Accent4 2 4 5 2 2 4" xfId="37522"/>
    <cellStyle name="20% - Accent4 2 4 5 2 3" xfId="40043"/>
    <cellStyle name="20% - Accent4 2 4 5 2 3 2" xfId="51659"/>
    <cellStyle name="20% - Accent4 2 4 5 2 4" xfId="45851"/>
    <cellStyle name="20% - Accent4 2 4 5 2 5" xfId="28410"/>
    <cellStyle name="20% - Accent4 2 4 5 3" xfId="12700"/>
    <cellStyle name="20% - Accent4 2 4 5 3 2" xfId="42161"/>
    <cellStyle name="20% - Accent4 2 4 5 3 2 2" xfId="53777"/>
    <cellStyle name="20% - Accent4 2 4 5 3 3" xfId="47969"/>
    <cellStyle name="20% - Accent4 2 4 5 3 4" xfId="31398"/>
    <cellStyle name="20% - Accent4 2 4 5 4" xfId="38874"/>
    <cellStyle name="20% - Accent4 2 4 5 4 2" xfId="50490"/>
    <cellStyle name="20% - Accent4 2 4 5 5" xfId="24252"/>
    <cellStyle name="20% - Accent4 2 4 5 6" xfId="44682"/>
    <cellStyle name="20% - Accent4 2 4 5 7" xfId="21716"/>
    <cellStyle name="20% - Accent4 2 4 6" xfId="2017"/>
    <cellStyle name="20% - Accent4 2 4 6 2" xfId="12387"/>
    <cellStyle name="20% - Accent4 2 4 6 2 2" xfId="41941"/>
    <cellStyle name="20% - Accent4 2 4 6 2 2 2" xfId="53557"/>
    <cellStyle name="20% - Accent4 2 4 6 2 3" xfId="47749"/>
    <cellStyle name="20% - Accent4 2 4 6 2 4" xfId="31167"/>
    <cellStyle name="20% - Accent4 2 4 6 3" xfId="38654"/>
    <cellStyle name="20% - Accent4 2 4 6 3 2" xfId="50270"/>
    <cellStyle name="20% - Accent4 2 4 6 4" xfId="44462"/>
    <cellStyle name="20% - Accent4 2 4 6 5" xfId="23939"/>
    <cellStyle name="20% - Accent4 2 4 7" xfId="1611"/>
    <cellStyle name="20% - Accent4 2 4 7 2" xfId="11981"/>
    <cellStyle name="20% - Accent4 2 4 7 2 2" xfId="41758"/>
    <cellStyle name="20% - Accent4 2 4 7 2 2 2" xfId="53374"/>
    <cellStyle name="20% - Accent4 2 4 7 2 3" xfId="47566"/>
    <cellStyle name="20% - Accent4 2 4 7 2 4" xfId="30779"/>
    <cellStyle name="20% - Accent4 2 4 7 3" xfId="39823"/>
    <cellStyle name="20% - Accent4 2 4 7 3 2" xfId="51439"/>
    <cellStyle name="20% - Accent4 2 4 7 4" xfId="45631"/>
    <cellStyle name="20% - Accent4 2 4 7 5" xfId="28109"/>
    <cellStyle name="20% - Accent4 2 4 8" xfId="9765"/>
    <cellStyle name="20% - Accent4 2 4 8 2" xfId="20134"/>
    <cellStyle name="20% - Accent4 2 4 8 2 2" xfId="54726"/>
    <cellStyle name="20% - Accent4 2 4 8 2 3" xfId="43110"/>
    <cellStyle name="20% - Accent4 2 4 8 3" xfId="48918"/>
    <cellStyle name="20% - Accent4 2 4 8 4" xfId="37302"/>
    <cellStyle name="20% - Accent4 2 4 9" xfId="10919"/>
    <cellStyle name="20% - Accent4 2 4 9 2" xfId="40955"/>
    <cellStyle name="20% - Accent4 2 4 9 2 2" xfId="52571"/>
    <cellStyle name="20% - Accent4 2 4 9 3" xfId="46763"/>
    <cellStyle name="20% - Accent4 2 4 9 4" xfId="29929"/>
    <cellStyle name="20% - Accent4 2 5" xfId="601"/>
    <cellStyle name="20% - Accent4 2 5 10" xfId="38507"/>
    <cellStyle name="20% - Accent4 2 5 10 2" xfId="50123"/>
    <cellStyle name="20% - Accent4 2 5 11" xfId="23528"/>
    <cellStyle name="20% - Accent4 2 5 12" xfId="44315"/>
    <cellStyle name="20% - Accent4 2 5 13" xfId="21446"/>
    <cellStyle name="20% - Accent4 2 5 2" xfId="1189"/>
    <cellStyle name="20% - Accent4 2 5 2 2" xfId="3222"/>
    <cellStyle name="20% - Accent4 2 5 2 2 2" xfId="10751"/>
    <cellStyle name="20% - Accent4 2 5 2 2 2 2" xfId="21120"/>
    <cellStyle name="20% - Accent4 2 5 2 2 2 2 2" xfId="44096"/>
    <cellStyle name="20% - Accent4 2 5 2 2 2 2 2 2" xfId="55712"/>
    <cellStyle name="20% - Accent4 2 5 2 2 2 2 3" xfId="49904"/>
    <cellStyle name="20% - Accent4 2 5 2 2 2 2 4" xfId="38288"/>
    <cellStyle name="20% - Accent4 2 5 2 2 2 3" xfId="40809"/>
    <cellStyle name="20% - Accent4 2 5 2 2 2 3 2" xfId="52425"/>
    <cellStyle name="20% - Accent4 2 5 2 2 2 4" xfId="46617"/>
    <cellStyle name="20% - Accent4 2 5 2 2 2 5" xfId="29246"/>
    <cellStyle name="20% - Accent4 2 5 2 2 3" xfId="13592"/>
    <cellStyle name="20% - Accent4 2 5 2 2 3 2" xfId="42927"/>
    <cellStyle name="20% - Accent4 2 5 2 2 3 2 2" xfId="54543"/>
    <cellStyle name="20% - Accent4 2 5 2 2 3 3" xfId="48735"/>
    <cellStyle name="20% - Accent4 2 5 2 2 3 4" xfId="32219"/>
    <cellStyle name="20% - Accent4 2 5 2 2 4" xfId="39640"/>
    <cellStyle name="20% - Accent4 2 5 2 2 4 2" xfId="51256"/>
    <cellStyle name="20% - Accent4 2 5 2 2 5" xfId="25230"/>
    <cellStyle name="20% - Accent4 2 5 2 2 6" xfId="45448"/>
    <cellStyle name="20% - Accent4 2 5 2 2 7" xfId="22703"/>
    <cellStyle name="20% - Accent4 2 5 2 3" xfId="2556"/>
    <cellStyle name="20% - Accent4 2 5 2 3 2" xfId="12926"/>
    <cellStyle name="20% - Accent4 2 5 2 3 2 2" xfId="42343"/>
    <cellStyle name="20% - Accent4 2 5 2 3 2 2 2" xfId="53959"/>
    <cellStyle name="20% - Accent4 2 5 2 3 2 3" xfId="48151"/>
    <cellStyle name="20% - Accent4 2 5 2 3 2 4" xfId="31613"/>
    <cellStyle name="20% - Accent4 2 5 2 3 3" xfId="40225"/>
    <cellStyle name="20% - Accent4 2 5 2 3 3 2" xfId="51841"/>
    <cellStyle name="20% - Accent4 2 5 2 3 4" xfId="46033"/>
    <cellStyle name="20% - Accent4 2 5 2 3 5" xfId="28602"/>
    <cellStyle name="20% - Accent4 2 5 2 4" xfId="10167"/>
    <cellStyle name="20% - Accent4 2 5 2 4 2" xfId="20536"/>
    <cellStyle name="20% - Accent4 2 5 2 4 2 2" xfId="55128"/>
    <cellStyle name="20% - Accent4 2 5 2 4 2 3" xfId="43512"/>
    <cellStyle name="20% - Accent4 2 5 2 4 3" xfId="49320"/>
    <cellStyle name="20% - Accent4 2 5 2 4 4" xfId="37704"/>
    <cellStyle name="20% - Accent4 2 5 2 5" xfId="11559"/>
    <cellStyle name="20% - Accent4 2 5 2 5 2" xfId="41393"/>
    <cellStyle name="20% - Accent4 2 5 2 5 2 2" xfId="53009"/>
    <cellStyle name="20% - Accent4 2 5 2 5 3" xfId="47201"/>
    <cellStyle name="20% - Accent4 2 5 2 5 4" xfId="30367"/>
    <cellStyle name="20% - Accent4 2 5 2 6" xfId="39056"/>
    <cellStyle name="20% - Accent4 2 5 2 6 2" xfId="50672"/>
    <cellStyle name="20% - Accent4 2 5 2 7" xfId="24522"/>
    <cellStyle name="20% - Accent4 2 5 2 8" xfId="44864"/>
    <cellStyle name="20% - Accent4 2 5 2 9" xfId="21995"/>
    <cellStyle name="20% - Accent4 2 5 3" xfId="1381"/>
    <cellStyle name="20% - Accent4 2 5 3 2" xfId="2740"/>
    <cellStyle name="20% - Accent4 2 5 3 2 2" xfId="13110"/>
    <cellStyle name="20% - Accent4 2 5 3 2 2 2" xfId="42525"/>
    <cellStyle name="20% - Accent4 2 5 3 2 2 2 2" xfId="54141"/>
    <cellStyle name="20% - Accent4 2 5 3 2 2 3" xfId="48333"/>
    <cellStyle name="20% - Accent4 2 5 3 2 2 4" xfId="31797"/>
    <cellStyle name="20% - Accent4 2 5 3 2 3" xfId="40407"/>
    <cellStyle name="20% - Accent4 2 5 3 2 3 2" xfId="52023"/>
    <cellStyle name="20% - Accent4 2 5 3 2 4" xfId="46215"/>
    <cellStyle name="20% - Accent4 2 5 3 2 5" xfId="28784"/>
    <cellStyle name="20% - Accent4 2 5 3 3" xfId="10349"/>
    <cellStyle name="20% - Accent4 2 5 3 3 2" xfId="20718"/>
    <cellStyle name="20% - Accent4 2 5 3 3 2 2" xfId="55310"/>
    <cellStyle name="20% - Accent4 2 5 3 3 2 3" xfId="43694"/>
    <cellStyle name="20% - Accent4 2 5 3 3 3" xfId="49502"/>
    <cellStyle name="20% - Accent4 2 5 3 3 4" xfId="37886"/>
    <cellStyle name="20% - Accent4 2 5 3 4" xfId="11751"/>
    <cellStyle name="20% - Accent4 2 5 3 4 2" xfId="41575"/>
    <cellStyle name="20% - Accent4 2 5 3 4 2 2" xfId="53191"/>
    <cellStyle name="20% - Accent4 2 5 3 4 3" xfId="47383"/>
    <cellStyle name="20% - Accent4 2 5 3 4 4" xfId="30549"/>
    <cellStyle name="20% - Accent4 2 5 3 5" xfId="39238"/>
    <cellStyle name="20% - Accent4 2 5 3 5 2" xfId="50854"/>
    <cellStyle name="20% - Accent4 2 5 3 6" xfId="24714"/>
    <cellStyle name="20% - Accent4 2 5 3 7" xfId="45046"/>
    <cellStyle name="20% - Accent4 2 5 3 8" xfId="22187"/>
    <cellStyle name="20% - Accent4 2 5 4" xfId="922"/>
    <cellStyle name="20% - Accent4 2 5 4 2" xfId="3018"/>
    <cellStyle name="20% - Accent4 2 5 4 2 2" xfId="13388"/>
    <cellStyle name="20% - Accent4 2 5 4 2 2 2" xfId="42781"/>
    <cellStyle name="20% - Accent4 2 5 4 2 2 2 2" xfId="54397"/>
    <cellStyle name="20% - Accent4 2 5 4 2 2 3" xfId="48589"/>
    <cellStyle name="20% - Accent4 2 5 4 2 2 4" xfId="32071"/>
    <cellStyle name="20% - Accent4 2 5 4 2 3" xfId="40663"/>
    <cellStyle name="20% - Accent4 2 5 4 2 3 2" xfId="52279"/>
    <cellStyle name="20% - Accent4 2 5 4 2 4" xfId="46471"/>
    <cellStyle name="20% - Accent4 2 5 4 2 5" xfId="29044"/>
    <cellStyle name="20% - Accent4 2 5 4 3" xfId="10605"/>
    <cellStyle name="20% - Accent4 2 5 4 3 2" xfId="20974"/>
    <cellStyle name="20% - Accent4 2 5 4 3 2 2" xfId="55566"/>
    <cellStyle name="20% - Accent4 2 5 4 3 2 3" xfId="43950"/>
    <cellStyle name="20% - Accent4 2 5 4 3 3" xfId="49758"/>
    <cellStyle name="20% - Accent4 2 5 4 3 4" xfId="38142"/>
    <cellStyle name="20% - Accent4 2 5 4 4" xfId="11292"/>
    <cellStyle name="20% - Accent4 2 5 4 4 2" xfId="41247"/>
    <cellStyle name="20% - Accent4 2 5 4 4 2 2" xfId="52863"/>
    <cellStyle name="20% - Accent4 2 5 4 4 3" xfId="47055"/>
    <cellStyle name="20% - Accent4 2 5 4 4 4" xfId="30221"/>
    <cellStyle name="20% - Accent4 2 5 4 5" xfId="39494"/>
    <cellStyle name="20% - Accent4 2 5 4 5 2" xfId="51110"/>
    <cellStyle name="20% - Accent4 2 5 4 6" xfId="25023"/>
    <cellStyle name="20% - Accent4 2 5 4 7" xfId="45302"/>
    <cellStyle name="20% - Accent4 2 5 4 8" xfId="22496"/>
    <cellStyle name="20% - Accent4 2 5 5" xfId="2370"/>
    <cellStyle name="20% - Accent4 2 5 5 2" xfId="10021"/>
    <cellStyle name="20% - Accent4 2 5 5 2 2" xfId="20390"/>
    <cellStyle name="20% - Accent4 2 5 5 2 2 2" xfId="43366"/>
    <cellStyle name="20% - Accent4 2 5 5 2 2 2 2" xfId="54982"/>
    <cellStyle name="20% - Accent4 2 5 5 2 2 3" xfId="49174"/>
    <cellStyle name="20% - Accent4 2 5 5 2 2 4" xfId="37558"/>
    <cellStyle name="20% - Accent4 2 5 5 2 3" xfId="40079"/>
    <cellStyle name="20% - Accent4 2 5 5 2 3 2" xfId="51695"/>
    <cellStyle name="20% - Accent4 2 5 5 2 4" xfId="45887"/>
    <cellStyle name="20% - Accent4 2 5 5 2 5" xfId="28450"/>
    <cellStyle name="20% - Accent4 2 5 5 3" xfId="12740"/>
    <cellStyle name="20% - Accent4 2 5 5 3 2" xfId="42197"/>
    <cellStyle name="20% - Accent4 2 5 5 3 2 2" xfId="53813"/>
    <cellStyle name="20% - Accent4 2 5 5 3 3" xfId="48005"/>
    <cellStyle name="20% - Accent4 2 5 5 3 4" xfId="31434"/>
    <cellStyle name="20% - Accent4 2 5 5 4" xfId="38910"/>
    <cellStyle name="20% - Accent4 2 5 5 4 2" xfId="50526"/>
    <cellStyle name="20% - Accent4 2 5 5 5" xfId="24292"/>
    <cellStyle name="20% - Accent4 2 5 5 6" xfId="44718"/>
    <cellStyle name="20% - Accent4 2 5 5 7" xfId="21756"/>
    <cellStyle name="20% - Accent4 2 5 6" xfId="2062"/>
    <cellStyle name="20% - Accent4 2 5 6 2" xfId="12432"/>
    <cellStyle name="20% - Accent4 2 5 6 2 2" xfId="41977"/>
    <cellStyle name="20% - Accent4 2 5 6 2 2 2" xfId="53593"/>
    <cellStyle name="20% - Accent4 2 5 6 2 3" xfId="47785"/>
    <cellStyle name="20% - Accent4 2 5 6 2 4" xfId="31211"/>
    <cellStyle name="20% - Accent4 2 5 6 3" xfId="38690"/>
    <cellStyle name="20% - Accent4 2 5 6 3 2" xfId="50306"/>
    <cellStyle name="20% - Accent4 2 5 6 4" xfId="44498"/>
    <cellStyle name="20% - Accent4 2 5 6 5" xfId="23984"/>
    <cellStyle name="20% - Accent4 2 5 7" xfId="1652"/>
    <cellStyle name="20% - Accent4 2 5 7 2" xfId="12022"/>
    <cellStyle name="20% - Accent4 2 5 7 2 2" xfId="41794"/>
    <cellStyle name="20% - Accent4 2 5 7 2 2 2" xfId="53410"/>
    <cellStyle name="20% - Accent4 2 5 7 2 3" xfId="47602"/>
    <cellStyle name="20% - Accent4 2 5 7 2 4" xfId="30820"/>
    <cellStyle name="20% - Accent4 2 5 7 3" xfId="39859"/>
    <cellStyle name="20% - Accent4 2 5 7 3 2" xfId="51475"/>
    <cellStyle name="20% - Accent4 2 5 7 4" xfId="45667"/>
    <cellStyle name="20% - Accent4 2 5 7 5" xfId="28145"/>
    <cellStyle name="20% - Accent4 2 5 8" xfId="9801"/>
    <cellStyle name="20% - Accent4 2 5 8 2" xfId="20170"/>
    <cellStyle name="20% - Accent4 2 5 8 2 2" xfId="54762"/>
    <cellStyle name="20% - Accent4 2 5 8 2 3" xfId="43146"/>
    <cellStyle name="20% - Accent4 2 5 8 3" xfId="48954"/>
    <cellStyle name="20% - Accent4 2 5 8 4" xfId="37338"/>
    <cellStyle name="20% - Accent4 2 5 9" xfId="10973"/>
    <cellStyle name="20% - Accent4 2 5 9 2" xfId="40991"/>
    <cellStyle name="20% - Accent4 2 5 9 2 2" xfId="52607"/>
    <cellStyle name="20% - Accent4 2 5 9 3" xfId="46799"/>
    <cellStyle name="20% - Accent4 2 5 9 4" xfId="29965"/>
    <cellStyle name="20% - Accent4 2 6" xfId="642"/>
    <cellStyle name="20% - Accent4 2 6 10" xfId="38398"/>
    <cellStyle name="20% - Accent4 2 6 10 2" xfId="50014"/>
    <cellStyle name="20% - Accent4 2 6 11" xfId="23388"/>
    <cellStyle name="20% - Accent4 2 6 12" xfId="44206"/>
    <cellStyle name="20% - Accent4 2 6 13" xfId="21281"/>
    <cellStyle name="20% - Accent4 2 6 2" xfId="1230"/>
    <cellStyle name="20% - Accent4 2 6 2 2" xfId="3258"/>
    <cellStyle name="20% - Accent4 2 6 2 2 2" xfId="10787"/>
    <cellStyle name="20% - Accent4 2 6 2 2 2 2" xfId="21156"/>
    <cellStyle name="20% - Accent4 2 6 2 2 2 2 2" xfId="44132"/>
    <cellStyle name="20% - Accent4 2 6 2 2 2 2 2 2" xfId="55748"/>
    <cellStyle name="20% - Accent4 2 6 2 2 2 2 3" xfId="49940"/>
    <cellStyle name="20% - Accent4 2 6 2 2 2 2 4" xfId="38324"/>
    <cellStyle name="20% - Accent4 2 6 2 2 2 3" xfId="40845"/>
    <cellStyle name="20% - Accent4 2 6 2 2 2 3 2" xfId="52461"/>
    <cellStyle name="20% - Accent4 2 6 2 2 2 4" xfId="46653"/>
    <cellStyle name="20% - Accent4 2 6 2 2 2 5" xfId="29282"/>
    <cellStyle name="20% - Accent4 2 6 2 2 3" xfId="13628"/>
    <cellStyle name="20% - Accent4 2 6 2 2 3 2" xfId="42963"/>
    <cellStyle name="20% - Accent4 2 6 2 2 3 2 2" xfId="54579"/>
    <cellStyle name="20% - Accent4 2 6 2 2 3 3" xfId="48771"/>
    <cellStyle name="20% - Accent4 2 6 2 2 3 4" xfId="32255"/>
    <cellStyle name="20% - Accent4 2 6 2 2 4" xfId="39676"/>
    <cellStyle name="20% - Accent4 2 6 2 2 4 2" xfId="51292"/>
    <cellStyle name="20% - Accent4 2 6 2 2 5" xfId="25266"/>
    <cellStyle name="20% - Accent4 2 6 2 2 6" xfId="45484"/>
    <cellStyle name="20% - Accent4 2 6 2 2 7" xfId="22739"/>
    <cellStyle name="20% - Accent4 2 6 2 3" xfId="2593"/>
    <cellStyle name="20% - Accent4 2 6 2 3 2" xfId="12963"/>
    <cellStyle name="20% - Accent4 2 6 2 3 2 2" xfId="42379"/>
    <cellStyle name="20% - Accent4 2 6 2 3 2 2 2" xfId="53995"/>
    <cellStyle name="20% - Accent4 2 6 2 3 2 3" xfId="48187"/>
    <cellStyle name="20% - Accent4 2 6 2 3 2 4" xfId="31650"/>
    <cellStyle name="20% - Accent4 2 6 2 3 3" xfId="40261"/>
    <cellStyle name="20% - Accent4 2 6 2 3 3 2" xfId="51877"/>
    <cellStyle name="20% - Accent4 2 6 2 3 4" xfId="46069"/>
    <cellStyle name="20% - Accent4 2 6 2 3 5" xfId="28638"/>
    <cellStyle name="20% - Accent4 2 6 2 4" xfId="10203"/>
    <cellStyle name="20% - Accent4 2 6 2 4 2" xfId="20572"/>
    <cellStyle name="20% - Accent4 2 6 2 4 2 2" xfId="55164"/>
    <cellStyle name="20% - Accent4 2 6 2 4 2 3" xfId="43548"/>
    <cellStyle name="20% - Accent4 2 6 2 4 3" xfId="49356"/>
    <cellStyle name="20% - Accent4 2 6 2 4 4" xfId="37740"/>
    <cellStyle name="20% - Accent4 2 6 2 5" xfId="11600"/>
    <cellStyle name="20% - Accent4 2 6 2 5 2" xfId="41429"/>
    <cellStyle name="20% - Accent4 2 6 2 5 2 2" xfId="53045"/>
    <cellStyle name="20% - Accent4 2 6 2 5 3" xfId="47237"/>
    <cellStyle name="20% - Accent4 2 6 2 5 4" xfId="30403"/>
    <cellStyle name="20% - Accent4 2 6 2 6" xfId="39092"/>
    <cellStyle name="20% - Accent4 2 6 2 6 2" xfId="50708"/>
    <cellStyle name="20% - Accent4 2 6 2 7" xfId="24563"/>
    <cellStyle name="20% - Accent4 2 6 2 8" xfId="44900"/>
    <cellStyle name="20% - Accent4 2 6 2 9" xfId="22036"/>
    <cellStyle name="20% - Accent4 2 6 3" xfId="1417"/>
    <cellStyle name="20% - Accent4 2 6 3 2" xfId="2776"/>
    <cellStyle name="20% - Accent4 2 6 3 2 2" xfId="13146"/>
    <cellStyle name="20% - Accent4 2 6 3 2 2 2" xfId="42561"/>
    <cellStyle name="20% - Accent4 2 6 3 2 2 2 2" xfId="54177"/>
    <cellStyle name="20% - Accent4 2 6 3 2 2 3" xfId="48369"/>
    <cellStyle name="20% - Accent4 2 6 3 2 2 4" xfId="31833"/>
    <cellStyle name="20% - Accent4 2 6 3 2 3" xfId="40443"/>
    <cellStyle name="20% - Accent4 2 6 3 2 3 2" xfId="52059"/>
    <cellStyle name="20% - Accent4 2 6 3 2 4" xfId="46251"/>
    <cellStyle name="20% - Accent4 2 6 3 2 5" xfId="28820"/>
    <cellStyle name="20% - Accent4 2 6 3 3" xfId="10385"/>
    <cellStyle name="20% - Accent4 2 6 3 3 2" xfId="20754"/>
    <cellStyle name="20% - Accent4 2 6 3 3 2 2" xfId="55346"/>
    <cellStyle name="20% - Accent4 2 6 3 3 2 3" xfId="43730"/>
    <cellStyle name="20% - Accent4 2 6 3 3 3" xfId="49538"/>
    <cellStyle name="20% - Accent4 2 6 3 3 4" xfId="37922"/>
    <cellStyle name="20% - Accent4 2 6 3 4" xfId="11787"/>
    <cellStyle name="20% - Accent4 2 6 3 4 2" xfId="41611"/>
    <cellStyle name="20% - Accent4 2 6 3 4 2 2" xfId="53227"/>
    <cellStyle name="20% - Accent4 2 6 3 4 3" xfId="47419"/>
    <cellStyle name="20% - Accent4 2 6 3 4 4" xfId="30585"/>
    <cellStyle name="20% - Accent4 2 6 3 5" xfId="39274"/>
    <cellStyle name="20% - Accent4 2 6 3 5 2" xfId="50890"/>
    <cellStyle name="20% - Accent4 2 6 3 6" xfId="24750"/>
    <cellStyle name="20% - Accent4 2 6 3 7" xfId="45082"/>
    <cellStyle name="20% - Accent4 2 6 3 8" xfId="22223"/>
    <cellStyle name="20% - Accent4 2 6 4" xfId="793"/>
    <cellStyle name="20% - Accent4 2 6 4 2" xfId="2900"/>
    <cellStyle name="20% - Accent4 2 6 4 2 2" xfId="13270"/>
    <cellStyle name="20% - Accent4 2 6 4 2 2 2" xfId="42672"/>
    <cellStyle name="20% - Accent4 2 6 4 2 2 2 2" xfId="54288"/>
    <cellStyle name="20% - Accent4 2 6 4 2 2 3" xfId="48480"/>
    <cellStyle name="20% - Accent4 2 6 4 2 2 4" xfId="31957"/>
    <cellStyle name="20% - Accent4 2 6 4 2 3" xfId="40554"/>
    <cellStyle name="20% - Accent4 2 6 4 2 3 2" xfId="52170"/>
    <cellStyle name="20% - Accent4 2 6 4 2 4" xfId="46362"/>
    <cellStyle name="20% - Accent4 2 6 4 2 5" xfId="28931"/>
    <cellStyle name="20% - Accent4 2 6 4 3" xfId="10496"/>
    <cellStyle name="20% - Accent4 2 6 4 3 2" xfId="20865"/>
    <cellStyle name="20% - Accent4 2 6 4 3 2 2" xfId="55457"/>
    <cellStyle name="20% - Accent4 2 6 4 3 2 3" xfId="43841"/>
    <cellStyle name="20% - Accent4 2 6 4 3 3" xfId="49649"/>
    <cellStyle name="20% - Accent4 2 6 4 3 4" xfId="38033"/>
    <cellStyle name="20% - Accent4 2 6 4 4" xfId="11163"/>
    <cellStyle name="20% - Accent4 2 6 4 4 2" xfId="41138"/>
    <cellStyle name="20% - Accent4 2 6 4 4 2 2" xfId="52754"/>
    <cellStyle name="20% - Accent4 2 6 4 4 3" xfId="46946"/>
    <cellStyle name="20% - Accent4 2 6 4 4 4" xfId="30112"/>
    <cellStyle name="20% - Accent4 2 6 4 5" xfId="39385"/>
    <cellStyle name="20% - Accent4 2 6 4 5 2" xfId="51001"/>
    <cellStyle name="20% - Accent4 2 6 4 6" xfId="24894"/>
    <cellStyle name="20% - Accent4 2 6 4 7" xfId="45193"/>
    <cellStyle name="20% - Accent4 2 6 4 8" xfId="22367"/>
    <cellStyle name="20% - Accent4 2 6 5" xfId="2255"/>
    <cellStyle name="20% - Accent4 2 6 5 2" xfId="9912"/>
    <cellStyle name="20% - Accent4 2 6 5 2 2" xfId="20281"/>
    <cellStyle name="20% - Accent4 2 6 5 2 2 2" xfId="43257"/>
    <cellStyle name="20% - Accent4 2 6 5 2 2 2 2" xfId="54873"/>
    <cellStyle name="20% - Accent4 2 6 5 2 2 3" xfId="49065"/>
    <cellStyle name="20% - Accent4 2 6 5 2 2 4" xfId="37449"/>
    <cellStyle name="20% - Accent4 2 6 5 2 3" xfId="39970"/>
    <cellStyle name="20% - Accent4 2 6 5 2 3 2" xfId="51586"/>
    <cellStyle name="20% - Accent4 2 6 5 2 4" xfId="45778"/>
    <cellStyle name="20% - Accent4 2 6 5 2 5" xfId="28335"/>
    <cellStyle name="20% - Accent4 2 6 5 3" xfId="12625"/>
    <cellStyle name="20% - Accent4 2 6 5 3 2" xfId="42088"/>
    <cellStyle name="20% - Accent4 2 6 5 3 2 2" xfId="53704"/>
    <cellStyle name="20% - Accent4 2 6 5 3 3" xfId="47896"/>
    <cellStyle name="20% - Accent4 2 6 5 3 4" xfId="31325"/>
    <cellStyle name="20% - Accent4 2 6 5 4" xfId="38801"/>
    <cellStyle name="20% - Accent4 2 6 5 4 2" xfId="50417"/>
    <cellStyle name="20% - Accent4 2 6 5 5" xfId="24177"/>
    <cellStyle name="20% - Accent4 2 6 5 6" xfId="44609"/>
    <cellStyle name="20% - Accent4 2 6 5 7" xfId="21641"/>
    <cellStyle name="20% - Accent4 2 6 6" xfId="1919"/>
    <cellStyle name="20% - Accent4 2 6 6 2" xfId="12289"/>
    <cellStyle name="20% - Accent4 2 6 6 2 2" xfId="41868"/>
    <cellStyle name="20% - Accent4 2 6 6 2 2 2" xfId="53484"/>
    <cellStyle name="20% - Accent4 2 6 6 2 3" xfId="47676"/>
    <cellStyle name="20% - Accent4 2 6 6 2 4" xfId="31070"/>
    <cellStyle name="20% - Accent4 2 6 6 3" xfId="38581"/>
    <cellStyle name="20% - Accent4 2 6 6 3 2" xfId="50197"/>
    <cellStyle name="20% - Accent4 2 6 6 4" xfId="44389"/>
    <cellStyle name="20% - Accent4 2 6 6 5" xfId="23841"/>
    <cellStyle name="20% - Accent4 2 6 7" xfId="1534"/>
    <cellStyle name="20% - Accent4 2 6 7 2" xfId="11904"/>
    <cellStyle name="20% - Accent4 2 6 7 2 2" xfId="41685"/>
    <cellStyle name="20% - Accent4 2 6 7 2 2 2" xfId="53301"/>
    <cellStyle name="20% - Accent4 2 6 7 2 3" xfId="47493"/>
    <cellStyle name="20% - Accent4 2 6 7 2 4" xfId="30702"/>
    <cellStyle name="20% - Accent4 2 6 7 3" xfId="39750"/>
    <cellStyle name="20% - Accent4 2 6 7 3 2" xfId="51366"/>
    <cellStyle name="20% - Accent4 2 6 7 4" xfId="45558"/>
    <cellStyle name="20% - Accent4 2 6 7 5" xfId="28036"/>
    <cellStyle name="20% - Accent4 2 6 8" xfId="9692"/>
    <cellStyle name="20% - Accent4 2 6 8 2" xfId="20061"/>
    <cellStyle name="20% - Accent4 2 6 8 2 2" xfId="54653"/>
    <cellStyle name="20% - Accent4 2 6 8 2 3" xfId="43037"/>
    <cellStyle name="20% - Accent4 2 6 8 3" xfId="48845"/>
    <cellStyle name="20% - Accent4 2 6 8 4" xfId="37229"/>
    <cellStyle name="20% - Accent4 2 6 9" xfId="11014"/>
    <cellStyle name="20% - Accent4 2 6 9 2" xfId="41027"/>
    <cellStyle name="20% - Accent4 2 6 9 2 2" xfId="52643"/>
    <cellStyle name="20% - Accent4 2 6 9 3" xfId="46835"/>
    <cellStyle name="20% - Accent4 2 6 9 4" xfId="30001"/>
    <cellStyle name="20% - Accent4 2 7" xfId="1024"/>
    <cellStyle name="20% - Accent4 2 7 2" xfId="3113"/>
    <cellStyle name="20% - Accent4 2 7 2 2" xfId="10642"/>
    <cellStyle name="20% - Accent4 2 7 2 2 2" xfId="21011"/>
    <cellStyle name="20% - Accent4 2 7 2 2 2 2" xfId="43987"/>
    <cellStyle name="20% - Accent4 2 7 2 2 2 2 2" xfId="55603"/>
    <cellStyle name="20% - Accent4 2 7 2 2 2 3" xfId="49795"/>
    <cellStyle name="20% - Accent4 2 7 2 2 2 4" xfId="38179"/>
    <cellStyle name="20% - Accent4 2 7 2 2 3" xfId="40700"/>
    <cellStyle name="20% - Accent4 2 7 2 2 3 2" xfId="52316"/>
    <cellStyle name="20% - Accent4 2 7 2 2 4" xfId="46508"/>
    <cellStyle name="20% - Accent4 2 7 2 2 5" xfId="29137"/>
    <cellStyle name="20% - Accent4 2 7 2 3" xfId="13483"/>
    <cellStyle name="20% - Accent4 2 7 2 3 2" xfId="42818"/>
    <cellStyle name="20% - Accent4 2 7 2 3 2 2" xfId="54434"/>
    <cellStyle name="20% - Accent4 2 7 2 3 3" xfId="48626"/>
    <cellStyle name="20% - Accent4 2 7 2 3 4" xfId="32110"/>
    <cellStyle name="20% - Accent4 2 7 2 4" xfId="39531"/>
    <cellStyle name="20% - Accent4 2 7 2 4 2" xfId="51147"/>
    <cellStyle name="20% - Accent4 2 7 2 5" xfId="25121"/>
    <cellStyle name="20% - Accent4 2 7 2 6" xfId="45339"/>
    <cellStyle name="20% - Accent4 2 7 2 7" xfId="22594"/>
    <cellStyle name="20% - Accent4 2 7 3" xfId="2433"/>
    <cellStyle name="20% - Accent4 2 7 3 2" xfId="12803"/>
    <cellStyle name="20% - Accent4 2 7 3 2 2" xfId="42234"/>
    <cellStyle name="20% - Accent4 2 7 3 2 2 2" xfId="53850"/>
    <cellStyle name="20% - Accent4 2 7 3 2 3" xfId="48042"/>
    <cellStyle name="20% - Accent4 2 7 3 2 4" xfId="31490"/>
    <cellStyle name="20% - Accent4 2 7 3 3" xfId="40116"/>
    <cellStyle name="20% - Accent4 2 7 3 3 2" xfId="51732"/>
    <cellStyle name="20% - Accent4 2 7 3 4" xfId="45924"/>
    <cellStyle name="20% - Accent4 2 7 3 5" xfId="28493"/>
    <cellStyle name="20% - Accent4 2 7 4" xfId="10058"/>
    <cellStyle name="20% - Accent4 2 7 4 2" xfId="20427"/>
    <cellStyle name="20% - Accent4 2 7 4 2 2" xfId="55019"/>
    <cellStyle name="20% - Accent4 2 7 4 2 3" xfId="43403"/>
    <cellStyle name="20% - Accent4 2 7 4 3" xfId="49211"/>
    <cellStyle name="20% - Accent4 2 7 4 4" xfId="37595"/>
    <cellStyle name="20% - Accent4 2 7 5" xfId="11394"/>
    <cellStyle name="20% - Accent4 2 7 5 2" xfId="41284"/>
    <cellStyle name="20% - Accent4 2 7 5 2 2" xfId="52900"/>
    <cellStyle name="20% - Accent4 2 7 5 3" xfId="47092"/>
    <cellStyle name="20% - Accent4 2 7 5 4" xfId="30258"/>
    <cellStyle name="20% - Accent4 2 7 6" xfId="38947"/>
    <cellStyle name="20% - Accent4 2 7 6 2" xfId="50563"/>
    <cellStyle name="20% - Accent4 2 7 7" xfId="24357"/>
    <cellStyle name="20% - Accent4 2 7 8" xfId="44755"/>
    <cellStyle name="20% - Accent4 2 7 9" xfId="21830"/>
    <cellStyle name="20% - Accent4 2 8" xfId="1272"/>
    <cellStyle name="20% - Accent4 2 8 2" xfId="2631"/>
    <cellStyle name="20% - Accent4 2 8 2 2" xfId="13001"/>
    <cellStyle name="20% - Accent4 2 8 2 2 2" xfId="42416"/>
    <cellStyle name="20% - Accent4 2 8 2 2 2 2" xfId="54032"/>
    <cellStyle name="20% - Accent4 2 8 2 2 3" xfId="48224"/>
    <cellStyle name="20% - Accent4 2 8 2 2 4" xfId="31688"/>
    <cellStyle name="20% - Accent4 2 8 2 3" xfId="40298"/>
    <cellStyle name="20% - Accent4 2 8 2 3 2" xfId="51914"/>
    <cellStyle name="20% - Accent4 2 8 2 4" xfId="46106"/>
    <cellStyle name="20% - Accent4 2 8 2 5" xfId="28675"/>
    <cellStyle name="20% - Accent4 2 8 3" xfId="10240"/>
    <cellStyle name="20% - Accent4 2 8 3 2" xfId="20609"/>
    <cellStyle name="20% - Accent4 2 8 3 2 2" xfId="55201"/>
    <cellStyle name="20% - Accent4 2 8 3 2 3" xfId="43585"/>
    <cellStyle name="20% - Accent4 2 8 3 3" xfId="49393"/>
    <cellStyle name="20% - Accent4 2 8 3 4" xfId="37777"/>
    <cellStyle name="20% - Accent4 2 8 4" xfId="11642"/>
    <cellStyle name="20% - Accent4 2 8 4 2" xfId="41466"/>
    <cellStyle name="20% - Accent4 2 8 4 2 2" xfId="53082"/>
    <cellStyle name="20% - Accent4 2 8 4 3" xfId="47274"/>
    <cellStyle name="20% - Accent4 2 8 4 4" xfId="30440"/>
    <cellStyle name="20% - Accent4 2 8 5" xfId="39129"/>
    <cellStyle name="20% - Accent4 2 8 5 2" xfId="50745"/>
    <cellStyle name="20% - Accent4 2 8 6" xfId="24605"/>
    <cellStyle name="20% - Accent4 2 8 7" xfId="44937"/>
    <cellStyle name="20% - Accent4 2 8 8" xfId="22078"/>
    <cellStyle name="20% - Accent4 2 9" xfId="690"/>
    <cellStyle name="20% - Accent4 2 9 2" xfId="2815"/>
    <cellStyle name="20% - Accent4 2 9 2 2" xfId="13185"/>
    <cellStyle name="20% - Accent4 2 9 2 2 2" xfId="42598"/>
    <cellStyle name="20% - Accent4 2 9 2 2 2 2" xfId="54214"/>
    <cellStyle name="20% - Accent4 2 9 2 2 3" xfId="48406"/>
    <cellStyle name="20% - Accent4 2 9 2 2 4" xfId="31872"/>
    <cellStyle name="20% - Accent4 2 9 2 3" xfId="40480"/>
    <cellStyle name="20% - Accent4 2 9 2 3 2" xfId="52096"/>
    <cellStyle name="20% - Accent4 2 9 2 4" xfId="46288"/>
    <cellStyle name="20% - Accent4 2 9 2 5" xfId="28857"/>
    <cellStyle name="20% - Accent4 2 9 3" xfId="10422"/>
    <cellStyle name="20% - Accent4 2 9 3 2" xfId="20791"/>
    <cellStyle name="20% - Accent4 2 9 3 2 2" xfId="55383"/>
    <cellStyle name="20% - Accent4 2 9 3 2 3" xfId="43767"/>
    <cellStyle name="20% - Accent4 2 9 3 3" xfId="49575"/>
    <cellStyle name="20% - Accent4 2 9 3 4" xfId="37959"/>
    <cellStyle name="20% - Accent4 2 9 4" xfId="11060"/>
    <cellStyle name="20% - Accent4 2 9 4 2" xfId="41064"/>
    <cellStyle name="20% - Accent4 2 9 4 2 2" xfId="52680"/>
    <cellStyle name="20% - Accent4 2 9 4 3" xfId="46872"/>
    <cellStyle name="20% - Accent4 2 9 4 4" xfId="30038"/>
    <cellStyle name="20% - Accent4 2 9 5" xfId="39311"/>
    <cellStyle name="20% - Accent4 2 9 5 2" xfId="50927"/>
    <cellStyle name="20% - Accent4 2 9 6" xfId="24791"/>
    <cellStyle name="20% - Accent4 2 9 7" xfId="45119"/>
    <cellStyle name="20% - Accent4 2 9 8" xfId="22264"/>
    <cellStyle name="20% - Accent4 3" xfId="202"/>
    <cellStyle name="20% - Accent5 2" xfId="203"/>
    <cellStyle name="20% - Accent5 2 10" xfId="2113"/>
    <cellStyle name="20% - Accent5 2 10 2" xfId="9839"/>
    <cellStyle name="20% - Accent5 2 10 2 2" xfId="20208"/>
    <cellStyle name="20% - Accent5 2 10 2 2 2" xfId="43184"/>
    <cellStyle name="20% - Accent5 2 10 2 2 2 2" xfId="54800"/>
    <cellStyle name="20% - Accent5 2 10 2 2 3" xfId="48992"/>
    <cellStyle name="20% - Accent5 2 10 2 2 4" xfId="37376"/>
    <cellStyle name="20% - Accent5 2 10 2 3" xfId="39897"/>
    <cellStyle name="20% - Accent5 2 10 2 3 2" xfId="51513"/>
    <cellStyle name="20% - Accent5 2 10 2 4" xfId="45705"/>
    <cellStyle name="20% - Accent5 2 10 2 5" xfId="28193"/>
    <cellStyle name="20% - Accent5 2 10 3" xfId="12483"/>
    <cellStyle name="20% - Accent5 2 10 3 2" xfId="42015"/>
    <cellStyle name="20% - Accent5 2 10 3 2 2" xfId="53631"/>
    <cellStyle name="20% - Accent5 2 10 3 3" xfId="47823"/>
    <cellStyle name="20% - Accent5 2 10 3 4" xfId="31252"/>
    <cellStyle name="20% - Accent5 2 10 4" xfId="38728"/>
    <cellStyle name="20% - Accent5 2 10 4 2" xfId="50344"/>
    <cellStyle name="20% - Accent5 2 10 5" xfId="24035"/>
    <cellStyle name="20% - Accent5 2 10 6" xfId="44536"/>
    <cellStyle name="20% - Accent5 2 10 7" xfId="21499"/>
    <cellStyle name="20% - Accent5 2 11" xfId="1725"/>
    <cellStyle name="20% - Accent5 2 11 2" xfId="12095"/>
    <cellStyle name="20% - Accent5 2 11 2 2" xfId="41832"/>
    <cellStyle name="20% - Accent5 2 11 2 2 2" xfId="53448"/>
    <cellStyle name="20% - Accent5 2 11 2 3" xfId="47640"/>
    <cellStyle name="20% - Accent5 2 11 2 4" xfId="30889"/>
    <cellStyle name="20% - Accent5 2 11 3" xfId="38545"/>
    <cellStyle name="20% - Accent5 2 11 3 2" xfId="50161"/>
    <cellStyle name="20% - Accent5 2 11 4" xfId="44353"/>
    <cellStyle name="20% - Accent5 2 11 5" xfId="23647"/>
    <cellStyle name="20% - Accent5 2 12" xfId="1461"/>
    <cellStyle name="20% - Accent5 2 12 2" xfId="11831"/>
    <cellStyle name="20% - Accent5 2 12 2 2" xfId="41649"/>
    <cellStyle name="20% - Accent5 2 12 2 2 2" xfId="53265"/>
    <cellStyle name="20% - Accent5 2 12 2 3" xfId="47457"/>
    <cellStyle name="20% - Accent5 2 12 2 4" xfId="30629"/>
    <cellStyle name="20% - Accent5 2 12 3" xfId="39714"/>
    <cellStyle name="20% - Accent5 2 12 3 2" xfId="51330"/>
    <cellStyle name="20% - Accent5 2 12 4" xfId="45522"/>
    <cellStyle name="20% - Accent5 2 12 5" xfId="28000"/>
    <cellStyle name="20% - Accent5 2 13" xfId="9656"/>
    <cellStyle name="20% - Accent5 2 13 2" xfId="20025"/>
    <cellStyle name="20% - Accent5 2 13 2 2" xfId="54617"/>
    <cellStyle name="20% - Accent5 2 13 2 3" xfId="43001"/>
    <cellStyle name="20% - Accent5 2 13 3" xfId="48809"/>
    <cellStyle name="20% - Accent5 2 13 4" xfId="37193"/>
    <cellStyle name="20% - Accent5 2 14" xfId="10828"/>
    <cellStyle name="20% - Accent5 2 14 2" xfId="40883"/>
    <cellStyle name="20% - Accent5 2 14 2 2" xfId="52499"/>
    <cellStyle name="20% - Accent5 2 14 3" xfId="46691"/>
    <cellStyle name="20% - Accent5 2 14 4" xfId="29857"/>
    <cellStyle name="20% - Accent5 2 15" xfId="38362"/>
    <cellStyle name="20% - Accent5 2 15 2" xfId="49978"/>
    <cellStyle name="20% - Accent5 2 16" xfId="23318"/>
    <cellStyle name="20% - Accent5 2 17" xfId="44170"/>
    <cellStyle name="20% - Accent5 2 18" xfId="21201"/>
    <cellStyle name="20% - Accent5 2 2" xfId="460"/>
    <cellStyle name="20% - Accent5 2 2 10" xfId="1886"/>
    <cellStyle name="20% - Accent5 2 2 10 2" xfId="12256"/>
    <cellStyle name="20% - Accent5 2 2 10 2 2" xfId="41850"/>
    <cellStyle name="20% - Accent5 2 2 10 2 2 2" xfId="53466"/>
    <cellStyle name="20% - Accent5 2 2 10 2 3" xfId="47658"/>
    <cellStyle name="20% - Accent5 2 2 10 2 4" xfId="31037"/>
    <cellStyle name="20% - Accent5 2 2 10 3" xfId="38563"/>
    <cellStyle name="20% - Accent5 2 2 10 3 2" xfId="50179"/>
    <cellStyle name="20% - Accent5 2 2 10 4" xfId="44371"/>
    <cellStyle name="20% - Accent5 2 2 10 5" xfId="23808"/>
    <cellStyle name="20% - Accent5 2 2 11" xfId="1509"/>
    <cellStyle name="20% - Accent5 2 2 11 2" xfId="11879"/>
    <cellStyle name="20% - Accent5 2 2 11 2 2" xfId="41667"/>
    <cellStyle name="20% - Accent5 2 2 11 2 2 2" xfId="53283"/>
    <cellStyle name="20% - Accent5 2 2 11 2 3" xfId="47475"/>
    <cellStyle name="20% - Accent5 2 2 11 2 4" xfId="30677"/>
    <cellStyle name="20% - Accent5 2 2 11 3" xfId="39732"/>
    <cellStyle name="20% - Accent5 2 2 11 3 2" xfId="51348"/>
    <cellStyle name="20% - Accent5 2 2 11 4" xfId="45540"/>
    <cellStyle name="20% - Accent5 2 2 11 5" xfId="28018"/>
    <cellStyle name="20% - Accent5 2 2 12" xfId="9674"/>
    <cellStyle name="20% - Accent5 2 2 12 2" xfId="20043"/>
    <cellStyle name="20% - Accent5 2 2 12 2 2" xfId="54635"/>
    <cellStyle name="20% - Accent5 2 2 12 2 3" xfId="43019"/>
    <cellStyle name="20% - Accent5 2 2 12 3" xfId="48827"/>
    <cellStyle name="20% - Accent5 2 2 12 4" xfId="37211"/>
    <cellStyle name="20% - Accent5 2 2 13" xfId="10846"/>
    <cellStyle name="20% - Accent5 2 2 13 2" xfId="40901"/>
    <cellStyle name="20% - Accent5 2 2 13 2 2" xfId="52517"/>
    <cellStyle name="20% - Accent5 2 2 13 3" xfId="46709"/>
    <cellStyle name="20% - Accent5 2 2 13 4" xfId="29875"/>
    <cellStyle name="20% - Accent5 2 2 14" xfId="38380"/>
    <cellStyle name="20% - Accent5 2 2 14 2" xfId="49996"/>
    <cellStyle name="20% - Accent5 2 2 15" xfId="23341"/>
    <cellStyle name="20% - Accent5 2 2 16" xfId="44188"/>
    <cellStyle name="20% - Accent5 2 2 17" xfId="21230"/>
    <cellStyle name="20% - Accent5 2 2 2" xfId="526"/>
    <cellStyle name="20% - Accent5 2 2 2 10" xfId="10898"/>
    <cellStyle name="20% - Accent5 2 2 2 10 2" xfId="40938"/>
    <cellStyle name="20% - Accent5 2 2 2 10 2 2" xfId="52554"/>
    <cellStyle name="20% - Accent5 2 2 2 10 3" xfId="46746"/>
    <cellStyle name="20% - Accent5 2 2 2 10 4" xfId="29912"/>
    <cellStyle name="20% - Accent5 2 2 2 11" xfId="38454"/>
    <cellStyle name="20% - Accent5 2 2 2 11 2" xfId="50070"/>
    <cellStyle name="20% - Accent5 2 2 2 12" xfId="23453"/>
    <cellStyle name="20% - Accent5 2 2 2 13" xfId="44262"/>
    <cellStyle name="20% - Accent5 2 2 2 14" xfId="21371"/>
    <cellStyle name="20% - Accent5 2 2 2 2" xfId="853"/>
    <cellStyle name="20% - Accent5 2 2 2 2 2" xfId="2960"/>
    <cellStyle name="20% - Accent5 2 2 2 2 2 2" xfId="10552"/>
    <cellStyle name="20% - Accent5 2 2 2 2 2 2 2" xfId="20921"/>
    <cellStyle name="20% - Accent5 2 2 2 2 2 2 2 2" xfId="43897"/>
    <cellStyle name="20% - Accent5 2 2 2 2 2 2 2 2 2" xfId="55513"/>
    <cellStyle name="20% - Accent5 2 2 2 2 2 2 2 3" xfId="49705"/>
    <cellStyle name="20% - Accent5 2 2 2 2 2 2 2 4" xfId="38089"/>
    <cellStyle name="20% - Accent5 2 2 2 2 2 2 3" xfId="40610"/>
    <cellStyle name="20% - Accent5 2 2 2 2 2 2 3 2" xfId="52226"/>
    <cellStyle name="20% - Accent5 2 2 2 2 2 2 4" xfId="46418"/>
    <cellStyle name="20% - Accent5 2 2 2 2 2 2 5" xfId="28991"/>
    <cellStyle name="20% - Accent5 2 2 2 2 2 3" xfId="13330"/>
    <cellStyle name="20% - Accent5 2 2 2 2 2 3 2" xfId="42728"/>
    <cellStyle name="20% - Accent5 2 2 2 2 2 3 2 2" xfId="54344"/>
    <cellStyle name="20% - Accent5 2 2 2 2 2 3 3" xfId="48536"/>
    <cellStyle name="20% - Accent5 2 2 2 2 2 3 4" xfId="32013"/>
    <cellStyle name="20% - Accent5 2 2 2 2 2 4" xfId="39441"/>
    <cellStyle name="20% - Accent5 2 2 2 2 2 4 2" xfId="51057"/>
    <cellStyle name="20% - Accent5 2 2 2 2 2 5" xfId="24954"/>
    <cellStyle name="20% - Accent5 2 2 2 2 2 6" xfId="45249"/>
    <cellStyle name="20% - Accent5 2 2 2 2 2 7" xfId="22427"/>
    <cellStyle name="20% - Accent5 2 2 2 2 3" xfId="2312"/>
    <cellStyle name="20% - Accent5 2 2 2 2 3 2" xfId="12682"/>
    <cellStyle name="20% - Accent5 2 2 2 2 3 2 2" xfId="42144"/>
    <cellStyle name="20% - Accent5 2 2 2 2 3 2 2 2" xfId="53760"/>
    <cellStyle name="20% - Accent5 2 2 2 2 3 2 3" xfId="47952"/>
    <cellStyle name="20% - Accent5 2 2 2 2 3 2 4" xfId="31381"/>
    <cellStyle name="20% - Accent5 2 2 2 2 3 3" xfId="40026"/>
    <cellStyle name="20% - Accent5 2 2 2 2 3 3 2" xfId="51642"/>
    <cellStyle name="20% - Accent5 2 2 2 2 3 4" xfId="45834"/>
    <cellStyle name="20% - Accent5 2 2 2 2 3 5" xfId="28392"/>
    <cellStyle name="20% - Accent5 2 2 2 2 4" xfId="9968"/>
    <cellStyle name="20% - Accent5 2 2 2 2 4 2" xfId="20337"/>
    <cellStyle name="20% - Accent5 2 2 2 2 4 2 2" xfId="54929"/>
    <cellStyle name="20% - Accent5 2 2 2 2 4 2 3" xfId="43313"/>
    <cellStyle name="20% - Accent5 2 2 2 2 4 3" xfId="49121"/>
    <cellStyle name="20% - Accent5 2 2 2 2 4 4" xfId="37505"/>
    <cellStyle name="20% - Accent5 2 2 2 2 5" xfId="11223"/>
    <cellStyle name="20% - Accent5 2 2 2 2 5 2" xfId="41194"/>
    <cellStyle name="20% - Accent5 2 2 2 2 5 2 2" xfId="52810"/>
    <cellStyle name="20% - Accent5 2 2 2 2 5 3" xfId="47002"/>
    <cellStyle name="20% - Accent5 2 2 2 2 5 4" xfId="30168"/>
    <cellStyle name="20% - Accent5 2 2 2 2 6" xfId="38857"/>
    <cellStyle name="20% - Accent5 2 2 2 2 6 2" xfId="50473"/>
    <cellStyle name="20% - Accent5 2 2 2 2 7" xfId="24234"/>
    <cellStyle name="20% - Accent5 2 2 2 2 8" xfId="44665"/>
    <cellStyle name="20% - Accent5 2 2 2 2 9" xfId="21698"/>
    <cellStyle name="20% - Accent5 2 2 2 3" xfId="1114"/>
    <cellStyle name="20% - Accent5 2 2 2 3 2" xfId="3169"/>
    <cellStyle name="20% - Accent5 2 2 2 3 2 2" xfId="10698"/>
    <cellStyle name="20% - Accent5 2 2 2 3 2 2 2" xfId="21067"/>
    <cellStyle name="20% - Accent5 2 2 2 3 2 2 2 2" xfId="44043"/>
    <cellStyle name="20% - Accent5 2 2 2 3 2 2 2 2 2" xfId="55659"/>
    <cellStyle name="20% - Accent5 2 2 2 3 2 2 2 3" xfId="49851"/>
    <cellStyle name="20% - Accent5 2 2 2 3 2 2 2 4" xfId="38235"/>
    <cellStyle name="20% - Accent5 2 2 2 3 2 2 3" xfId="40756"/>
    <cellStyle name="20% - Accent5 2 2 2 3 2 2 3 2" xfId="52372"/>
    <cellStyle name="20% - Accent5 2 2 2 3 2 2 4" xfId="46564"/>
    <cellStyle name="20% - Accent5 2 2 2 3 2 2 5" xfId="29193"/>
    <cellStyle name="20% - Accent5 2 2 2 3 2 3" xfId="13539"/>
    <cellStyle name="20% - Accent5 2 2 2 3 2 3 2" xfId="42874"/>
    <cellStyle name="20% - Accent5 2 2 2 3 2 3 2 2" xfId="54490"/>
    <cellStyle name="20% - Accent5 2 2 2 3 2 3 3" xfId="48682"/>
    <cellStyle name="20% - Accent5 2 2 2 3 2 3 4" xfId="32166"/>
    <cellStyle name="20% - Accent5 2 2 2 3 2 4" xfId="39587"/>
    <cellStyle name="20% - Accent5 2 2 2 3 2 4 2" xfId="51203"/>
    <cellStyle name="20% - Accent5 2 2 2 3 2 5" xfId="25177"/>
    <cellStyle name="20% - Accent5 2 2 2 3 2 6" xfId="45395"/>
    <cellStyle name="20% - Accent5 2 2 2 3 2 7" xfId="22650"/>
    <cellStyle name="20% - Accent5 2 2 2 3 3" xfId="2497"/>
    <cellStyle name="20% - Accent5 2 2 2 3 3 2" xfId="12867"/>
    <cellStyle name="20% - Accent5 2 2 2 3 3 2 2" xfId="42290"/>
    <cellStyle name="20% - Accent5 2 2 2 3 3 2 2 2" xfId="53906"/>
    <cellStyle name="20% - Accent5 2 2 2 3 3 2 3" xfId="48098"/>
    <cellStyle name="20% - Accent5 2 2 2 3 3 2 4" xfId="31554"/>
    <cellStyle name="20% - Accent5 2 2 2 3 3 3" xfId="40172"/>
    <cellStyle name="20% - Accent5 2 2 2 3 3 3 2" xfId="51788"/>
    <cellStyle name="20% - Accent5 2 2 2 3 3 4" xfId="45980"/>
    <cellStyle name="20% - Accent5 2 2 2 3 3 5" xfId="28549"/>
    <cellStyle name="20% - Accent5 2 2 2 3 4" xfId="10114"/>
    <cellStyle name="20% - Accent5 2 2 2 3 4 2" xfId="20483"/>
    <cellStyle name="20% - Accent5 2 2 2 3 4 2 2" xfId="55075"/>
    <cellStyle name="20% - Accent5 2 2 2 3 4 2 3" xfId="43459"/>
    <cellStyle name="20% - Accent5 2 2 2 3 4 3" xfId="49267"/>
    <cellStyle name="20% - Accent5 2 2 2 3 4 4" xfId="37651"/>
    <cellStyle name="20% - Accent5 2 2 2 3 5" xfId="11484"/>
    <cellStyle name="20% - Accent5 2 2 2 3 5 2" xfId="41340"/>
    <cellStyle name="20% - Accent5 2 2 2 3 5 2 2" xfId="52956"/>
    <cellStyle name="20% - Accent5 2 2 2 3 5 3" xfId="47148"/>
    <cellStyle name="20% - Accent5 2 2 2 3 5 4" xfId="30314"/>
    <cellStyle name="20% - Accent5 2 2 2 3 6" xfId="39003"/>
    <cellStyle name="20% - Accent5 2 2 2 3 6 2" xfId="50619"/>
    <cellStyle name="20% - Accent5 2 2 2 3 7" xfId="24447"/>
    <cellStyle name="20% - Accent5 2 2 2 3 8" xfId="44811"/>
    <cellStyle name="20% - Accent5 2 2 2 3 9" xfId="21920"/>
    <cellStyle name="20% - Accent5 2 2 2 4" xfId="1328"/>
    <cellStyle name="20% - Accent5 2 2 2 4 2" xfId="2687"/>
    <cellStyle name="20% - Accent5 2 2 2 4 2 2" xfId="13057"/>
    <cellStyle name="20% - Accent5 2 2 2 4 2 2 2" xfId="42472"/>
    <cellStyle name="20% - Accent5 2 2 2 4 2 2 2 2" xfId="54088"/>
    <cellStyle name="20% - Accent5 2 2 2 4 2 2 3" xfId="48280"/>
    <cellStyle name="20% - Accent5 2 2 2 4 2 2 4" xfId="31744"/>
    <cellStyle name="20% - Accent5 2 2 2 4 2 3" xfId="40354"/>
    <cellStyle name="20% - Accent5 2 2 2 4 2 3 2" xfId="51970"/>
    <cellStyle name="20% - Accent5 2 2 2 4 2 4" xfId="46162"/>
    <cellStyle name="20% - Accent5 2 2 2 4 2 5" xfId="28731"/>
    <cellStyle name="20% - Accent5 2 2 2 4 3" xfId="10296"/>
    <cellStyle name="20% - Accent5 2 2 2 4 3 2" xfId="20665"/>
    <cellStyle name="20% - Accent5 2 2 2 4 3 2 2" xfId="55257"/>
    <cellStyle name="20% - Accent5 2 2 2 4 3 2 3" xfId="43641"/>
    <cellStyle name="20% - Accent5 2 2 2 4 3 3" xfId="49449"/>
    <cellStyle name="20% - Accent5 2 2 2 4 3 4" xfId="37833"/>
    <cellStyle name="20% - Accent5 2 2 2 4 4" xfId="11698"/>
    <cellStyle name="20% - Accent5 2 2 2 4 4 2" xfId="41522"/>
    <cellStyle name="20% - Accent5 2 2 2 4 4 2 2" xfId="53138"/>
    <cellStyle name="20% - Accent5 2 2 2 4 4 3" xfId="47330"/>
    <cellStyle name="20% - Accent5 2 2 2 4 4 4" xfId="30496"/>
    <cellStyle name="20% - Accent5 2 2 2 4 5" xfId="39185"/>
    <cellStyle name="20% - Accent5 2 2 2 4 5 2" xfId="50801"/>
    <cellStyle name="20% - Accent5 2 2 2 4 6" xfId="24661"/>
    <cellStyle name="20% - Accent5 2 2 2 4 7" xfId="44993"/>
    <cellStyle name="20% - Accent5 2 2 2 4 8" xfId="22134"/>
    <cellStyle name="20% - Accent5 2 2 2 5" xfId="775"/>
    <cellStyle name="20% - Accent5 2 2 2 5 2" xfId="2882"/>
    <cellStyle name="20% - Accent5 2 2 2 5 2 2" xfId="13252"/>
    <cellStyle name="20% - Accent5 2 2 2 5 2 2 2" xfId="42654"/>
    <cellStyle name="20% - Accent5 2 2 2 5 2 2 2 2" xfId="54270"/>
    <cellStyle name="20% - Accent5 2 2 2 5 2 2 3" xfId="48462"/>
    <cellStyle name="20% - Accent5 2 2 2 5 2 2 4" xfId="31939"/>
    <cellStyle name="20% - Accent5 2 2 2 5 2 3" xfId="40536"/>
    <cellStyle name="20% - Accent5 2 2 2 5 2 3 2" xfId="52152"/>
    <cellStyle name="20% - Accent5 2 2 2 5 2 4" xfId="46344"/>
    <cellStyle name="20% - Accent5 2 2 2 5 2 5" xfId="28913"/>
    <cellStyle name="20% - Accent5 2 2 2 5 3" xfId="10478"/>
    <cellStyle name="20% - Accent5 2 2 2 5 3 2" xfId="20847"/>
    <cellStyle name="20% - Accent5 2 2 2 5 3 2 2" xfId="55439"/>
    <cellStyle name="20% - Accent5 2 2 2 5 3 2 3" xfId="43823"/>
    <cellStyle name="20% - Accent5 2 2 2 5 3 3" xfId="49631"/>
    <cellStyle name="20% - Accent5 2 2 2 5 3 4" xfId="38015"/>
    <cellStyle name="20% - Accent5 2 2 2 5 4" xfId="11145"/>
    <cellStyle name="20% - Accent5 2 2 2 5 4 2" xfId="41120"/>
    <cellStyle name="20% - Accent5 2 2 2 5 4 2 2" xfId="52736"/>
    <cellStyle name="20% - Accent5 2 2 2 5 4 3" xfId="46928"/>
    <cellStyle name="20% - Accent5 2 2 2 5 4 4" xfId="30094"/>
    <cellStyle name="20% - Accent5 2 2 2 5 5" xfId="39367"/>
    <cellStyle name="20% - Accent5 2 2 2 5 5 2" xfId="50983"/>
    <cellStyle name="20% - Accent5 2 2 2 5 6" xfId="24876"/>
    <cellStyle name="20% - Accent5 2 2 2 5 7" xfId="45175"/>
    <cellStyle name="20% - Accent5 2 2 2 5 8" xfId="22349"/>
    <cellStyle name="20% - Accent5 2 2 2 6" xfId="2237"/>
    <cellStyle name="20% - Accent5 2 2 2 6 2" xfId="9894"/>
    <cellStyle name="20% - Accent5 2 2 2 6 2 2" xfId="20263"/>
    <cellStyle name="20% - Accent5 2 2 2 6 2 2 2" xfId="43239"/>
    <cellStyle name="20% - Accent5 2 2 2 6 2 2 2 2" xfId="54855"/>
    <cellStyle name="20% - Accent5 2 2 2 6 2 2 3" xfId="49047"/>
    <cellStyle name="20% - Accent5 2 2 2 6 2 2 4" xfId="37431"/>
    <cellStyle name="20% - Accent5 2 2 2 6 2 3" xfId="39952"/>
    <cellStyle name="20% - Accent5 2 2 2 6 2 3 2" xfId="51568"/>
    <cellStyle name="20% - Accent5 2 2 2 6 2 4" xfId="45760"/>
    <cellStyle name="20% - Accent5 2 2 2 6 2 5" xfId="28317"/>
    <cellStyle name="20% - Accent5 2 2 2 6 3" xfId="12607"/>
    <cellStyle name="20% - Accent5 2 2 2 6 3 2" xfId="42070"/>
    <cellStyle name="20% - Accent5 2 2 2 6 3 2 2" xfId="53686"/>
    <cellStyle name="20% - Accent5 2 2 2 6 3 3" xfId="47878"/>
    <cellStyle name="20% - Accent5 2 2 2 6 3 4" xfId="31307"/>
    <cellStyle name="20% - Accent5 2 2 2 6 4" xfId="38783"/>
    <cellStyle name="20% - Accent5 2 2 2 6 4 2" xfId="50399"/>
    <cellStyle name="20% - Accent5 2 2 2 6 5" xfId="24159"/>
    <cellStyle name="20% - Accent5 2 2 2 6 6" xfId="44591"/>
    <cellStyle name="20% - Accent5 2 2 2 6 7" xfId="21623"/>
    <cellStyle name="20% - Accent5 2 2 2 7" xfId="1997"/>
    <cellStyle name="20% - Accent5 2 2 2 7 2" xfId="12367"/>
    <cellStyle name="20% - Accent5 2 2 2 7 2 2" xfId="41924"/>
    <cellStyle name="20% - Accent5 2 2 2 7 2 2 2" xfId="53540"/>
    <cellStyle name="20% - Accent5 2 2 2 7 2 3" xfId="47732"/>
    <cellStyle name="20% - Accent5 2 2 2 7 2 4" xfId="31147"/>
    <cellStyle name="20% - Accent5 2 2 2 7 3" xfId="38637"/>
    <cellStyle name="20% - Accent5 2 2 2 7 3 2" xfId="50253"/>
    <cellStyle name="20% - Accent5 2 2 2 7 4" xfId="44445"/>
    <cellStyle name="20% - Accent5 2 2 2 7 5" xfId="23919"/>
    <cellStyle name="20% - Accent5 2 2 2 8" xfId="1594"/>
    <cellStyle name="20% - Accent5 2 2 2 8 2" xfId="11964"/>
    <cellStyle name="20% - Accent5 2 2 2 8 2 2" xfId="41741"/>
    <cellStyle name="20% - Accent5 2 2 2 8 2 2 2" xfId="53357"/>
    <cellStyle name="20% - Accent5 2 2 2 8 2 3" xfId="47549"/>
    <cellStyle name="20% - Accent5 2 2 2 8 2 4" xfId="30762"/>
    <cellStyle name="20% - Accent5 2 2 2 8 3" xfId="39806"/>
    <cellStyle name="20% - Accent5 2 2 2 8 3 2" xfId="51422"/>
    <cellStyle name="20% - Accent5 2 2 2 8 4" xfId="45614"/>
    <cellStyle name="20% - Accent5 2 2 2 8 5" xfId="28092"/>
    <cellStyle name="20% - Accent5 2 2 2 9" xfId="9748"/>
    <cellStyle name="20% - Accent5 2 2 2 9 2" xfId="20117"/>
    <cellStyle name="20% - Accent5 2 2 2 9 2 2" xfId="54709"/>
    <cellStyle name="20% - Accent5 2 2 2 9 2 3" xfId="43093"/>
    <cellStyle name="20% - Accent5 2 2 2 9 3" xfId="48901"/>
    <cellStyle name="20% - Accent5 2 2 2 9 4" xfId="37285"/>
    <cellStyle name="20% - Accent5 2 2 3" xfId="584"/>
    <cellStyle name="20% - Accent5 2 2 3 10" xfId="38490"/>
    <cellStyle name="20% - Accent5 2 2 3 10 2" xfId="50106"/>
    <cellStyle name="20% - Accent5 2 2 3 11" xfId="23511"/>
    <cellStyle name="20% - Accent5 2 2 3 12" xfId="44298"/>
    <cellStyle name="20% - Accent5 2 2 3 13" xfId="21429"/>
    <cellStyle name="20% - Accent5 2 2 3 2" xfId="1172"/>
    <cellStyle name="20% - Accent5 2 2 3 2 2" xfId="3205"/>
    <cellStyle name="20% - Accent5 2 2 3 2 2 2" xfId="10734"/>
    <cellStyle name="20% - Accent5 2 2 3 2 2 2 2" xfId="21103"/>
    <cellStyle name="20% - Accent5 2 2 3 2 2 2 2 2" xfId="44079"/>
    <cellStyle name="20% - Accent5 2 2 3 2 2 2 2 2 2" xfId="55695"/>
    <cellStyle name="20% - Accent5 2 2 3 2 2 2 2 3" xfId="49887"/>
    <cellStyle name="20% - Accent5 2 2 3 2 2 2 2 4" xfId="38271"/>
    <cellStyle name="20% - Accent5 2 2 3 2 2 2 3" xfId="40792"/>
    <cellStyle name="20% - Accent5 2 2 3 2 2 2 3 2" xfId="52408"/>
    <cellStyle name="20% - Accent5 2 2 3 2 2 2 4" xfId="46600"/>
    <cellStyle name="20% - Accent5 2 2 3 2 2 2 5" xfId="29229"/>
    <cellStyle name="20% - Accent5 2 2 3 2 2 3" xfId="13575"/>
    <cellStyle name="20% - Accent5 2 2 3 2 2 3 2" xfId="42910"/>
    <cellStyle name="20% - Accent5 2 2 3 2 2 3 2 2" xfId="54526"/>
    <cellStyle name="20% - Accent5 2 2 3 2 2 3 3" xfId="48718"/>
    <cellStyle name="20% - Accent5 2 2 3 2 2 3 4" xfId="32202"/>
    <cellStyle name="20% - Accent5 2 2 3 2 2 4" xfId="39623"/>
    <cellStyle name="20% - Accent5 2 2 3 2 2 4 2" xfId="51239"/>
    <cellStyle name="20% - Accent5 2 2 3 2 2 5" xfId="25213"/>
    <cellStyle name="20% - Accent5 2 2 3 2 2 6" xfId="45431"/>
    <cellStyle name="20% - Accent5 2 2 3 2 2 7" xfId="22686"/>
    <cellStyle name="20% - Accent5 2 2 3 2 3" xfId="2539"/>
    <cellStyle name="20% - Accent5 2 2 3 2 3 2" xfId="12909"/>
    <cellStyle name="20% - Accent5 2 2 3 2 3 2 2" xfId="42326"/>
    <cellStyle name="20% - Accent5 2 2 3 2 3 2 2 2" xfId="53942"/>
    <cellStyle name="20% - Accent5 2 2 3 2 3 2 3" xfId="48134"/>
    <cellStyle name="20% - Accent5 2 2 3 2 3 2 4" xfId="31596"/>
    <cellStyle name="20% - Accent5 2 2 3 2 3 3" xfId="40208"/>
    <cellStyle name="20% - Accent5 2 2 3 2 3 3 2" xfId="51824"/>
    <cellStyle name="20% - Accent5 2 2 3 2 3 4" xfId="46016"/>
    <cellStyle name="20% - Accent5 2 2 3 2 3 5" xfId="28585"/>
    <cellStyle name="20% - Accent5 2 2 3 2 4" xfId="10150"/>
    <cellStyle name="20% - Accent5 2 2 3 2 4 2" xfId="20519"/>
    <cellStyle name="20% - Accent5 2 2 3 2 4 2 2" xfId="55111"/>
    <cellStyle name="20% - Accent5 2 2 3 2 4 2 3" xfId="43495"/>
    <cellStyle name="20% - Accent5 2 2 3 2 4 3" xfId="49303"/>
    <cellStyle name="20% - Accent5 2 2 3 2 4 4" xfId="37687"/>
    <cellStyle name="20% - Accent5 2 2 3 2 5" xfId="11542"/>
    <cellStyle name="20% - Accent5 2 2 3 2 5 2" xfId="41376"/>
    <cellStyle name="20% - Accent5 2 2 3 2 5 2 2" xfId="52992"/>
    <cellStyle name="20% - Accent5 2 2 3 2 5 3" xfId="47184"/>
    <cellStyle name="20% - Accent5 2 2 3 2 5 4" xfId="30350"/>
    <cellStyle name="20% - Accent5 2 2 3 2 6" xfId="39039"/>
    <cellStyle name="20% - Accent5 2 2 3 2 6 2" xfId="50655"/>
    <cellStyle name="20% - Accent5 2 2 3 2 7" xfId="24505"/>
    <cellStyle name="20% - Accent5 2 2 3 2 8" xfId="44847"/>
    <cellStyle name="20% - Accent5 2 2 3 2 9" xfId="21978"/>
    <cellStyle name="20% - Accent5 2 2 3 3" xfId="1364"/>
    <cellStyle name="20% - Accent5 2 2 3 3 2" xfId="2723"/>
    <cellStyle name="20% - Accent5 2 2 3 3 2 2" xfId="13093"/>
    <cellStyle name="20% - Accent5 2 2 3 3 2 2 2" xfId="42508"/>
    <cellStyle name="20% - Accent5 2 2 3 3 2 2 2 2" xfId="54124"/>
    <cellStyle name="20% - Accent5 2 2 3 3 2 2 3" xfId="48316"/>
    <cellStyle name="20% - Accent5 2 2 3 3 2 2 4" xfId="31780"/>
    <cellStyle name="20% - Accent5 2 2 3 3 2 3" xfId="40390"/>
    <cellStyle name="20% - Accent5 2 2 3 3 2 3 2" xfId="52006"/>
    <cellStyle name="20% - Accent5 2 2 3 3 2 4" xfId="46198"/>
    <cellStyle name="20% - Accent5 2 2 3 3 2 5" xfId="28767"/>
    <cellStyle name="20% - Accent5 2 2 3 3 3" xfId="10332"/>
    <cellStyle name="20% - Accent5 2 2 3 3 3 2" xfId="20701"/>
    <cellStyle name="20% - Accent5 2 2 3 3 3 2 2" xfId="55293"/>
    <cellStyle name="20% - Accent5 2 2 3 3 3 2 3" xfId="43677"/>
    <cellStyle name="20% - Accent5 2 2 3 3 3 3" xfId="49485"/>
    <cellStyle name="20% - Accent5 2 2 3 3 3 4" xfId="37869"/>
    <cellStyle name="20% - Accent5 2 2 3 3 4" xfId="11734"/>
    <cellStyle name="20% - Accent5 2 2 3 3 4 2" xfId="41558"/>
    <cellStyle name="20% - Accent5 2 2 3 3 4 2 2" xfId="53174"/>
    <cellStyle name="20% - Accent5 2 2 3 3 4 3" xfId="47366"/>
    <cellStyle name="20% - Accent5 2 2 3 3 4 4" xfId="30532"/>
    <cellStyle name="20% - Accent5 2 2 3 3 5" xfId="39221"/>
    <cellStyle name="20% - Accent5 2 2 3 3 5 2" xfId="50837"/>
    <cellStyle name="20% - Accent5 2 2 3 3 6" xfId="24697"/>
    <cellStyle name="20% - Accent5 2 2 3 3 7" xfId="45029"/>
    <cellStyle name="20% - Accent5 2 2 3 3 8" xfId="22170"/>
    <cellStyle name="20% - Accent5 2 2 3 4" xfId="905"/>
    <cellStyle name="20% - Accent5 2 2 3 4 2" xfId="3001"/>
    <cellStyle name="20% - Accent5 2 2 3 4 2 2" xfId="13371"/>
    <cellStyle name="20% - Accent5 2 2 3 4 2 2 2" xfId="42764"/>
    <cellStyle name="20% - Accent5 2 2 3 4 2 2 2 2" xfId="54380"/>
    <cellStyle name="20% - Accent5 2 2 3 4 2 2 3" xfId="48572"/>
    <cellStyle name="20% - Accent5 2 2 3 4 2 2 4" xfId="32054"/>
    <cellStyle name="20% - Accent5 2 2 3 4 2 3" xfId="40646"/>
    <cellStyle name="20% - Accent5 2 2 3 4 2 3 2" xfId="52262"/>
    <cellStyle name="20% - Accent5 2 2 3 4 2 4" xfId="46454"/>
    <cellStyle name="20% - Accent5 2 2 3 4 2 5" xfId="29027"/>
    <cellStyle name="20% - Accent5 2 2 3 4 3" xfId="10588"/>
    <cellStyle name="20% - Accent5 2 2 3 4 3 2" xfId="20957"/>
    <cellStyle name="20% - Accent5 2 2 3 4 3 2 2" xfId="55549"/>
    <cellStyle name="20% - Accent5 2 2 3 4 3 2 3" xfId="43933"/>
    <cellStyle name="20% - Accent5 2 2 3 4 3 3" xfId="49741"/>
    <cellStyle name="20% - Accent5 2 2 3 4 3 4" xfId="38125"/>
    <cellStyle name="20% - Accent5 2 2 3 4 4" xfId="11275"/>
    <cellStyle name="20% - Accent5 2 2 3 4 4 2" xfId="41230"/>
    <cellStyle name="20% - Accent5 2 2 3 4 4 2 2" xfId="52846"/>
    <cellStyle name="20% - Accent5 2 2 3 4 4 3" xfId="47038"/>
    <cellStyle name="20% - Accent5 2 2 3 4 4 4" xfId="30204"/>
    <cellStyle name="20% - Accent5 2 2 3 4 5" xfId="39477"/>
    <cellStyle name="20% - Accent5 2 2 3 4 5 2" xfId="51093"/>
    <cellStyle name="20% - Accent5 2 2 3 4 6" xfId="25006"/>
    <cellStyle name="20% - Accent5 2 2 3 4 7" xfId="45285"/>
    <cellStyle name="20% - Accent5 2 2 3 4 8" xfId="22479"/>
    <cellStyle name="20% - Accent5 2 2 3 5" xfId="2353"/>
    <cellStyle name="20% - Accent5 2 2 3 5 2" xfId="10004"/>
    <cellStyle name="20% - Accent5 2 2 3 5 2 2" xfId="20373"/>
    <cellStyle name="20% - Accent5 2 2 3 5 2 2 2" xfId="43349"/>
    <cellStyle name="20% - Accent5 2 2 3 5 2 2 2 2" xfId="54965"/>
    <cellStyle name="20% - Accent5 2 2 3 5 2 2 3" xfId="49157"/>
    <cellStyle name="20% - Accent5 2 2 3 5 2 2 4" xfId="37541"/>
    <cellStyle name="20% - Accent5 2 2 3 5 2 3" xfId="40062"/>
    <cellStyle name="20% - Accent5 2 2 3 5 2 3 2" xfId="51678"/>
    <cellStyle name="20% - Accent5 2 2 3 5 2 4" xfId="45870"/>
    <cellStyle name="20% - Accent5 2 2 3 5 2 5" xfId="28433"/>
    <cellStyle name="20% - Accent5 2 2 3 5 3" xfId="12723"/>
    <cellStyle name="20% - Accent5 2 2 3 5 3 2" xfId="42180"/>
    <cellStyle name="20% - Accent5 2 2 3 5 3 2 2" xfId="53796"/>
    <cellStyle name="20% - Accent5 2 2 3 5 3 3" xfId="47988"/>
    <cellStyle name="20% - Accent5 2 2 3 5 3 4" xfId="31417"/>
    <cellStyle name="20% - Accent5 2 2 3 5 4" xfId="38893"/>
    <cellStyle name="20% - Accent5 2 2 3 5 4 2" xfId="50509"/>
    <cellStyle name="20% - Accent5 2 2 3 5 5" xfId="24275"/>
    <cellStyle name="20% - Accent5 2 2 3 5 6" xfId="44701"/>
    <cellStyle name="20% - Accent5 2 2 3 5 7" xfId="21739"/>
    <cellStyle name="20% - Accent5 2 2 3 6" xfId="2045"/>
    <cellStyle name="20% - Accent5 2 2 3 6 2" xfId="12415"/>
    <cellStyle name="20% - Accent5 2 2 3 6 2 2" xfId="41960"/>
    <cellStyle name="20% - Accent5 2 2 3 6 2 2 2" xfId="53576"/>
    <cellStyle name="20% - Accent5 2 2 3 6 2 3" xfId="47768"/>
    <cellStyle name="20% - Accent5 2 2 3 6 2 4" xfId="31194"/>
    <cellStyle name="20% - Accent5 2 2 3 6 3" xfId="38673"/>
    <cellStyle name="20% - Accent5 2 2 3 6 3 2" xfId="50289"/>
    <cellStyle name="20% - Accent5 2 2 3 6 4" xfId="44481"/>
    <cellStyle name="20% - Accent5 2 2 3 6 5" xfId="23967"/>
    <cellStyle name="20% - Accent5 2 2 3 7" xfId="1635"/>
    <cellStyle name="20% - Accent5 2 2 3 7 2" xfId="12005"/>
    <cellStyle name="20% - Accent5 2 2 3 7 2 2" xfId="41777"/>
    <cellStyle name="20% - Accent5 2 2 3 7 2 2 2" xfId="53393"/>
    <cellStyle name="20% - Accent5 2 2 3 7 2 3" xfId="47585"/>
    <cellStyle name="20% - Accent5 2 2 3 7 2 4" xfId="30803"/>
    <cellStyle name="20% - Accent5 2 2 3 7 3" xfId="39842"/>
    <cellStyle name="20% - Accent5 2 2 3 7 3 2" xfId="51458"/>
    <cellStyle name="20% - Accent5 2 2 3 7 4" xfId="45650"/>
    <cellStyle name="20% - Accent5 2 2 3 7 5" xfId="28128"/>
    <cellStyle name="20% - Accent5 2 2 3 8" xfId="9784"/>
    <cellStyle name="20% - Accent5 2 2 3 8 2" xfId="20153"/>
    <cellStyle name="20% - Accent5 2 2 3 8 2 2" xfId="54745"/>
    <cellStyle name="20% - Accent5 2 2 3 8 2 3" xfId="43129"/>
    <cellStyle name="20% - Accent5 2 2 3 8 3" xfId="48937"/>
    <cellStyle name="20% - Accent5 2 2 3 8 4" xfId="37321"/>
    <cellStyle name="20% - Accent5 2 2 3 9" xfId="10956"/>
    <cellStyle name="20% - Accent5 2 2 3 9 2" xfId="40974"/>
    <cellStyle name="20% - Accent5 2 2 3 9 2 2" xfId="52590"/>
    <cellStyle name="20% - Accent5 2 2 3 9 3" xfId="46782"/>
    <cellStyle name="20% - Accent5 2 2 3 9 4" xfId="29948"/>
    <cellStyle name="20% - Accent5 2 2 4" xfId="625"/>
    <cellStyle name="20% - Accent5 2 2 4 10" xfId="38526"/>
    <cellStyle name="20% - Accent5 2 2 4 10 2" xfId="50142"/>
    <cellStyle name="20% - Accent5 2 2 4 11" xfId="23552"/>
    <cellStyle name="20% - Accent5 2 2 4 12" xfId="44334"/>
    <cellStyle name="20% - Accent5 2 2 4 13" xfId="21470"/>
    <cellStyle name="20% - Accent5 2 2 4 2" xfId="1213"/>
    <cellStyle name="20% - Accent5 2 2 4 2 2" xfId="3241"/>
    <cellStyle name="20% - Accent5 2 2 4 2 2 2" xfId="10770"/>
    <cellStyle name="20% - Accent5 2 2 4 2 2 2 2" xfId="21139"/>
    <cellStyle name="20% - Accent5 2 2 4 2 2 2 2 2" xfId="44115"/>
    <cellStyle name="20% - Accent5 2 2 4 2 2 2 2 2 2" xfId="55731"/>
    <cellStyle name="20% - Accent5 2 2 4 2 2 2 2 3" xfId="49923"/>
    <cellStyle name="20% - Accent5 2 2 4 2 2 2 2 4" xfId="38307"/>
    <cellStyle name="20% - Accent5 2 2 4 2 2 2 3" xfId="40828"/>
    <cellStyle name="20% - Accent5 2 2 4 2 2 2 3 2" xfId="52444"/>
    <cellStyle name="20% - Accent5 2 2 4 2 2 2 4" xfId="46636"/>
    <cellStyle name="20% - Accent5 2 2 4 2 2 2 5" xfId="29265"/>
    <cellStyle name="20% - Accent5 2 2 4 2 2 3" xfId="13611"/>
    <cellStyle name="20% - Accent5 2 2 4 2 2 3 2" xfId="42946"/>
    <cellStyle name="20% - Accent5 2 2 4 2 2 3 2 2" xfId="54562"/>
    <cellStyle name="20% - Accent5 2 2 4 2 2 3 3" xfId="48754"/>
    <cellStyle name="20% - Accent5 2 2 4 2 2 3 4" xfId="32238"/>
    <cellStyle name="20% - Accent5 2 2 4 2 2 4" xfId="39659"/>
    <cellStyle name="20% - Accent5 2 2 4 2 2 4 2" xfId="51275"/>
    <cellStyle name="20% - Accent5 2 2 4 2 2 5" xfId="25249"/>
    <cellStyle name="20% - Accent5 2 2 4 2 2 6" xfId="45467"/>
    <cellStyle name="20% - Accent5 2 2 4 2 2 7" xfId="22722"/>
    <cellStyle name="20% - Accent5 2 2 4 2 3" xfId="2576"/>
    <cellStyle name="20% - Accent5 2 2 4 2 3 2" xfId="12946"/>
    <cellStyle name="20% - Accent5 2 2 4 2 3 2 2" xfId="42362"/>
    <cellStyle name="20% - Accent5 2 2 4 2 3 2 2 2" xfId="53978"/>
    <cellStyle name="20% - Accent5 2 2 4 2 3 2 3" xfId="48170"/>
    <cellStyle name="20% - Accent5 2 2 4 2 3 2 4" xfId="31633"/>
    <cellStyle name="20% - Accent5 2 2 4 2 3 3" xfId="40244"/>
    <cellStyle name="20% - Accent5 2 2 4 2 3 3 2" xfId="51860"/>
    <cellStyle name="20% - Accent5 2 2 4 2 3 4" xfId="46052"/>
    <cellStyle name="20% - Accent5 2 2 4 2 3 5" xfId="28621"/>
    <cellStyle name="20% - Accent5 2 2 4 2 4" xfId="10186"/>
    <cellStyle name="20% - Accent5 2 2 4 2 4 2" xfId="20555"/>
    <cellStyle name="20% - Accent5 2 2 4 2 4 2 2" xfId="55147"/>
    <cellStyle name="20% - Accent5 2 2 4 2 4 2 3" xfId="43531"/>
    <cellStyle name="20% - Accent5 2 2 4 2 4 3" xfId="49339"/>
    <cellStyle name="20% - Accent5 2 2 4 2 4 4" xfId="37723"/>
    <cellStyle name="20% - Accent5 2 2 4 2 5" xfId="11583"/>
    <cellStyle name="20% - Accent5 2 2 4 2 5 2" xfId="41412"/>
    <cellStyle name="20% - Accent5 2 2 4 2 5 2 2" xfId="53028"/>
    <cellStyle name="20% - Accent5 2 2 4 2 5 3" xfId="47220"/>
    <cellStyle name="20% - Accent5 2 2 4 2 5 4" xfId="30386"/>
    <cellStyle name="20% - Accent5 2 2 4 2 6" xfId="39075"/>
    <cellStyle name="20% - Accent5 2 2 4 2 6 2" xfId="50691"/>
    <cellStyle name="20% - Accent5 2 2 4 2 7" xfId="24546"/>
    <cellStyle name="20% - Accent5 2 2 4 2 8" xfId="44883"/>
    <cellStyle name="20% - Accent5 2 2 4 2 9" xfId="22019"/>
    <cellStyle name="20% - Accent5 2 2 4 3" xfId="1400"/>
    <cellStyle name="20% - Accent5 2 2 4 3 2" xfId="2759"/>
    <cellStyle name="20% - Accent5 2 2 4 3 2 2" xfId="13129"/>
    <cellStyle name="20% - Accent5 2 2 4 3 2 2 2" xfId="42544"/>
    <cellStyle name="20% - Accent5 2 2 4 3 2 2 2 2" xfId="54160"/>
    <cellStyle name="20% - Accent5 2 2 4 3 2 2 3" xfId="48352"/>
    <cellStyle name="20% - Accent5 2 2 4 3 2 2 4" xfId="31816"/>
    <cellStyle name="20% - Accent5 2 2 4 3 2 3" xfId="40426"/>
    <cellStyle name="20% - Accent5 2 2 4 3 2 3 2" xfId="52042"/>
    <cellStyle name="20% - Accent5 2 2 4 3 2 4" xfId="46234"/>
    <cellStyle name="20% - Accent5 2 2 4 3 2 5" xfId="28803"/>
    <cellStyle name="20% - Accent5 2 2 4 3 3" xfId="10368"/>
    <cellStyle name="20% - Accent5 2 2 4 3 3 2" xfId="20737"/>
    <cellStyle name="20% - Accent5 2 2 4 3 3 2 2" xfId="55329"/>
    <cellStyle name="20% - Accent5 2 2 4 3 3 2 3" xfId="43713"/>
    <cellStyle name="20% - Accent5 2 2 4 3 3 3" xfId="49521"/>
    <cellStyle name="20% - Accent5 2 2 4 3 3 4" xfId="37905"/>
    <cellStyle name="20% - Accent5 2 2 4 3 4" xfId="11770"/>
    <cellStyle name="20% - Accent5 2 2 4 3 4 2" xfId="41594"/>
    <cellStyle name="20% - Accent5 2 2 4 3 4 2 2" xfId="53210"/>
    <cellStyle name="20% - Accent5 2 2 4 3 4 3" xfId="47402"/>
    <cellStyle name="20% - Accent5 2 2 4 3 4 4" xfId="30568"/>
    <cellStyle name="20% - Accent5 2 2 4 3 5" xfId="39257"/>
    <cellStyle name="20% - Accent5 2 2 4 3 5 2" xfId="50873"/>
    <cellStyle name="20% - Accent5 2 2 4 3 6" xfId="24733"/>
    <cellStyle name="20% - Accent5 2 2 4 3 7" xfId="45065"/>
    <cellStyle name="20% - Accent5 2 2 4 3 8" xfId="22206"/>
    <cellStyle name="20% - Accent5 2 2 4 4" xfId="946"/>
    <cellStyle name="20% - Accent5 2 2 4 4 2" xfId="3039"/>
    <cellStyle name="20% - Accent5 2 2 4 4 2 2" xfId="13409"/>
    <cellStyle name="20% - Accent5 2 2 4 4 2 2 2" xfId="42800"/>
    <cellStyle name="20% - Accent5 2 2 4 4 2 2 2 2" xfId="54416"/>
    <cellStyle name="20% - Accent5 2 2 4 4 2 2 3" xfId="48608"/>
    <cellStyle name="20% - Accent5 2 2 4 4 2 2 4" xfId="32092"/>
    <cellStyle name="20% - Accent5 2 2 4 4 2 3" xfId="40682"/>
    <cellStyle name="20% - Accent5 2 2 4 4 2 3 2" xfId="52298"/>
    <cellStyle name="20% - Accent5 2 2 4 4 2 4" xfId="46490"/>
    <cellStyle name="20% - Accent5 2 2 4 4 2 5" xfId="29063"/>
    <cellStyle name="20% - Accent5 2 2 4 4 3" xfId="10624"/>
    <cellStyle name="20% - Accent5 2 2 4 4 3 2" xfId="20993"/>
    <cellStyle name="20% - Accent5 2 2 4 4 3 2 2" xfId="55585"/>
    <cellStyle name="20% - Accent5 2 2 4 4 3 2 3" xfId="43969"/>
    <cellStyle name="20% - Accent5 2 2 4 4 3 3" xfId="49777"/>
    <cellStyle name="20% - Accent5 2 2 4 4 3 4" xfId="38161"/>
    <cellStyle name="20% - Accent5 2 2 4 4 4" xfId="11316"/>
    <cellStyle name="20% - Accent5 2 2 4 4 4 2" xfId="41266"/>
    <cellStyle name="20% - Accent5 2 2 4 4 4 2 2" xfId="52882"/>
    <cellStyle name="20% - Accent5 2 2 4 4 4 3" xfId="47074"/>
    <cellStyle name="20% - Accent5 2 2 4 4 4 4" xfId="30240"/>
    <cellStyle name="20% - Accent5 2 2 4 4 5" xfId="39513"/>
    <cellStyle name="20% - Accent5 2 2 4 4 5 2" xfId="51129"/>
    <cellStyle name="20% - Accent5 2 2 4 4 6" xfId="25047"/>
    <cellStyle name="20% - Accent5 2 2 4 4 7" xfId="45321"/>
    <cellStyle name="20% - Accent5 2 2 4 4 8" xfId="22520"/>
    <cellStyle name="20% - Accent5 2 2 4 5" xfId="2391"/>
    <cellStyle name="20% - Accent5 2 2 4 5 2" xfId="10040"/>
    <cellStyle name="20% - Accent5 2 2 4 5 2 2" xfId="20409"/>
    <cellStyle name="20% - Accent5 2 2 4 5 2 2 2" xfId="43385"/>
    <cellStyle name="20% - Accent5 2 2 4 5 2 2 2 2" xfId="55001"/>
    <cellStyle name="20% - Accent5 2 2 4 5 2 2 3" xfId="49193"/>
    <cellStyle name="20% - Accent5 2 2 4 5 2 2 4" xfId="37577"/>
    <cellStyle name="20% - Accent5 2 2 4 5 2 3" xfId="40098"/>
    <cellStyle name="20% - Accent5 2 2 4 5 2 3 2" xfId="51714"/>
    <cellStyle name="20% - Accent5 2 2 4 5 2 4" xfId="45906"/>
    <cellStyle name="20% - Accent5 2 2 4 5 2 5" xfId="28471"/>
    <cellStyle name="20% - Accent5 2 2 4 5 3" xfId="12761"/>
    <cellStyle name="20% - Accent5 2 2 4 5 3 2" xfId="42216"/>
    <cellStyle name="20% - Accent5 2 2 4 5 3 2 2" xfId="53832"/>
    <cellStyle name="20% - Accent5 2 2 4 5 3 3" xfId="48024"/>
    <cellStyle name="20% - Accent5 2 2 4 5 3 4" xfId="31453"/>
    <cellStyle name="20% - Accent5 2 2 4 5 4" xfId="38929"/>
    <cellStyle name="20% - Accent5 2 2 4 5 4 2" xfId="50545"/>
    <cellStyle name="20% - Accent5 2 2 4 5 5" xfId="24313"/>
    <cellStyle name="20% - Accent5 2 2 4 5 6" xfId="44737"/>
    <cellStyle name="20% - Accent5 2 2 4 5 7" xfId="21777"/>
    <cellStyle name="20% - Accent5 2 2 4 6" xfId="2084"/>
    <cellStyle name="20% - Accent5 2 2 4 6 2" xfId="12454"/>
    <cellStyle name="20% - Accent5 2 2 4 6 2 2" xfId="41996"/>
    <cellStyle name="20% - Accent5 2 2 4 6 2 2 2" xfId="53612"/>
    <cellStyle name="20% - Accent5 2 2 4 6 2 3" xfId="47804"/>
    <cellStyle name="20% - Accent5 2 2 4 6 2 4" xfId="31233"/>
    <cellStyle name="20% - Accent5 2 2 4 6 3" xfId="38709"/>
    <cellStyle name="20% - Accent5 2 2 4 6 3 2" xfId="50325"/>
    <cellStyle name="20% - Accent5 2 2 4 6 4" xfId="44517"/>
    <cellStyle name="20% - Accent5 2 2 4 6 5" xfId="24006"/>
    <cellStyle name="20% - Accent5 2 2 4 7" xfId="1672"/>
    <cellStyle name="20% - Accent5 2 2 4 7 2" xfId="12042"/>
    <cellStyle name="20% - Accent5 2 2 4 7 2 2" xfId="41813"/>
    <cellStyle name="20% - Accent5 2 2 4 7 2 2 2" xfId="53429"/>
    <cellStyle name="20% - Accent5 2 2 4 7 2 3" xfId="47621"/>
    <cellStyle name="20% - Accent5 2 2 4 7 2 4" xfId="30840"/>
    <cellStyle name="20% - Accent5 2 2 4 7 3" xfId="39878"/>
    <cellStyle name="20% - Accent5 2 2 4 7 3 2" xfId="51494"/>
    <cellStyle name="20% - Accent5 2 2 4 7 4" xfId="45686"/>
    <cellStyle name="20% - Accent5 2 2 4 7 5" xfId="28164"/>
    <cellStyle name="20% - Accent5 2 2 4 8" xfId="9820"/>
    <cellStyle name="20% - Accent5 2 2 4 8 2" xfId="20189"/>
    <cellStyle name="20% - Accent5 2 2 4 8 2 2" xfId="54781"/>
    <cellStyle name="20% - Accent5 2 2 4 8 2 3" xfId="43165"/>
    <cellStyle name="20% - Accent5 2 2 4 8 3" xfId="48973"/>
    <cellStyle name="20% - Accent5 2 2 4 8 4" xfId="37357"/>
    <cellStyle name="20% - Accent5 2 2 4 9" xfId="10997"/>
    <cellStyle name="20% - Accent5 2 2 4 9 2" xfId="41010"/>
    <cellStyle name="20% - Accent5 2 2 4 9 2 2" xfId="52626"/>
    <cellStyle name="20% - Accent5 2 2 4 9 3" xfId="46818"/>
    <cellStyle name="20% - Accent5 2 2 4 9 4" xfId="29984"/>
    <cellStyle name="20% - Accent5 2 2 5" xfId="666"/>
    <cellStyle name="20% - Accent5 2 2 5 10" xfId="38417"/>
    <cellStyle name="20% - Accent5 2 2 5 10 2" xfId="50033"/>
    <cellStyle name="20% - Accent5 2 2 5 11" xfId="23416"/>
    <cellStyle name="20% - Accent5 2 2 5 12" xfId="44225"/>
    <cellStyle name="20% - Accent5 2 2 5 13" xfId="21305"/>
    <cellStyle name="20% - Accent5 2 2 5 2" xfId="1254"/>
    <cellStyle name="20% - Accent5 2 2 5 2 2" xfId="3277"/>
    <cellStyle name="20% - Accent5 2 2 5 2 2 2" xfId="10806"/>
    <cellStyle name="20% - Accent5 2 2 5 2 2 2 2" xfId="21175"/>
    <cellStyle name="20% - Accent5 2 2 5 2 2 2 2 2" xfId="44151"/>
    <cellStyle name="20% - Accent5 2 2 5 2 2 2 2 2 2" xfId="55767"/>
    <cellStyle name="20% - Accent5 2 2 5 2 2 2 2 3" xfId="49959"/>
    <cellStyle name="20% - Accent5 2 2 5 2 2 2 2 4" xfId="38343"/>
    <cellStyle name="20% - Accent5 2 2 5 2 2 2 3" xfId="40864"/>
    <cellStyle name="20% - Accent5 2 2 5 2 2 2 3 2" xfId="52480"/>
    <cellStyle name="20% - Accent5 2 2 5 2 2 2 4" xfId="46672"/>
    <cellStyle name="20% - Accent5 2 2 5 2 2 2 5" xfId="29301"/>
    <cellStyle name="20% - Accent5 2 2 5 2 2 3" xfId="13647"/>
    <cellStyle name="20% - Accent5 2 2 5 2 2 3 2" xfId="42982"/>
    <cellStyle name="20% - Accent5 2 2 5 2 2 3 2 2" xfId="54598"/>
    <cellStyle name="20% - Accent5 2 2 5 2 2 3 3" xfId="48790"/>
    <cellStyle name="20% - Accent5 2 2 5 2 2 3 4" xfId="32274"/>
    <cellStyle name="20% - Accent5 2 2 5 2 2 4" xfId="39695"/>
    <cellStyle name="20% - Accent5 2 2 5 2 2 4 2" xfId="51311"/>
    <cellStyle name="20% - Accent5 2 2 5 2 2 5" xfId="25285"/>
    <cellStyle name="20% - Accent5 2 2 5 2 2 6" xfId="45503"/>
    <cellStyle name="20% - Accent5 2 2 5 2 2 7" xfId="22758"/>
    <cellStyle name="20% - Accent5 2 2 5 2 3" xfId="2613"/>
    <cellStyle name="20% - Accent5 2 2 5 2 3 2" xfId="12983"/>
    <cellStyle name="20% - Accent5 2 2 5 2 3 2 2" xfId="42398"/>
    <cellStyle name="20% - Accent5 2 2 5 2 3 2 2 2" xfId="54014"/>
    <cellStyle name="20% - Accent5 2 2 5 2 3 2 3" xfId="48206"/>
    <cellStyle name="20% - Accent5 2 2 5 2 3 2 4" xfId="31670"/>
    <cellStyle name="20% - Accent5 2 2 5 2 3 3" xfId="40280"/>
    <cellStyle name="20% - Accent5 2 2 5 2 3 3 2" xfId="51896"/>
    <cellStyle name="20% - Accent5 2 2 5 2 3 4" xfId="46088"/>
    <cellStyle name="20% - Accent5 2 2 5 2 3 5" xfId="28657"/>
    <cellStyle name="20% - Accent5 2 2 5 2 4" xfId="10222"/>
    <cellStyle name="20% - Accent5 2 2 5 2 4 2" xfId="20591"/>
    <cellStyle name="20% - Accent5 2 2 5 2 4 2 2" xfId="55183"/>
    <cellStyle name="20% - Accent5 2 2 5 2 4 2 3" xfId="43567"/>
    <cellStyle name="20% - Accent5 2 2 5 2 4 3" xfId="49375"/>
    <cellStyle name="20% - Accent5 2 2 5 2 4 4" xfId="37759"/>
    <cellStyle name="20% - Accent5 2 2 5 2 5" xfId="11624"/>
    <cellStyle name="20% - Accent5 2 2 5 2 5 2" xfId="41448"/>
    <cellStyle name="20% - Accent5 2 2 5 2 5 2 2" xfId="53064"/>
    <cellStyle name="20% - Accent5 2 2 5 2 5 3" xfId="47256"/>
    <cellStyle name="20% - Accent5 2 2 5 2 5 4" xfId="30422"/>
    <cellStyle name="20% - Accent5 2 2 5 2 6" xfId="39111"/>
    <cellStyle name="20% - Accent5 2 2 5 2 6 2" xfId="50727"/>
    <cellStyle name="20% - Accent5 2 2 5 2 7" xfId="24587"/>
    <cellStyle name="20% - Accent5 2 2 5 2 8" xfId="44919"/>
    <cellStyle name="20% - Accent5 2 2 5 2 9" xfId="22060"/>
    <cellStyle name="20% - Accent5 2 2 5 3" xfId="1436"/>
    <cellStyle name="20% - Accent5 2 2 5 3 2" xfId="2795"/>
    <cellStyle name="20% - Accent5 2 2 5 3 2 2" xfId="13165"/>
    <cellStyle name="20% - Accent5 2 2 5 3 2 2 2" xfId="42580"/>
    <cellStyle name="20% - Accent5 2 2 5 3 2 2 2 2" xfId="54196"/>
    <cellStyle name="20% - Accent5 2 2 5 3 2 2 3" xfId="48388"/>
    <cellStyle name="20% - Accent5 2 2 5 3 2 2 4" xfId="31852"/>
    <cellStyle name="20% - Accent5 2 2 5 3 2 3" xfId="40462"/>
    <cellStyle name="20% - Accent5 2 2 5 3 2 3 2" xfId="52078"/>
    <cellStyle name="20% - Accent5 2 2 5 3 2 4" xfId="46270"/>
    <cellStyle name="20% - Accent5 2 2 5 3 2 5" xfId="28839"/>
    <cellStyle name="20% - Accent5 2 2 5 3 3" xfId="10404"/>
    <cellStyle name="20% - Accent5 2 2 5 3 3 2" xfId="20773"/>
    <cellStyle name="20% - Accent5 2 2 5 3 3 2 2" xfId="55365"/>
    <cellStyle name="20% - Accent5 2 2 5 3 3 2 3" xfId="43749"/>
    <cellStyle name="20% - Accent5 2 2 5 3 3 3" xfId="49557"/>
    <cellStyle name="20% - Accent5 2 2 5 3 3 4" xfId="37941"/>
    <cellStyle name="20% - Accent5 2 2 5 3 4" xfId="11806"/>
    <cellStyle name="20% - Accent5 2 2 5 3 4 2" xfId="41630"/>
    <cellStyle name="20% - Accent5 2 2 5 3 4 2 2" xfId="53246"/>
    <cellStyle name="20% - Accent5 2 2 5 3 4 3" xfId="47438"/>
    <cellStyle name="20% - Accent5 2 2 5 3 4 4" xfId="30604"/>
    <cellStyle name="20% - Accent5 2 2 5 3 5" xfId="39293"/>
    <cellStyle name="20% - Accent5 2 2 5 3 5 2" xfId="50909"/>
    <cellStyle name="20% - Accent5 2 2 5 3 6" xfId="24769"/>
    <cellStyle name="20% - Accent5 2 2 5 3 7" xfId="45101"/>
    <cellStyle name="20% - Accent5 2 2 5 3 8" xfId="22242"/>
    <cellStyle name="20% - Accent5 2 2 5 4" xfId="816"/>
    <cellStyle name="20% - Accent5 2 2 5 4 2" xfId="2923"/>
    <cellStyle name="20% - Accent5 2 2 5 4 2 2" xfId="13293"/>
    <cellStyle name="20% - Accent5 2 2 5 4 2 2 2" xfId="42691"/>
    <cellStyle name="20% - Accent5 2 2 5 4 2 2 2 2" xfId="54307"/>
    <cellStyle name="20% - Accent5 2 2 5 4 2 2 3" xfId="48499"/>
    <cellStyle name="20% - Accent5 2 2 5 4 2 2 4" xfId="31976"/>
    <cellStyle name="20% - Accent5 2 2 5 4 2 3" xfId="40573"/>
    <cellStyle name="20% - Accent5 2 2 5 4 2 3 2" xfId="52189"/>
    <cellStyle name="20% - Accent5 2 2 5 4 2 4" xfId="46381"/>
    <cellStyle name="20% - Accent5 2 2 5 4 2 5" xfId="28954"/>
    <cellStyle name="20% - Accent5 2 2 5 4 3" xfId="10515"/>
    <cellStyle name="20% - Accent5 2 2 5 4 3 2" xfId="20884"/>
    <cellStyle name="20% - Accent5 2 2 5 4 3 2 2" xfId="55476"/>
    <cellStyle name="20% - Accent5 2 2 5 4 3 2 3" xfId="43860"/>
    <cellStyle name="20% - Accent5 2 2 5 4 3 3" xfId="49668"/>
    <cellStyle name="20% - Accent5 2 2 5 4 3 4" xfId="38052"/>
    <cellStyle name="20% - Accent5 2 2 5 4 4" xfId="11186"/>
    <cellStyle name="20% - Accent5 2 2 5 4 4 2" xfId="41157"/>
    <cellStyle name="20% - Accent5 2 2 5 4 4 2 2" xfId="52773"/>
    <cellStyle name="20% - Accent5 2 2 5 4 4 3" xfId="46965"/>
    <cellStyle name="20% - Accent5 2 2 5 4 4 4" xfId="30131"/>
    <cellStyle name="20% - Accent5 2 2 5 4 5" xfId="39404"/>
    <cellStyle name="20% - Accent5 2 2 5 4 5 2" xfId="51020"/>
    <cellStyle name="20% - Accent5 2 2 5 4 6" xfId="24917"/>
    <cellStyle name="20% - Accent5 2 2 5 4 7" xfId="45212"/>
    <cellStyle name="20% - Accent5 2 2 5 4 8" xfId="22390"/>
    <cellStyle name="20% - Accent5 2 2 5 5" xfId="2275"/>
    <cellStyle name="20% - Accent5 2 2 5 5 2" xfId="9931"/>
    <cellStyle name="20% - Accent5 2 2 5 5 2 2" xfId="20300"/>
    <cellStyle name="20% - Accent5 2 2 5 5 2 2 2" xfId="43276"/>
    <cellStyle name="20% - Accent5 2 2 5 5 2 2 2 2" xfId="54892"/>
    <cellStyle name="20% - Accent5 2 2 5 5 2 2 3" xfId="49084"/>
    <cellStyle name="20% - Accent5 2 2 5 5 2 2 4" xfId="37468"/>
    <cellStyle name="20% - Accent5 2 2 5 5 2 3" xfId="39989"/>
    <cellStyle name="20% - Accent5 2 2 5 5 2 3 2" xfId="51605"/>
    <cellStyle name="20% - Accent5 2 2 5 5 2 4" xfId="45797"/>
    <cellStyle name="20% - Accent5 2 2 5 5 2 5" xfId="28355"/>
    <cellStyle name="20% - Accent5 2 2 5 5 3" xfId="12645"/>
    <cellStyle name="20% - Accent5 2 2 5 5 3 2" xfId="42107"/>
    <cellStyle name="20% - Accent5 2 2 5 5 3 2 2" xfId="53723"/>
    <cellStyle name="20% - Accent5 2 2 5 5 3 3" xfId="47915"/>
    <cellStyle name="20% - Accent5 2 2 5 5 3 4" xfId="31344"/>
    <cellStyle name="20% - Accent5 2 2 5 5 4" xfId="38820"/>
    <cellStyle name="20% - Accent5 2 2 5 5 4 2" xfId="50436"/>
    <cellStyle name="20% - Accent5 2 2 5 5 5" xfId="24197"/>
    <cellStyle name="20% - Accent5 2 2 5 5 6" xfId="44628"/>
    <cellStyle name="20% - Accent5 2 2 5 5 7" xfId="21661"/>
    <cellStyle name="20% - Accent5 2 2 5 6" xfId="1941"/>
    <cellStyle name="20% - Accent5 2 2 5 6 2" xfId="12311"/>
    <cellStyle name="20% - Accent5 2 2 5 6 2 2" xfId="41887"/>
    <cellStyle name="20% - Accent5 2 2 5 6 2 2 2" xfId="53503"/>
    <cellStyle name="20% - Accent5 2 2 5 6 2 3" xfId="47695"/>
    <cellStyle name="20% - Accent5 2 2 5 6 2 4" xfId="31092"/>
    <cellStyle name="20% - Accent5 2 2 5 6 3" xfId="38600"/>
    <cellStyle name="20% - Accent5 2 2 5 6 3 2" xfId="50216"/>
    <cellStyle name="20% - Accent5 2 2 5 6 4" xfId="44408"/>
    <cellStyle name="20% - Accent5 2 2 5 6 5" xfId="23863"/>
    <cellStyle name="20% - Accent5 2 2 5 7" xfId="1557"/>
    <cellStyle name="20% - Accent5 2 2 5 7 2" xfId="11927"/>
    <cellStyle name="20% - Accent5 2 2 5 7 2 2" xfId="41704"/>
    <cellStyle name="20% - Accent5 2 2 5 7 2 2 2" xfId="53320"/>
    <cellStyle name="20% - Accent5 2 2 5 7 2 3" xfId="47512"/>
    <cellStyle name="20% - Accent5 2 2 5 7 2 4" xfId="30725"/>
    <cellStyle name="20% - Accent5 2 2 5 7 3" xfId="39769"/>
    <cellStyle name="20% - Accent5 2 2 5 7 3 2" xfId="51385"/>
    <cellStyle name="20% - Accent5 2 2 5 7 4" xfId="45577"/>
    <cellStyle name="20% - Accent5 2 2 5 7 5" xfId="28055"/>
    <cellStyle name="20% - Accent5 2 2 5 8" xfId="9711"/>
    <cellStyle name="20% - Accent5 2 2 5 8 2" xfId="20080"/>
    <cellStyle name="20% - Accent5 2 2 5 8 2 2" xfId="54672"/>
    <cellStyle name="20% - Accent5 2 2 5 8 2 3" xfId="43056"/>
    <cellStyle name="20% - Accent5 2 2 5 8 3" xfId="48864"/>
    <cellStyle name="20% - Accent5 2 2 5 8 4" xfId="37248"/>
    <cellStyle name="20% - Accent5 2 2 5 9" xfId="11038"/>
    <cellStyle name="20% - Accent5 2 2 5 9 2" xfId="41046"/>
    <cellStyle name="20% - Accent5 2 2 5 9 2 2" xfId="52662"/>
    <cellStyle name="20% - Accent5 2 2 5 9 3" xfId="46854"/>
    <cellStyle name="20% - Accent5 2 2 5 9 4" xfId="30020"/>
    <cellStyle name="20% - Accent5 2 2 6" xfId="1048"/>
    <cellStyle name="20% - Accent5 2 2 6 2" xfId="3132"/>
    <cellStyle name="20% - Accent5 2 2 6 2 2" xfId="10661"/>
    <cellStyle name="20% - Accent5 2 2 6 2 2 2" xfId="21030"/>
    <cellStyle name="20% - Accent5 2 2 6 2 2 2 2" xfId="44006"/>
    <cellStyle name="20% - Accent5 2 2 6 2 2 2 2 2" xfId="55622"/>
    <cellStyle name="20% - Accent5 2 2 6 2 2 2 3" xfId="49814"/>
    <cellStyle name="20% - Accent5 2 2 6 2 2 2 4" xfId="38198"/>
    <cellStyle name="20% - Accent5 2 2 6 2 2 3" xfId="40719"/>
    <cellStyle name="20% - Accent5 2 2 6 2 2 3 2" xfId="52335"/>
    <cellStyle name="20% - Accent5 2 2 6 2 2 4" xfId="46527"/>
    <cellStyle name="20% - Accent5 2 2 6 2 2 5" xfId="29156"/>
    <cellStyle name="20% - Accent5 2 2 6 2 3" xfId="13502"/>
    <cellStyle name="20% - Accent5 2 2 6 2 3 2" xfId="42837"/>
    <cellStyle name="20% - Accent5 2 2 6 2 3 2 2" xfId="54453"/>
    <cellStyle name="20% - Accent5 2 2 6 2 3 3" xfId="48645"/>
    <cellStyle name="20% - Accent5 2 2 6 2 3 4" xfId="32129"/>
    <cellStyle name="20% - Accent5 2 2 6 2 4" xfId="39550"/>
    <cellStyle name="20% - Accent5 2 2 6 2 4 2" xfId="51166"/>
    <cellStyle name="20% - Accent5 2 2 6 2 5" xfId="25140"/>
    <cellStyle name="20% - Accent5 2 2 6 2 6" xfId="45358"/>
    <cellStyle name="20% - Accent5 2 2 6 2 7" xfId="22613"/>
    <cellStyle name="20% - Accent5 2 2 6 3" xfId="2453"/>
    <cellStyle name="20% - Accent5 2 2 6 3 2" xfId="12823"/>
    <cellStyle name="20% - Accent5 2 2 6 3 2 2" xfId="42253"/>
    <cellStyle name="20% - Accent5 2 2 6 3 2 2 2" xfId="53869"/>
    <cellStyle name="20% - Accent5 2 2 6 3 2 3" xfId="48061"/>
    <cellStyle name="20% - Accent5 2 2 6 3 2 4" xfId="31510"/>
    <cellStyle name="20% - Accent5 2 2 6 3 3" xfId="40135"/>
    <cellStyle name="20% - Accent5 2 2 6 3 3 2" xfId="51751"/>
    <cellStyle name="20% - Accent5 2 2 6 3 4" xfId="45943"/>
    <cellStyle name="20% - Accent5 2 2 6 3 5" xfId="28512"/>
    <cellStyle name="20% - Accent5 2 2 6 4" xfId="10077"/>
    <cellStyle name="20% - Accent5 2 2 6 4 2" xfId="20446"/>
    <cellStyle name="20% - Accent5 2 2 6 4 2 2" xfId="55038"/>
    <cellStyle name="20% - Accent5 2 2 6 4 2 3" xfId="43422"/>
    <cellStyle name="20% - Accent5 2 2 6 4 3" xfId="49230"/>
    <cellStyle name="20% - Accent5 2 2 6 4 4" xfId="37614"/>
    <cellStyle name="20% - Accent5 2 2 6 5" xfId="11418"/>
    <cellStyle name="20% - Accent5 2 2 6 5 2" xfId="41303"/>
    <cellStyle name="20% - Accent5 2 2 6 5 2 2" xfId="52919"/>
    <cellStyle name="20% - Accent5 2 2 6 5 3" xfId="47111"/>
    <cellStyle name="20% - Accent5 2 2 6 5 4" xfId="30277"/>
    <cellStyle name="20% - Accent5 2 2 6 6" xfId="38966"/>
    <cellStyle name="20% - Accent5 2 2 6 6 2" xfId="50582"/>
    <cellStyle name="20% - Accent5 2 2 6 7" xfId="24381"/>
    <cellStyle name="20% - Accent5 2 2 6 8" xfId="44774"/>
    <cellStyle name="20% - Accent5 2 2 6 9" xfId="21854"/>
    <cellStyle name="20% - Accent5 2 2 7" xfId="1291"/>
    <cellStyle name="20% - Accent5 2 2 7 2" xfId="2650"/>
    <cellStyle name="20% - Accent5 2 2 7 2 2" xfId="13020"/>
    <cellStyle name="20% - Accent5 2 2 7 2 2 2" xfId="42435"/>
    <cellStyle name="20% - Accent5 2 2 7 2 2 2 2" xfId="54051"/>
    <cellStyle name="20% - Accent5 2 2 7 2 2 3" xfId="48243"/>
    <cellStyle name="20% - Accent5 2 2 7 2 2 4" xfId="31707"/>
    <cellStyle name="20% - Accent5 2 2 7 2 3" xfId="40317"/>
    <cellStyle name="20% - Accent5 2 2 7 2 3 2" xfId="51933"/>
    <cellStyle name="20% - Accent5 2 2 7 2 4" xfId="46125"/>
    <cellStyle name="20% - Accent5 2 2 7 2 5" xfId="28694"/>
    <cellStyle name="20% - Accent5 2 2 7 3" xfId="10259"/>
    <cellStyle name="20% - Accent5 2 2 7 3 2" xfId="20628"/>
    <cellStyle name="20% - Accent5 2 2 7 3 2 2" xfId="55220"/>
    <cellStyle name="20% - Accent5 2 2 7 3 2 3" xfId="43604"/>
    <cellStyle name="20% - Accent5 2 2 7 3 3" xfId="49412"/>
    <cellStyle name="20% - Accent5 2 2 7 3 4" xfId="37796"/>
    <cellStyle name="20% - Accent5 2 2 7 4" xfId="11661"/>
    <cellStyle name="20% - Accent5 2 2 7 4 2" xfId="41485"/>
    <cellStyle name="20% - Accent5 2 2 7 4 2 2" xfId="53101"/>
    <cellStyle name="20% - Accent5 2 2 7 4 3" xfId="47293"/>
    <cellStyle name="20% - Accent5 2 2 7 4 4" xfId="30459"/>
    <cellStyle name="20% - Accent5 2 2 7 5" xfId="39148"/>
    <cellStyle name="20% - Accent5 2 2 7 5 2" xfId="50764"/>
    <cellStyle name="20% - Accent5 2 2 7 6" xfId="24624"/>
    <cellStyle name="20% - Accent5 2 2 7 7" xfId="44956"/>
    <cellStyle name="20% - Accent5 2 2 7 8" xfId="22097"/>
    <cellStyle name="20% - Accent5 2 2 8" xfId="709"/>
    <cellStyle name="20% - Accent5 2 2 8 2" xfId="2834"/>
    <cellStyle name="20% - Accent5 2 2 8 2 2" xfId="13204"/>
    <cellStyle name="20% - Accent5 2 2 8 2 2 2" xfId="42617"/>
    <cellStyle name="20% - Accent5 2 2 8 2 2 2 2" xfId="54233"/>
    <cellStyle name="20% - Accent5 2 2 8 2 2 3" xfId="48425"/>
    <cellStyle name="20% - Accent5 2 2 8 2 2 4" xfId="31891"/>
    <cellStyle name="20% - Accent5 2 2 8 2 3" xfId="40499"/>
    <cellStyle name="20% - Accent5 2 2 8 2 3 2" xfId="52115"/>
    <cellStyle name="20% - Accent5 2 2 8 2 4" xfId="46307"/>
    <cellStyle name="20% - Accent5 2 2 8 2 5" xfId="28876"/>
    <cellStyle name="20% - Accent5 2 2 8 3" xfId="10441"/>
    <cellStyle name="20% - Accent5 2 2 8 3 2" xfId="20810"/>
    <cellStyle name="20% - Accent5 2 2 8 3 2 2" xfId="55402"/>
    <cellStyle name="20% - Accent5 2 2 8 3 2 3" xfId="43786"/>
    <cellStyle name="20% - Accent5 2 2 8 3 3" xfId="49594"/>
    <cellStyle name="20% - Accent5 2 2 8 3 4" xfId="37978"/>
    <cellStyle name="20% - Accent5 2 2 8 4" xfId="11079"/>
    <cellStyle name="20% - Accent5 2 2 8 4 2" xfId="41083"/>
    <cellStyle name="20% - Accent5 2 2 8 4 2 2" xfId="52699"/>
    <cellStyle name="20% - Accent5 2 2 8 4 3" xfId="46891"/>
    <cellStyle name="20% - Accent5 2 2 8 4 4" xfId="30057"/>
    <cellStyle name="20% - Accent5 2 2 8 5" xfId="39330"/>
    <cellStyle name="20% - Accent5 2 2 8 5 2" xfId="50946"/>
    <cellStyle name="20% - Accent5 2 2 8 6" xfId="24810"/>
    <cellStyle name="20% - Accent5 2 2 8 7" xfId="45138"/>
    <cellStyle name="20% - Accent5 2 2 8 8" xfId="22283"/>
    <cellStyle name="20% - Accent5 2 2 9" xfId="2191"/>
    <cellStyle name="20% - Accent5 2 2 9 2" xfId="9857"/>
    <cellStyle name="20% - Accent5 2 2 9 2 2" xfId="20226"/>
    <cellStyle name="20% - Accent5 2 2 9 2 2 2" xfId="43202"/>
    <cellStyle name="20% - Accent5 2 2 9 2 2 2 2" xfId="54818"/>
    <cellStyle name="20% - Accent5 2 2 9 2 2 3" xfId="49010"/>
    <cellStyle name="20% - Accent5 2 2 9 2 2 4" xfId="37394"/>
    <cellStyle name="20% - Accent5 2 2 9 2 3" xfId="39915"/>
    <cellStyle name="20% - Accent5 2 2 9 2 3 2" xfId="51531"/>
    <cellStyle name="20% - Accent5 2 2 9 2 4" xfId="45723"/>
    <cellStyle name="20% - Accent5 2 2 9 2 5" xfId="28271"/>
    <cellStyle name="20% - Accent5 2 2 9 3" xfId="12561"/>
    <cellStyle name="20% - Accent5 2 2 9 3 2" xfId="42033"/>
    <cellStyle name="20% - Accent5 2 2 9 3 2 2" xfId="53649"/>
    <cellStyle name="20% - Accent5 2 2 9 3 3" xfId="47841"/>
    <cellStyle name="20% - Accent5 2 2 9 3 4" xfId="31270"/>
    <cellStyle name="20% - Accent5 2 2 9 4" xfId="38746"/>
    <cellStyle name="20% - Accent5 2 2 9 4 2" xfId="50362"/>
    <cellStyle name="20% - Accent5 2 2 9 5" xfId="24113"/>
    <cellStyle name="20% - Accent5 2 2 9 6" xfId="44554"/>
    <cellStyle name="20% - Accent5 2 2 9 7" xfId="21577"/>
    <cellStyle name="20% - Accent5 2 3" xfId="508"/>
    <cellStyle name="20% - Accent5 2 3 10" xfId="10880"/>
    <cellStyle name="20% - Accent5 2 3 10 2" xfId="40920"/>
    <cellStyle name="20% - Accent5 2 3 10 2 2" xfId="52536"/>
    <cellStyle name="20% - Accent5 2 3 10 3" xfId="46728"/>
    <cellStyle name="20% - Accent5 2 3 10 4" xfId="29894"/>
    <cellStyle name="20% - Accent5 2 3 11" xfId="38436"/>
    <cellStyle name="20% - Accent5 2 3 11 2" xfId="50052"/>
    <cellStyle name="20% - Accent5 2 3 12" xfId="23435"/>
    <cellStyle name="20% - Accent5 2 3 13" xfId="44244"/>
    <cellStyle name="20% - Accent5 2 3 14" xfId="21353"/>
    <cellStyle name="20% - Accent5 2 3 2" xfId="835"/>
    <cellStyle name="20% - Accent5 2 3 2 2" xfId="2942"/>
    <cellStyle name="20% - Accent5 2 3 2 2 2" xfId="10534"/>
    <cellStyle name="20% - Accent5 2 3 2 2 2 2" xfId="20903"/>
    <cellStyle name="20% - Accent5 2 3 2 2 2 2 2" xfId="43879"/>
    <cellStyle name="20% - Accent5 2 3 2 2 2 2 2 2" xfId="55495"/>
    <cellStyle name="20% - Accent5 2 3 2 2 2 2 3" xfId="49687"/>
    <cellStyle name="20% - Accent5 2 3 2 2 2 2 4" xfId="38071"/>
    <cellStyle name="20% - Accent5 2 3 2 2 2 3" xfId="40592"/>
    <cellStyle name="20% - Accent5 2 3 2 2 2 3 2" xfId="52208"/>
    <cellStyle name="20% - Accent5 2 3 2 2 2 4" xfId="46400"/>
    <cellStyle name="20% - Accent5 2 3 2 2 2 5" xfId="28973"/>
    <cellStyle name="20% - Accent5 2 3 2 2 3" xfId="13312"/>
    <cellStyle name="20% - Accent5 2 3 2 2 3 2" xfId="42710"/>
    <cellStyle name="20% - Accent5 2 3 2 2 3 2 2" xfId="54326"/>
    <cellStyle name="20% - Accent5 2 3 2 2 3 3" xfId="48518"/>
    <cellStyle name="20% - Accent5 2 3 2 2 3 4" xfId="31995"/>
    <cellStyle name="20% - Accent5 2 3 2 2 4" xfId="39423"/>
    <cellStyle name="20% - Accent5 2 3 2 2 4 2" xfId="51039"/>
    <cellStyle name="20% - Accent5 2 3 2 2 5" xfId="24936"/>
    <cellStyle name="20% - Accent5 2 3 2 2 6" xfId="45231"/>
    <cellStyle name="20% - Accent5 2 3 2 2 7" xfId="22409"/>
    <cellStyle name="20% - Accent5 2 3 2 3" xfId="2294"/>
    <cellStyle name="20% - Accent5 2 3 2 3 2" xfId="12664"/>
    <cellStyle name="20% - Accent5 2 3 2 3 2 2" xfId="42126"/>
    <cellStyle name="20% - Accent5 2 3 2 3 2 2 2" xfId="53742"/>
    <cellStyle name="20% - Accent5 2 3 2 3 2 3" xfId="47934"/>
    <cellStyle name="20% - Accent5 2 3 2 3 2 4" xfId="31363"/>
    <cellStyle name="20% - Accent5 2 3 2 3 3" xfId="40008"/>
    <cellStyle name="20% - Accent5 2 3 2 3 3 2" xfId="51624"/>
    <cellStyle name="20% - Accent5 2 3 2 3 4" xfId="45816"/>
    <cellStyle name="20% - Accent5 2 3 2 3 5" xfId="28374"/>
    <cellStyle name="20% - Accent5 2 3 2 4" xfId="9950"/>
    <cellStyle name="20% - Accent5 2 3 2 4 2" xfId="20319"/>
    <cellStyle name="20% - Accent5 2 3 2 4 2 2" xfId="54911"/>
    <cellStyle name="20% - Accent5 2 3 2 4 2 3" xfId="43295"/>
    <cellStyle name="20% - Accent5 2 3 2 4 3" xfId="49103"/>
    <cellStyle name="20% - Accent5 2 3 2 4 4" xfId="37487"/>
    <cellStyle name="20% - Accent5 2 3 2 5" xfId="11205"/>
    <cellStyle name="20% - Accent5 2 3 2 5 2" xfId="41176"/>
    <cellStyle name="20% - Accent5 2 3 2 5 2 2" xfId="52792"/>
    <cellStyle name="20% - Accent5 2 3 2 5 3" xfId="46984"/>
    <cellStyle name="20% - Accent5 2 3 2 5 4" xfId="30150"/>
    <cellStyle name="20% - Accent5 2 3 2 6" xfId="38839"/>
    <cellStyle name="20% - Accent5 2 3 2 6 2" xfId="50455"/>
    <cellStyle name="20% - Accent5 2 3 2 7" xfId="24216"/>
    <cellStyle name="20% - Accent5 2 3 2 8" xfId="44647"/>
    <cellStyle name="20% - Accent5 2 3 2 9" xfId="21680"/>
    <cellStyle name="20% - Accent5 2 3 3" xfId="1096"/>
    <cellStyle name="20% - Accent5 2 3 3 2" xfId="3151"/>
    <cellStyle name="20% - Accent5 2 3 3 2 2" xfId="10680"/>
    <cellStyle name="20% - Accent5 2 3 3 2 2 2" xfId="21049"/>
    <cellStyle name="20% - Accent5 2 3 3 2 2 2 2" xfId="44025"/>
    <cellStyle name="20% - Accent5 2 3 3 2 2 2 2 2" xfId="55641"/>
    <cellStyle name="20% - Accent5 2 3 3 2 2 2 3" xfId="49833"/>
    <cellStyle name="20% - Accent5 2 3 3 2 2 2 4" xfId="38217"/>
    <cellStyle name="20% - Accent5 2 3 3 2 2 3" xfId="40738"/>
    <cellStyle name="20% - Accent5 2 3 3 2 2 3 2" xfId="52354"/>
    <cellStyle name="20% - Accent5 2 3 3 2 2 4" xfId="46546"/>
    <cellStyle name="20% - Accent5 2 3 3 2 2 5" xfId="29175"/>
    <cellStyle name="20% - Accent5 2 3 3 2 3" xfId="13521"/>
    <cellStyle name="20% - Accent5 2 3 3 2 3 2" xfId="42856"/>
    <cellStyle name="20% - Accent5 2 3 3 2 3 2 2" xfId="54472"/>
    <cellStyle name="20% - Accent5 2 3 3 2 3 3" xfId="48664"/>
    <cellStyle name="20% - Accent5 2 3 3 2 3 4" xfId="32148"/>
    <cellStyle name="20% - Accent5 2 3 3 2 4" xfId="39569"/>
    <cellStyle name="20% - Accent5 2 3 3 2 4 2" xfId="51185"/>
    <cellStyle name="20% - Accent5 2 3 3 2 5" xfId="25159"/>
    <cellStyle name="20% - Accent5 2 3 3 2 6" xfId="45377"/>
    <cellStyle name="20% - Accent5 2 3 3 2 7" xfId="22632"/>
    <cellStyle name="20% - Accent5 2 3 3 3" xfId="2479"/>
    <cellStyle name="20% - Accent5 2 3 3 3 2" xfId="12849"/>
    <cellStyle name="20% - Accent5 2 3 3 3 2 2" xfId="42272"/>
    <cellStyle name="20% - Accent5 2 3 3 3 2 2 2" xfId="53888"/>
    <cellStyle name="20% - Accent5 2 3 3 3 2 3" xfId="48080"/>
    <cellStyle name="20% - Accent5 2 3 3 3 2 4" xfId="31536"/>
    <cellStyle name="20% - Accent5 2 3 3 3 3" xfId="40154"/>
    <cellStyle name="20% - Accent5 2 3 3 3 3 2" xfId="51770"/>
    <cellStyle name="20% - Accent5 2 3 3 3 4" xfId="45962"/>
    <cellStyle name="20% - Accent5 2 3 3 3 5" xfId="28531"/>
    <cellStyle name="20% - Accent5 2 3 3 4" xfId="10096"/>
    <cellStyle name="20% - Accent5 2 3 3 4 2" xfId="20465"/>
    <cellStyle name="20% - Accent5 2 3 3 4 2 2" xfId="55057"/>
    <cellStyle name="20% - Accent5 2 3 3 4 2 3" xfId="43441"/>
    <cellStyle name="20% - Accent5 2 3 3 4 3" xfId="49249"/>
    <cellStyle name="20% - Accent5 2 3 3 4 4" xfId="37633"/>
    <cellStyle name="20% - Accent5 2 3 3 5" xfId="11466"/>
    <cellStyle name="20% - Accent5 2 3 3 5 2" xfId="41322"/>
    <cellStyle name="20% - Accent5 2 3 3 5 2 2" xfId="52938"/>
    <cellStyle name="20% - Accent5 2 3 3 5 3" xfId="47130"/>
    <cellStyle name="20% - Accent5 2 3 3 5 4" xfId="30296"/>
    <cellStyle name="20% - Accent5 2 3 3 6" xfId="38985"/>
    <cellStyle name="20% - Accent5 2 3 3 6 2" xfId="50601"/>
    <cellStyle name="20% - Accent5 2 3 3 7" xfId="24429"/>
    <cellStyle name="20% - Accent5 2 3 3 8" xfId="44793"/>
    <cellStyle name="20% - Accent5 2 3 3 9" xfId="21902"/>
    <cellStyle name="20% - Accent5 2 3 4" xfId="1310"/>
    <cellStyle name="20% - Accent5 2 3 4 2" xfId="2669"/>
    <cellStyle name="20% - Accent5 2 3 4 2 2" xfId="13039"/>
    <cellStyle name="20% - Accent5 2 3 4 2 2 2" xfId="42454"/>
    <cellStyle name="20% - Accent5 2 3 4 2 2 2 2" xfId="54070"/>
    <cellStyle name="20% - Accent5 2 3 4 2 2 3" xfId="48262"/>
    <cellStyle name="20% - Accent5 2 3 4 2 2 4" xfId="31726"/>
    <cellStyle name="20% - Accent5 2 3 4 2 3" xfId="40336"/>
    <cellStyle name="20% - Accent5 2 3 4 2 3 2" xfId="51952"/>
    <cellStyle name="20% - Accent5 2 3 4 2 4" xfId="46144"/>
    <cellStyle name="20% - Accent5 2 3 4 2 5" xfId="28713"/>
    <cellStyle name="20% - Accent5 2 3 4 3" xfId="10278"/>
    <cellStyle name="20% - Accent5 2 3 4 3 2" xfId="20647"/>
    <cellStyle name="20% - Accent5 2 3 4 3 2 2" xfId="55239"/>
    <cellStyle name="20% - Accent5 2 3 4 3 2 3" xfId="43623"/>
    <cellStyle name="20% - Accent5 2 3 4 3 3" xfId="49431"/>
    <cellStyle name="20% - Accent5 2 3 4 3 4" xfId="37815"/>
    <cellStyle name="20% - Accent5 2 3 4 4" xfId="11680"/>
    <cellStyle name="20% - Accent5 2 3 4 4 2" xfId="41504"/>
    <cellStyle name="20% - Accent5 2 3 4 4 2 2" xfId="53120"/>
    <cellStyle name="20% - Accent5 2 3 4 4 3" xfId="47312"/>
    <cellStyle name="20% - Accent5 2 3 4 4 4" xfId="30478"/>
    <cellStyle name="20% - Accent5 2 3 4 5" xfId="39167"/>
    <cellStyle name="20% - Accent5 2 3 4 5 2" xfId="50783"/>
    <cellStyle name="20% - Accent5 2 3 4 6" xfId="24643"/>
    <cellStyle name="20% - Accent5 2 3 4 7" xfId="44975"/>
    <cellStyle name="20% - Accent5 2 3 4 8" xfId="22116"/>
    <cellStyle name="20% - Accent5 2 3 5" xfId="757"/>
    <cellStyle name="20% - Accent5 2 3 5 2" xfId="2864"/>
    <cellStyle name="20% - Accent5 2 3 5 2 2" xfId="13234"/>
    <cellStyle name="20% - Accent5 2 3 5 2 2 2" xfId="42636"/>
    <cellStyle name="20% - Accent5 2 3 5 2 2 2 2" xfId="54252"/>
    <cellStyle name="20% - Accent5 2 3 5 2 2 3" xfId="48444"/>
    <cellStyle name="20% - Accent5 2 3 5 2 2 4" xfId="31921"/>
    <cellStyle name="20% - Accent5 2 3 5 2 3" xfId="40518"/>
    <cellStyle name="20% - Accent5 2 3 5 2 3 2" xfId="52134"/>
    <cellStyle name="20% - Accent5 2 3 5 2 4" xfId="46326"/>
    <cellStyle name="20% - Accent5 2 3 5 2 5" xfId="28895"/>
    <cellStyle name="20% - Accent5 2 3 5 3" xfId="10460"/>
    <cellStyle name="20% - Accent5 2 3 5 3 2" xfId="20829"/>
    <cellStyle name="20% - Accent5 2 3 5 3 2 2" xfId="55421"/>
    <cellStyle name="20% - Accent5 2 3 5 3 2 3" xfId="43805"/>
    <cellStyle name="20% - Accent5 2 3 5 3 3" xfId="49613"/>
    <cellStyle name="20% - Accent5 2 3 5 3 4" xfId="37997"/>
    <cellStyle name="20% - Accent5 2 3 5 4" xfId="11127"/>
    <cellStyle name="20% - Accent5 2 3 5 4 2" xfId="41102"/>
    <cellStyle name="20% - Accent5 2 3 5 4 2 2" xfId="52718"/>
    <cellStyle name="20% - Accent5 2 3 5 4 3" xfId="46910"/>
    <cellStyle name="20% - Accent5 2 3 5 4 4" xfId="30076"/>
    <cellStyle name="20% - Accent5 2 3 5 5" xfId="39349"/>
    <cellStyle name="20% - Accent5 2 3 5 5 2" xfId="50965"/>
    <cellStyle name="20% - Accent5 2 3 5 6" xfId="24858"/>
    <cellStyle name="20% - Accent5 2 3 5 7" xfId="45157"/>
    <cellStyle name="20% - Accent5 2 3 5 8" xfId="22331"/>
    <cellStyle name="20% - Accent5 2 3 6" xfId="2219"/>
    <cellStyle name="20% - Accent5 2 3 6 2" xfId="9876"/>
    <cellStyle name="20% - Accent5 2 3 6 2 2" xfId="20245"/>
    <cellStyle name="20% - Accent5 2 3 6 2 2 2" xfId="43221"/>
    <cellStyle name="20% - Accent5 2 3 6 2 2 2 2" xfId="54837"/>
    <cellStyle name="20% - Accent5 2 3 6 2 2 3" xfId="49029"/>
    <cellStyle name="20% - Accent5 2 3 6 2 2 4" xfId="37413"/>
    <cellStyle name="20% - Accent5 2 3 6 2 3" xfId="39934"/>
    <cellStyle name="20% - Accent5 2 3 6 2 3 2" xfId="51550"/>
    <cellStyle name="20% - Accent5 2 3 6 2 4" xfId="45742"/>
    <cellStyle name="20% - Accent5 2 3 6 2 5" xfId="28299"/>
    <cellStyle name="20% - Accent5 2 3 6 3" xfId="12589"/>
    <cellStyle name="20% - Accent5 2 3 6 3 2" xfId="42052"/>
    <cellStyle name="20% - Accent5 2 3 6 3 2 2" xfId="53668"/>
    <cellStyle name="20% - Accent5 2 3 6 3 3" xfId="47860"/>
    <cellStyle name="20% - Accent5 2 3 6 3 4" xfId="31289"/>
    <cellStyle name="20% - Accent5 2 3 6 4" xfId="38765"/>
    <cellStyle name="20% - Accent5 2 3 6 4 2" xfId="50381"/>
    <cellStyle name="20% - Accent5 2 3 6 5" xfId="24141"/>
    <cellStyle name="20% - Accent5 2 3 6 6" xfId="44573"/>
    <cellStyle name="20% - Accent5 2 3 6 7" xfId="21605"/>
    <cellStyle name="20% - Accent5 2 3 7" xfId="1979"/>
    <cellStyle name="20% - Accent5 2 3 7 2" xfId="12349"/>
    <cellStyle name="20% - Accent5 2 3 7 2 2" xfId="41906"/>
    <cellStyle name="20% - Accent5 2 3 7 2 2 2" xfId="53522"/>
    <cellStyle name="20% - Accent5 2 3 7 2 3" xfId="47714"/>
    <cellStyle name="20% - Accent5 2 3 7 2 4" xfId="31129"/>
    <cellStyle name="20% - Accent5 2 3 7 3" xfId="38619"/>
    <cellStyle name="20% - Accent5 2 3 7 3 2" xfId="50235"/>
    <cellStyle name="20% - Accent5 2 3 7 4" xfId="44427"/>
    <cellStyle name="20% - Accent5 2 3 7 5" xfId="23901"/>
    <cellStyle name="20% - Accent5 2 3 8" xfId="1576"/>
    <cellStyle name="20% - Accent5 2 3 8 2" xfId="11946"/>
    <cellStyle name="20% - Accent5 2 3 8 2 2" xfId="41723"/>
    <cellStyle name="20% - Accent5 2 3 8 2 2 2" xfId="53339"/>
    <cellStyle name="20% - Accent5 2 3 8 2 3" xfId="47531"/>
    <cellStyle name="20% - Accent5 2 3 8 2 4" xfId="30744"/>
    <cellStyle name="20% - Accent5 2 3 8 3" xfId="39788"/>
    <cellStyle name="20% - Accent5 2 3 8 3 2" xfId="51404"/>
    <cellStyle name="20% - Accent5 2 3 8 4" xfId="45596"/>
    <cellStyle name="20% - Accent5 2 3 8 5" xfId="28074"/>
    <cellStyle name="20% - Accent5 2 3 9" xfId="9730"/>
    <cellStyle name="20% - Accent5 2 3 9 2" xfId="20099"/>
    <cellStyle name="20% - Accent5 2 3 9 2 2" xfId="54691"/>
    <cellStyle name="20% - Accent5 2 3 9 2 3" xfId="43075"/>
    <cellStyle name="20% - Accent5 2 3 9 3" xfId="48883"/>
    <cellStyle name="20% - Accent5 2 3 9 4" xfId="37267"/>
    <cellStyle name="20% - Accent5 2 4" xfId="548"/>
    <cellStyle name="20% - Accent5 2 4 10" xfId="38472"/>
    <cellStyle name="20% - Accent5 2 4 10 2" xfId="50088"/>
    <cellStyle name="20% - Accent5 2 4 11" xfId="23475"/>
    <cellStyle name="20% - Accent5 2 4 12" xfId="44280"/>
    <cellStyle name="20% - Accent5 2 4 13" xfId="21393"/>
    <cellStyle name="20% - Accent5 2 4 2" xfId="1136"/>
    <cellStyle name="20% - Accent5 2 4 2 2" xfId="3187"/>
    <cellStyle name="20% - Accent5 2 4 2 2 2" xfId="10716"/>
    <cellStyle name="20% - Accent5 2 4 2 2 2 2" xfId="21085"/>
    <cellStyle name="20% - Accent5 2 4 2 2 2 2 2" xfId="44061"/>
    <cellStyle name="20% - Accent5 2 4 2 2 2 2 2 2" xfId="55677"/>
    <cellStyle name="20% - Accent5 2 4 2 2 2 2 3" xfId="49869"/>
    <cellStyle name="20% - Accent5 2 4 2 2 2 2 4" xfId="38253"/>
    <cellStyle name="20% - Accent5 2 4 2 2 2 3" xfId="40774"/>
    <cellStyle name="20% - Accent5 2 4 2 2 2 3 2" xfId="52390"/>
    <cellStyle name="20% - Accent5 2 4 2 2 2 4" xfId="46582"/>
    <cellStyle name="20% - Accent5 2 4 2 2 2 5" xfId="29211"/>
    <cellStyle name="20% - Accent5 2 4 2 2 3" xfId="13557"/>
    <cellStyle name="20% - Accent5 2 4 2 2 3 2" xfId="42892"/>
    <cellStyle name="20% - Accent5 2 4 2 2 3 2 2" xfId="54508"/>
    <cellStyle name="20% - Accent5 2 4 2 2 3 3" xfId="48700"/>
    <cellStyle name="20% - Accent5 2 4 2 2 3 4" xfId="32184"/>
    <cellStyle name="20% - Accent5 2 4 2 2 4" xfId="39605"/>
    <cellStyle name="20% - Accent5 2 4 2 2 4 2" xfId="51221"/>
    <cellStyle name="20% - Accent5 2 4 2 2 5" xfId="25195"/>
    <cellStyle name="20% - Accent5 2 4 2 2 6" xfId="45413"/>
    <cellStyle name="20% - Accent5 2 4 2 2 7" xfId="22668"/>
    <cellStyle name="20% - Accent5 2 4 2 3" xfId="2515"/>
    <cellStyle name="20% - Accent5 2 4 2 3 2" xfId="12885"/>
    <cellStyle name="20% - Accent5 2 4 2 3 2 2" xfId="42308"/>
    <cellStyle name="20% - Accent5 2 4 2 3 2 2 2" xfId="53924"/>
    <cellStyle name="20% - Accent5 2 4 2 3 2 3" xfId="48116"/>
    <cellStyle name="20% - Accent5 2 4 2 3 2 4" xfId="31572"/>
    <cellStyle name="20% - Accent5 2 4 2 3 3" xfId="40190"/>
    <cellStyle name="20% - Accent5 2 4 2 3 3 2" xfId="51806"/>
    <cellStyle name="20% - Accent5 2 4 2 3 4" xfId="45998"/>
    <cellStyle name="20% - Accent5 2 4 2 3 5" xfId="28567"/>
    <cellStyle name="20% - Accent5 2 4 2 4" xfId="10132"/>
    <cellStyle name="20% - Accent5 2 4 2 4 2" xfId="20501"/>
    <cellStyle name="20% - Accent5 2 4 2 4 2 2" xfId="55093"/>
    <cellStyle name="20% - Accent5 2 4 2 4 2 3" xfId="43477"/>
    <cellStyle name="20% - Accent5 2 4 2 4 3" xfId="49285"/>
    <cellStyle name="20% - Accent5 2 4 2 4 4" xfId="37669"/>
    <cellStyle name="20% - Accent5 2 4 2 5" xfId="11506"/>
    <cellStyle name="20% - Accent5 2 4 2 5 2" xfId="41358"/>
    <cellStyle name="20% - Accent5 2 4 2 5 2 2" xfId="52974"/>
    <cellStyle name="20% - Accent5 2 4 2 5 3" xfId="47166"/>
    <cellStyle name="20% - Accent5 2 4 2 5 4" xfId="30332"/>
    <cellStyle name="20% - Accent5 2 4 2 6" xfId="39021"/>
    <cellStyle name="20% - Accent5 2 4 2 6 2" xfId="50637"/>
    <cellStyle name="20% - Accent5 2 4 2 7" xfId="24469"/>
    <cellStyle name="20% - Accent5 2 4 2 8" xfId="44829"/>
    <cellStyle name="20% - Accent5 2 4 2 9" xfId="21942"/>
    <cellStyle name="20% - Accent5 2 4 3" xfId="1346"/>
    <cellStyle name="20% - Accent5 2 4 3 2" xfId="2705"/>
    <cellStyle name="20% - Accent5 2 4 3 2 2" xfId="13075"/>
    <cellStyle name="20% - Accent5 2 4 3 2 2 2" xfId="42490"/>
    <cellStyle name="20% - Accent5 2 4 3 2 2 2 2" xfId="54106"/>
    <cellStyle name="20% - Accent5 2 4 3 2 2 3" xfId="48298"/>
    <cellStyle name="20% - Accent5 2 4 3 2 2 4" xfId="31762"/>
    <cellStyle name="20% - Accent5 2 4 3 2 3" xfId="40372"/>
    <cellStyle name="20% - Accent5 2 4 3 2 3 2" xfId="51988"/>
    <cellStyle name="20% - Accent5 2 4 3 2 4" xfId="46180"/>
    <cellStyle name="20% - Accent5 2 4 3 2 5" xfId="28749"/>
    <cellStyle name="20% - Accent5 2 4 3 3" xfId="10314"/>
    <cellStyle name="20% - Accent5 2 4 3 3 2" xfId="20683"/>
    <cellStyle name="20% - Accent5 2 4 3 3 2 2" xfId="55275"/>
    <cellStyle name="20% - Accent5 2 4 3 3 2 3" xfId="43659"/>
    <cellStyle name="20% - Accent5 2 4 3 3 3" xfId="49467"/>
    <cellStyle name="20% - Accent5 2 4 3 3 4" xfId="37851"/>
    <cellStyle name="20% - Accent5 2 4 3 4" xfId="11716"/>
    <cellStyle name="20% - Accent5 2 4 3 4 2" xfId="41540"/>
    <cellStyle name="20% - Accent5 2 4 3 4 2 2" xfId="53156"/>
    <cellStyle name="20% - Accent5 2 4 3 4 3" xfId="47348"/>
    <cellStyle name="20% - Accent5 2 4 3 4 4" xfId="30514"/>
    <cellStyle name="20% - Accent5 2 4 3 5" xfId="39203"/>
    <cellStyle name="20% - Accent5 2 4 3 5 2" xfId="50819"/>
    <cellStyle name="20% - Accent5 2 4 3 6" xfId="24679"/>
    <cellStyle name="20% - Accent5 2 4 3 7" xfId="45011"/>
    <cellStyle name="20% - Accent5 2 4 3 8" xfId="22152"/>
    <cellStyle name="20% - Accent5 2 4 4" xfId="873"/>
    <cellStyle name="20% - Accent5 2 4 4 2" xfId="2978"/>
    <cellStyle name="20% - Accent5 2 4 4 2 2" xfId="13348"/>
    <cellStyle name="20% - Accent5 2 4 4 2 2 2" xfId="42746"/>
    <cellStyle name="20% - Accent5 2 4 4 2 2 2 2" xfId="54362"/>
    <cellStyle name="20% - Accent5 2 4 4 2 2 3" xfId="48554"/>
    <cellStyle name="20% - Accent5 2 4 4 2 2 4" xfId="32031"/>
    <cellStyle name="20% - Accent5 2 4 4 2 3" xfId="40628"/>
    <cellStyle name="20% - Accent5 2 4 4 2 3 2" xfId="52244"/>
    <cellStyle name="20% - Accent5 2 4 4 2 4" xfId="46436"/>
    <cellStyle name="20% - Accent5 2 4 4 2 5" xfId="29009"/>
    <cellStyle name="20% - Accent5 2 4 4 3" xfId="10570"/>
    <cellStyle name="20% - Accent5 2 4 4 3 2" xfId="20939"/>
    <cellStyle name="20% - Accent5 2 4 4 3 2 2" xfId="55531"/>
    <cellStyle name="20% - Accent5 2 4 4 3 2 3" xfId="43915"/>
    <cellStyle name="20% - Accent5 2 4 4 3 3" xfId="49723"/>
    <cellStyle name="20% - Accent5 2 4 4 3 4" xfId="38107"/>
    <cellStyle name="20% - Accent5 2 4 4 4" xfId="11243"/>
    <cellStyle name="20% - Accent5 2 4 4 4 2" xfId="41212"/>
    <cellStyle name="20% - Accent5 2 4 4 4 2 2" xfId="52828"/>
    <cellStyle name="20% - Accent5 2 4 4 4 3" xfId="47020"/>
    <cellStyle name="20% - Accent5 2 4 4 4 4" xfId="30186"/>
    <cellStyle name="20% - Accent5 2 4 4 5" xfId="39459"/>
    <cellStyle name="20% - Accent5 2 4 4 5 2" xfId="51075"/>
    <cellStyle name="20% - Accent5 2 4 4 6" xfId="24974"/>
    <cellStyle name="20% - Accent5 2 4 4 7" xfId="45267"/>
    <cellStyle name="20% - Accent5 2 4 4 8" xfId="22447"/>
    <cellStyle name="20% - Accent5 2 4 5" xfId="2331"/>
    <cellStyle name="20% - Accent5 2 4 5 2" xfId="9986"/>
    <cellStyle name="20% - Accent5 2 4 5 2 2" xfId="20355"/>
    <cellStyle name="20% - Accent5 2 4 5 2 2 2" xfId="43331"/>
    <cellStyle name="20% - Accent5 2 4 5 2 2 2 2" xfId="54947"/>
    <cellStyle name="20% - Accent5 2 4 5 2 2 3" xfId="49139"/>
    <cellStyle name="20% - Accent5 2 4 5 2 2 4" xfId="37523"/>
    <cellStyle name="20% - Accent5 2 4 5 2 3" xfId="40044"/>
    <cellStyle name="20% - Accent5 2 4 5 2 3 2" xfId="51660"/>
    <cellStyle name="20% - Accent5 2 4 5 2 4" xfId="45852"/>
    <cellStyle name="20% - Accent5 2 4 5 2 5" xfId="28411"/>
    <cellStyle name="20% - Accent5 2 4 5 3" xfId="12701"/>
    <cellStyle name="20% - Accent5 2 4 5 3 2" xfId="42162"/>
    <cellStyle name="20% - Accent5 2 4 5 3 2 2" xfId="53778"/>
    <cellStyle name="20% - Accent5 2 4 5 3 3" xfId="47970"/>
    <cellStyle name="20% - Accent5 2 4 5 3 4" xfId="31399"/>
    <cellStyle name="20% - Accent5 2 4 5 4" xfId="38875"/>
    <cellStyle name="20% - Accent5 2 4 5 4 2" xfId="50491"/>
    <cellStyle name="20% - Accent5 2 4 5 5" xfId="24253"/>
    <cellStyle name="20% - Accent5 2 4 5 6" xfId="44683"/>
    <cellStyle name="20% - Accent5 2 4 5 7" xfId="21717"/>
    <cellStyle name="20% - Accent5 2 4 6" xfId="2018"/>
    <cellStyle name="20% - Accent5 2 4 6 2" xfId="12388"/>
    <cellStyle name="20% - Accent5 2 4 6 2 2" xfId="41942"/>
    <cellStyle name="20% - Accent5 2 4 6 2 2 2" xfId="53558"/>
    <cellStyle name="20% - Accent5 2 4 6 2 3" xfId="47750"/>
    <cellStyle name="20% - Accent5 2 4 6 2 4" xfId="31168"/>
    <cellStyle name="20% - Accent5 2 4 6 3" xfId="38655"/>
    <cellStyle name="20% - Accent5 2 4 6 3 2" xfId="50271"/>
    <cellStyle name="20% - Accent5 2 4 6 4" xfId="44463"/>
    <cellStyle name="20% - Accent5 2 4 6 5" xfId="23940"/>
    <cellStyle name="20% - Accent5 2 4 7" xfId="1612"/>
    <cellStyle name="20% - Accent5 2 4 7 2" xfId="11982"/>
    <cellStyle name="20% - Accent5 2 4 7 2 2" xfId="41759"/>
    <cellStyle name="20% - Accent5 2 4 7 2 2 2" xfId="53375"/>
    <cellStyle name="20% - Accent5 2 4 7 2 3" xfId="47567"/>
    <cellStyle name="20% - Accent5 2 4 7 2 4" xfId="30780"/>
    <cellStyle name="20% - Accent5 2 4 7 3" xfId="39824"/>
    <cellStyle name="20% - Accent5 2 4 7 3 2" xfId="51440"/>
    <cellStyle name="20% - Accent5 2 4 7 4" xfId="45632"/>
    <cellStyle name="20% - Accent5 2 4 7 5" xfId="28110"/>
    <cellStyle name="20% - Accent5 2 4 8" xfId="9766"/>
    <cellStyle name="20% - Accent5 2 4 8 2" xfId="20135"/>
    <cellStyle name="20% - Accent5 2 4 8 2 2" xfId="54727"/>
    <cellStyle name="20% - Accent5 2 4 8 2 3" xfId="43111"/>
    <cellStyle name="20% - Accent5 2 4 8 3" xfId="48919"/>
    <cellStyle name="20% - Accent5 2 4 8 4" xfId="37303"/>
    <cellStyle name="20% - Accent5 2 4 9" xfId="10920"/>
    <cellStyle name="20% - Accent5 2 4 9 2" xfId="40956"/>
    <cellStyle name="20% - Accent5 2 4 9 2 2" xfId="52572"/>
    <cellStyle name="20% - Accent5 2 4 9 3" xfId="46764"/>
    <cellStyle name="20% - Accent5 2 4 9 4" xfId="29930"/>
    <cellStyle name="20% - Accent5 2 5" xfId="602"/>
    <cellStyle name="20% - Accent5 2 5 10" xfId="38508"/>
    <cellStyle name="20% - Accent5 2 5 10 2" xfId="50124"/>
    <cellStyle name="20% - Accent5 2 5 11" xfId="23529"/>
    <cellStyle name="20% - Accent5 2 5 12" xfId="44316"/>
    <cellStyle name="20% - Accent5 2 5 13" xfId="21447"/>
    <cellStyle name="20% - Accent5 2 5 2" xfId="1190"/>
    <cellStyle name="20% - Accent5 2 5 2 2" xfId="3223"/>
    <cellStyle name="20% - Accent5 2 5 2 2 2" xfId="10752"/>
    <cellStyle name="20% - Accent5 2 5 2 2 2 2" xfId="21121"/>
    <cellStyle name="20% - Accent5 2 5 2 2 2 2 2" xfId="44097"/>
    <cellStyle name="20% - Accent5 2 5 2 2 2 2 2 2" xfId="55713"/>
    <cellStyle name="20% - Accent5 2 5 2 2 2 2 3" xfId="49905"/>
    <cellStyle name="20% - Accent5 2 5 2 2 2 2 4" xfId="38289"/>
    <cellStyle name="20% - Accent5 2 5 2 2 2 3" xfId="40810"/>
    <cellStyle name="20% - Accent5 2 5 2 2 2 3 2" xfId="52426"/>
    <cellStyle name="20% - Accent5 2 5 2 2 2 4" xfId="46618"/>
    <cellStyle name="20% - Accent5 2 5 2 2 2 5" xfId="29247"/>
    <cellStyle name="20% - Accent5 2 5 2 2 3" xfId="13593"/>
    <cellStyle name="20% - Accent5 2 5 2 2 3 2" xfId="42928"/>
    <cellStyle name="20% - Accent5 2 5 2 2 3 2 2" xfId="54544"/>
    <cellStyle name="20% - Accent5 2 5 2 2 3 3" xfId="48736"/>
    <cellStyle name="20% - Accent5 2 5 2 2 3 4" xfId="32220"/>
    <cellStyle name="20% - Accent5 2 5 2 2 4" xfId="39641"/>
    <cellStyle name="20% - Accent5 2 5 2 2 4 2" xfId="51257"/>
    <cellStyle name="20% - Accent5 2 5 2 2 5" xfId="25231"/>
    <cellStyle name="20% - Accent5 2 5 2 2 6" xfId="45449"/>
    <cellStyle name="20% - Accent5 2 5 2 2 7" xfId="22704"/>
    <cellStyle name="20% - Accent5 2 5 2 3" xfId="2557"/>
    <cellStyle name="20% - Accent5 2 5 2 3 2" xfId="12927"/>
    <cellStyle name="20% - Accent5 2 5 2 3 2 2" xfId="42344"/>
    <cellStyle name="20% - Accent5 2 5 2 3 2 2 2" xfId="53960"/>
    <cellStyle name="20% - Accent5 2 5 2 3 2 3" xfId="48152"/>
    <cellStyle name="20% - Accent5 2 5 2 3 2 4" xfId="31614"/>
    <cellStyle name="20% - Accent5 2 5 2 3 3" xfId="40226"/>
    <cellStyle name="20% - Accent5 2 5 2 3 3 2" xfId="51842"/>
    <cellStyle name="20% - Accent5 2 5 2 3 4" xfId="46034"/>
    <cellStyle name="20% - Accent5 2 5 2 3 5" xfId="28603"/>
    <cellStyle name="20% - Accent5 2 5 2 4" xfId="10168"/>
    <cellStyle name="20% - Accent5 2 5 2 4 2" xfId="20537"/>
    <cellStyle name="20% - Accent5 2 5 2 4 2 2" xfId="55129"/>
    <cellStyle name="20% - Accent5 2 5 2 4 2 3" xfId="43513"/>
    <cellStyle name="20% - Accent5 2 5 2 4 3" xfId="49321"/>
    <cellStyle name="20% - Accent5 2 5 2 4 4" xfId="37705"/>
    <cellStyle name="20% - Accent5 2 5 2 5" xfId="11560"/>
    <cellStyle name="20% - Accent5 2 5 2 5 2" xfId="41394"/>
    <cellStyle name="20% - Accent5 2 5 2 5 2 2" xfId="53010"/>
    <cellStyle name="20% - Accent5 2 5 2 5 3" xfId="47202"/>
    <cellStyle name="20% - Accent5 2 5 2 5 4" xfId="30368"/>
    <cellStyle name="20% - Accent5 2 5 2 6" xfId="39057"/>
    <cellStyle name="20% - Accent5 2 5 2 6 2" xfId="50673"/>
    <cellStyle name="20% - Accent5 2 5 2 7" xfId="24523"/>
    <cellStyle name="20% - Accent5 2 5 2 8" xfId="44865"/>
    <cellStyle name="20% - Accent5 2 5 2 9" xfId="21996"/>
    <cellStyle name="20% - Accent5 2 5 3" xfId="1382"/>
    <cellStyle name="20% - Accent5 2 5 3 2" xfId="2741"/>
    <cellStyle name="20% - Accent5 2 5 3 2 2" xfId="13111"/>
    <cellStyle name="20% - Accent5 2 5 3 2 2 2" xfId="42526"/>
    <cellStyle name="20% - Accent5 2 5 3 2 2 2 2" xfId="54142"/>
    <cellStyle name="20% - Accent5 2 5 3 2 2 3" xfId="48334"/>
    <cellStyle name="20% - Accent5 2 5 3 2 2 4" xfId="31798"/>
    <cellStyle name="20% - Accent5 2 5 3 2 3" xfId="40408"/>
    <cellStyle name="20% - Accent5 2 5 3 2 3 2" xfId="52024"/>
    <cellStyle name="20% - Accent5 2 5 3 2 4" xfId="46216"/>
    <cellStyle name="20% - Accent5 2 5 3 2 5" xfId="28785"/>
    <cellStyle name="20% - Accent5 2 5 3 3" xfId="10350"/>
    <cellStyle name="20% - Accent5 2 5 3 3 2" xfId="20719"/>
    <cellStyle name="20% - Accent5 2 5 3 3 2 2" xfId="55311"/>
    <cellStyle name="20% - Accent5 2 5 3 3 2 3" xfId="43695"/>
    <cellStyle name="20% - Accent5 2 5 3 3 3" xfId="49503"/>
    <cellStyle name="20% - Accent5 2 5 3 3 4" xfId="37887"/>
    <cellStyle name="20% - Accent5 2 5 3 4" xfId="11752"/>
    <cellStyle name="20% - Accent5 2 5 3 4 2" xfId="41576"/>
    <cellStyle name="20% - Accent5 2 5 3 4 2 2" xfId="53192"/>
    <cellStyle name="20% - Accent5 2 5 3 4 3" xfId="47384"/>
    <cellStyle name="20% - Accent5 2 5 3 4 4" xfId="30550"/>
    <cellStyle name="20% - Accent5 2 5 3 5" xfId="39239"/>
    <cellStyle name="20% - Accent5 2 5 3 5 2" xfId="50855"/>
    <cellStyle name="20% - Accent5 2 5 3 6" xfId="24715"/>
    <cellStyle name="20% - Accent5 2 5 3 7" xfId="45047"/>
    <cellStyle name="20% - Accent5 2 5 3 8" xfId="22188"/>
    <cellStyle name="20% - Accent5 2 5 4" xfId="923"/>
    <cellStyle name="20% - Accent5 2 5 4 2" xfId="3019"/>
    <cellStyle name="20% - Accent5 2 5 4 2 2" xfId="13389"/>
    <cellStyle name="20% - Accent5 2 5 4 2 2 2" xfId="42782"/>
    <cellStyle name="20% - Accent5 2 5 4 2 2 2 2" xfId="54398"/>
    <cellStyle name="20% - Accent5 2 5 4 2 2 3" xfId="48590"/>
    <cellStyle name="20% - Accent5 2 5 4 2 2 4" xfId="32072"/>
    <cellStyle name="20% - Accent5 2 5 4 2 3" xfId="40664"/>
    <cellStyle name="20% - Accent5 2 5 4 2 3 2" xfId="52280"/>
    <cellStyle name="20% - Accent5 2 5 4 2 4" xfId="46472"/>
    <cellStyle name="20% - Accent5 2 5 4 2 5" xfId="29045"/>
    <cellStyle name="20% - Accent5 2 5 4 3" xfId="10606"/>
    <cellStyle name="20% - Accent5 2 5 4 3 2" xfId="20975"/>
    <cellStyle name="20% - Accent5 2 5 4 3 2 2" xfId="55567"/>
    <cellStyle name="20% - Accent5 2 5 4 3 2 3" xfId="43951"/>
    <cellStyle name="20% - Accent5 2 5 4 3 3" xfId="49759"/>
    <cellStyle name="20% - Accent5 2 5 4 3 4" xfId="38143"/>
    <cellStyle name="20% - Accent5 2 5 4 4" xfId="11293"/>
    <cellStyle name="20% - Accent5 2 5 4 4 2" xfId="41248"/>
    <cellStyle name="20% - Accent5 2 5 4 4 2 2" xfId="52864"/>
    <cellStyle name="20% - Accent5 2 5 4 4 3" xfId="47056"/>
    <cellStyle name="20% - Accent5 2 5 4 4 4" xfId="30222"/>
    <cellStyle name="20% - Accent5 2 5 4 5" xfId="39495"/>
    <cellStyle name="20% - Accent5 2 5 4 5 2" xfId="51111"/>
    <cellStyle name="20% - Accent5 2 5 4 6" xfId="25024"/>
    <cellStyle name="20% - Accent5 2 5 4 7" xfId="45303"/>
    <cellStyle name="20% - Accent5 2 5 4 8" xfId="22497"/>
    <cellStyle name="20% - Accent5 2 5 5" xfId="2371"/>
    <cellStyle name="20% - Accent5 2 5 5 2" xfId="10022"/>
    <cellStyle name="20% - Accent5 2 5 5 2 2" xfId="20391"/>
    <cellStyle name="20% - Accent5 2 5 5 2 2 2" xfId="43367"/>
    <cellStyle name="20% - Accent5 2 5 5 2 2 2 2" xfId="54983"/>
    <cellStyle name="20% - Accent5 2 5 5 2 2 3" xfId="49175"/>
    <cellStyle name="20% - Accent5 2 5 5 2 2 4" xfId="37559"/>
    <cellStyle name="20% - Accent5 2 5 5 2 3" xfId="40080"/>
    <cellStyle name="20% - Accent5 2 5 5 2 3 2" xfId="51696"/>
    <cellStyle name="20% - Accent5 2 5 5 2 4" xfId="45888"/>
    <cellStyle name="20% - Accent5 2 5 5 2 5" xfId="28451"/>
    <cellStyle name="20% - Accent5 2 5 5 3" xfId="12741"/>
    <cellStyle name="20% - Accent5 2 5 5 3 2" xfId="42198"/>
    <cellStyle name="20% - Accent5 2 5 5 3 2 2" xfId="53814"/>
    <cellStyle name="20% - Accent5 2 5 5 3 3" xfId="48006"/>
    <cellStyle name="20% - Accent5 2 5 5 3 4" xfId="31435"/>
    <cellStyle name="20% - Accent5 2 5 5 4" xfId="38911"/>
    <cellStyle name="20% - Accent5 2 5 5 4 2" xfId="50527"/>
    <cellStyle name="20% - Accent5 2 5 5 5" xfId="24293"/>
    <cellStyle name="20% - Accent5 2 5 5 6" xfId="44719"/>
    <cellStyle name="20% - Accent5 2 5 5 7" xfId="21757"/>
    <cellStyle name="20% - Accent5 2 5 6" xfId="2063"/>
    <cellStyle name="20% - Accent5 2 5 6 2" xfId="12433"/>
    <cellStyle name="20% - Accent5 2 5 6 2 2" xfId="41978"/>
    <cellStyle name="20% - Accent5 2 5 6 2 2 2" xfId="53594"/>
    <cellStyle name="20% - Accent5 2 5 6 2 3" xfId="47786"/>
    <cellStyle name="20% - Accent5 2 5 6 2 4" xfId="31212"/>
    <cellStyle name="20% - Accent5 2 5 6 3" xfId="38691"/>
    <cellStyle name="20% - Accent5 2 5 6 3 2" xfId="50307"/>
    <cellStyle name="20% - Accent5 2 5 6 4" xfId="44499"/>
    <cellStyle name="20% - Accent5 2 5 6 5" xfId="23985"/>
    <cellStyle name="20% - Accent5 2 5 7" xfId="1653"/>
    <cellStyle name="20% - Accent5 2 5 7 2" xfId="12023"/>
    <cellStyle name="20% - Accent5 2 5 7 2 2" xfId="41795"/>
    <cellStyle name="20% - Accent5 2 5 7 2 2 2" xfId="53411"/>
    <cellStyle name="20% - Accent5 2 5 7 2 3" xfId="47603"/>
    <cellStyle name="20% - Accent5 2 5 7 2 4" xfId="30821"/>
    <cellStyle name="20% - Accent5 2 5 7 3" xfId="39860"/>
    <cellStyle name="20% - Accent5 2 5 7 3 2" xfId="51476"/>
    <cellStyle name="20% - Accent5 2 5 7 4" xfId="45668"/>
    <cellStyle name="20% - Accent5 2 5 7 5" xfId="28146"/>
    <cellStyle name="20% - Accent5 2 5 8" xfId="9802"/>
    <cellStyle name="20% - Accent5 2 5 8 2" xfId="20171"/>
    <cellStyle name="20% - Accent5 2 5 8 2 2" xfId="54763"/>
    <cellStyle name="20% - Accent5 2 5 8 2 3" xfId="43147"/>
    <cellStyle name="20% - Accent5 2 5 8 3" xfId="48955"/>
    <cellStyle name="20% - Accent5 2 5 8 4" xfId="37339"/>
    <cellStyle name="20% - Accent5 2 5 9" xfId="10974"/>
    <cellStyle name="20% - Accent5 2 5 9 2" xfId="40992"/>
    <cellStyle name="20% - Accent5 2 5 9 2 2" xfId="52608"/>
    <cellStyle name="20% - Accent5 2 5 9 3" xfId="46800"/>
    <cellStyle name="20% - Accent5 2 5 9 4" xfId="29966"/>
    <cellStyle name="20% - Accent5 2 6" xfId="643"/>
    <cellStyle name="20% - Accent5 2 6 10" xfId="38399"/>
    <cellStyle name="20% - Accent5 2 6 10 2" xfId="50015"/>
    <cellStyle name="20% - Accent5 2 6 11" xfId="23389"/>
    <cellStyle name="20% - Accent5 2 6 12" xfId="44207"/>
    <cellStyle name="20% - Accent5 2 6 13" xfId="21282"/>
    <cellStyle name="20% - Accent5 2 6 2" xfId="1231"/>
    <cellStyle name="20% - Accent5 2 6 2 2" xfId="3259"/>
    <cellStyle name="20% - Accent5 2 6 2 2 2" xfId="10788"/>
    <cellStyle name="20% - Accent5 2 6 2 2 2 2" xfId="21157"/>
    <cellStyle name="20% - Accent5 2 6 2 2 2 2 2" xfId="44133"/>
    <cellStyle name="20% - Accent5 2 6 2 2 2 2 2 2" xfId="55749"/>
    <cellStyle name="20% - Accent5 2 6 2 2 2 2 3" xfId="49941"/>
    <cellStyle name="20% - Accent5 2 6 2 2 2 2 4" xfId="38325"/>
    <cellStyle name="20% - Accent5 2 6 2 2 2 3" xfId="40846"/>
    <cellStyle name="20% - Accent5 2 6 2 2 2 3 2" xfId="52462"/>
    <cellStyle name="20% - Accent5 2 6 2 2 2 4" xfId="46654"/>
    <cellStyle name="20% - Accent5 2 6 2 2 2 5" xfId="29283"/>
    <cellStyle name="20% - Accent5 2 6 2 2 3" xfId="13629"/>
    <cellStyle name="20% - Accent5 2 6 2 2 3 2" xfId="42964"/>
    <cellStyle name="20% - Accent5 2 6 2 2 3 2 2" xfId="54580"/>
    <cellStyle name="20% - Accent5 2 6 2 2 3 3" xfId="48772"/>
    <cellStyle name="20% - Accent5 2 6 2 2 3 4" xfId="32256"/>
    <cellStyle name="20% - Accent5 2 6 2 2 4" xfId="39677"/>
    <cellStyle name="20% - Accent5 2 6 2 2 4 2" xfId="51293"/>
    <cellStyle name="20% - Accent5 2 6 2 2 5" xfId="25267"/>
    <cellStyle name="20% - Accent5 2 6 2 2 6" xfId="45485"/>
    <cellStyle name="20% - Accent5 2 6 2 2 7" xfId="22740"/>
    <cellStyle name="20% - Accent5 2 6 2 3" xfId="2594"/>
    <cellStyle name="20% - Accent5 2 6 2 3 2" xfId="12964"/>
    <cellStyle name="20% - Accent5 2 6 2 3 2 2" xfId="42380"/>
    <cellStyle name="20% - Accent5 2 6 2 3 2 2 2" xfId="53996"/>
    <cellStyle name="20% - Accent5 2 6 2 3 2 3" xfId="48188"/>
    <cellStyle name="20% - Accent5 2 6 2 3 2 4" xfId="31651"/>
    <cellStyle name="20% - Accent5 2 6 2 3 3" xfId="40262"/>
    <cellStyle name="20% - Accent5 2 6 2 3 3 2" xfId="51878"/>
    <cellStyle name="20% - Accent5 2 6 2 3 4" xfId="46070"/>
    <cellStyle name="20% - Accent5 2 6 2 3 5" xfId="28639"/>
    <cellStyle name="20% - Accent5 2 6 2 4" xfId="10204"/>
    <cellStyle name="20% - Accent5 2 6 2 4 2" xfId="20573"/>
    <cellStyle name="20% - Accent5 2 6 2 4 2 2" xfId="55165"/>
    <cellStyle name="20% - Accent5 2 6 2 4 2 3" xfId="43549"/>
    <cellStyle name="20% - Accent5 2 6 2 4 3" xfId="49357"/>
    <cellStyle name="20% - Accent5 2 6 2 4 4" xfId="37741"/>
    <cellStyle name="20% - Accent5 2 6 2 5" xfId="11601"/>
    <cellStyle name="20% - Accent5 2 6 2 5 2" xfId="41430"/>
    <cellStyle name="20% - Accent5 2 6 2 5 2 2" xfId="53046"/>
    <cellStyle name="20% - Accent5 2 6 2 5 3" xfId="47238"/>
    <cellStyle name="20% - Accent5 2 6 2 5 4" xfId="30404"/>
    <cellStyle name="20% - Accent5 2 6 2 6" xfId="39093"/>
    <cellStyle name="20% - Accent5 2 6 2 6 2" xfId="50709"/>
    <cellStyle name="20% - Accent5 2 6 2 7" xfId="24564"/>
    <cellStyle name="20% - Accent5 2 6 2 8" xfId="44901"/>
    <cellStyle name="20% - Accent5 2 6 2 9" xfId="22037"/>
    <cellStyle name="20% - Accent5 2 6 3" xfId="1418"/>
    <cellStyle name="20% - Accent5 2 6 3 2" xfId="2777"/>
    <cellStyle name="20% - Accent5 2 6 3 2 2" xfId="13147"/>
    <cellStyle name="20% - Accent5 2 6 3 2 2 2" xfId="42562"/>
    <cellStyle name="20% - Accent5 2 6 3 2 2 2 2" xfId="54178"/>
    <cellStyle name="20% - Accent5 2 6 3 2 2 3" xfId="48370"/>
    <cellStyle name="20% - Accent5 2 6 3 2 2 4" xfId="31834"/>
    <cellStyle name="20% - Accent5 2 6 3 2 3" xfId="40444"/>
    <cellStyle name="20% - Accent5 2 6 3 2 3 2" xfId="52060"/>
    <cellStyle name="20% - Accent5 2 6 3 2 4" xfId="46252"/>
    <cellStyle name="20% - Accent5 2 6 3 2 5" xfId="28821"/>
    <cellStyle name="20% - Accent5 2 6 3 3" xfId="10386"/>
    <cellStyle name="20% - Accent5 2 6 3 3 2" xfId="20755"/>
    <cellStyle name="20% - Accent5 2 6 3 3 2 2" xfId="55347"/>
    <cellStyle name="20% - Accent5 2 6 3 3 2 3" xfId="43731"/>
    <cellStyle name="20% - Accent5 2 6 3 3 3" xfId="49539"/>
    <cellStyle name="20% - Accent5 2 6 3 3 4" xfId="37923"/>
    <cellStyle name="20% - Accent5 2 6 3 4" xfId="11788"/>
    <cellStyle name="20% - Accent5 2 6 3 4 2" xfId="41612"/>
    <cellStyle name="20% - Accent5 2 6 3 4 2 2" xfId="53228"/>
    <cellStyle name="20% - Accent5 2 6 3 4 3" xfId="47420"/>
    <cellStyle name="20% - Accent5 2 6 3 4 4" xfId="30586"/>
    <cellStyle name="20% - Accent5 2 6 3 5" xfId="39275"/>
    <cellStyle name="20% - Accent5 2 6 3 5 2" xfId="50891"/>
    <cellStyle name="20% - Accent5 2 6 3 6" xfId="24751"/>
    <cellStyle name="20% - Accent5 2 6 3 7" xfId="45083"/>
    <cellStyle name="20% - Accent5 2 6 3 8" xfId="22224"/>
    <cellStyle name="20% - Accent5 2 6 4" xfId="794"/>
    <cellStyle name="20% - Accent5 2 6 4 2" xfId="2901"/>
    <cellStyle name="20% - Accent5 2 6 4 2 2" xfId="13271"/>
    <cellStyle name="20% - Accent5 2 6 4 2 2 2" xfId="42673"/>
    <cellStyle name="20% - Accent5 2 6 4 2 2 2 2" xfId="54289"/>
    <cellStyle name="20% - Accent5 2 6 4 2 2 3" xfId="48481"/>
    <cellStyle name="20% - Accent5 2 6 4 2 2 4" xfId="31958"/>
    <cellStyle name="20% - Accent5 2 6 4 2 3" xfId="40555"/>
    <cellStyle name="20% - Accent5 2 6 4 2 3 2" xfId="52171"/>
    <cellStyle name="20% - Accent5 2 6 4 2 4" xfId="46363"/>
    <cellStyle name="20% - Accent5 2 6 4 2 5" xfId="28932"/>
    <cellStyle name="20% - Accent5 2 6 4 3" xfId="10497"/>
    <cellStyle name="20% - Accent5 2 6 4 3 2" xfId="20866"/>
    <cellStyle name="20% - Accent5 2 6 4 3 2 2" xfId="55458"/>
    <cellStyle name="20% - Accent5 2 6 4 3 2 3" xfId="43842"/>
    <cellStyle name="20% - Accent5 2 6 4 3 3" xfId="49650"/>
    <cellStyle name="20% - Accent5 2 6 4 3 4" xfId="38034"/>
    <cellStyle name="20% - Accent5 2 6 4 4" xfId="11164"/>
    <cellStyle name="20% - Accent5 2 6 4 4 2" xfId="41139"/>
    <cellStyle name="20% - Accent5 2 6 4 4 2 2" xfId="52755"/>
    <cellStyle name="20% - Accent5 2 6 4 4 3" xfId="46947"/>
    <cellStyle name="20% - Accent5 2 6 4 4 4" xfId="30113"/>
    <cellStyle name="20% - Accent5 2 6 4 5" xfId="39386"/>
    <cellStyle name="20% - Accent5 2 6 4 5 2" xfId="51002"/>
    <cellStyle name="20% - Accent5 2 6 4 6" xfId="24895"/>
    <cellStyle name="20% - Accent5 2 6 4 7" xfId="45194"/>
    <cellStyle name="20% - Accent5 2 6 4 8" xfId="22368"/>
    <cellStyle name="20% - Accent5 2 6 5" xfId="2256"/>
    <cellStyle name="20% - Accent5 2 6 5 2" xfId="9913"/>
    <cellStyle name="20% - Accent5 2 6 5 2 2" xfId="20282"/>
    <cellStyle name="20% - Accent5 2 6 5 2 2 2" xfId="43258"/>
    <cellStyle name="20% - Accent5 2 6 5 2 2 2 2" xfId="54874"/>
    <cellStyle name="20% - Accent5 2 6 5 2 2 3" xfId="49066"/>
    <cellStyle name="20% - Accent5 2 6 5 2 2 4" xfId="37450"/>
    <cellStyle name="20% - Accent5 2 6 5 2 3" xfId="39971"/>
    <cellStyle name="20% - Accent5 2 6 5 2 3 2" xfId="51587"/>
    <cellStyle name="20% - Accent5 2 6 5 2 4" xfId="45779"/>
    <cellStyle name="20% - Accent5 2 6 5 2 5" xfId="28336"/>
    <cellStyle name="20% - Accent5 2 6 5 3" xfId="12626"/>
    <cellStyle name="20% - Accent5 2 6 5 3 2" xfId="42089"/>
    <cellStyle name="20% - Accent5 2 6 5 3 2 2" xfId="53705"/>
    <cellStyle name="20% - Accent5 2 6 5 3 3" xfId="47897"/>
    <cellStyle name="20% - Accent5 2 6 5 3 4" xfId="31326"/>
    <cellStyle name="20% - Accent5 2 6 5 4" xfId="38802"/>
    <cellStyle name="20% - Accent5 2 6 5 4 2" xfId="50418"/>
    <cellStyle name="20% - Accent5 2 6 5 5" xfId="24178"/>
    <cellStyle name="20% - Accent5 2 6 5 6" xfId="44610"/>
    <cellStyle name="20% - Accent5 2 6 5 7" xfId="21642"/>
    <cellStyle name="20% - Accent5 2 6 6" xfId="1920"/>
    <cellStyle name="20% - Accent5 2 6 6 2" xfId="12290"/>
    <cellStyle name="20% - Accent5 2 6 6 2 2" xfId="41869"/>
    <cellStyle name="20% - Accent5 2 6 6 2 2 2" xfId="53485"/>
    <cellStyle name="20% - Accent5 2 6 6 2 3" xfId="47677"/>
    <cellStyle name="20% - Accent5 2 6 6 2 4" xfId="31071"/>
    <cellStyle name="20% - Accent5 2 6 6 3" xfId="38582"/>
    <cellStyle name="20% - Accent5 2 6 6 3 2" xfId="50198"/>
    <cellStyle name="20% - Accent5 2 6 6 4" xfId="44390"/>
    <cellStyle name="20% - Accent5 2 6 6 5" xfId="23842"/>
    <cellStyle name="20% - Accent5 2 6 7" xfId="1535"/>
    <cellStyle name="20% - Accent5 2 6 7 2" xfId="11905"/>
    <cellStyle name="20% - Accent5 2 6 7 2 2" xfId="41686"/>
    <cellStyle name="20% - Accent5 2 6 7 2 2 2" xfId="53302"/>
    <cellStyle name="20% - Accent5 2 6 7 2 3" xfId="47494"/>
    <cellStyle name="20% - Accent5 2 6 7 2 4" xfId="30703"/>
    <cellStyle name="20% - Accent5 2 6 7 3" xfId="39751"/>
    <cellStyle name="20% - Accent5 2 6 7 3 2" xfId="51367"/>
    <cellStyle name="20% - Accent5 2 6 7 4" xfId="45559"/>
    <cellStyle name="20% - Accent5 2 6 7 5" xfId="28037"/>
    <cellStyle name="20% - Accent5 2 6 8" xfId="9693"/>
    <cellStyle name="20% - Accent5 2 6 8 2" xfId="20062"/>
    <cellStyle name="20% - Accent5 2 6 8 2 2" xfId="54654"/>
    <cellStyle name="20% - Accent5 2 6 8 2 3" xfId="43038"/>
    <cellStyle name="20% - Accent5 2 6 8 3" xfId="48846"/>
    <cellStyle name="20% - Accent5 2 6 8 4" xfId="37230"/>
    <cellStyle name="20% - Accent5 2 6 9" xfId="11015"/>
    <cellStyle name="20% - Accent5 2 6 9 2" xfId="41028"/>
    <cellStyle name="20% - Accent5 2 6 9 2 2" xfId="52644"/>
    <cellStyle name="20% - Accent5 2 6 9 3" xfId="46836"/>
    <cellStyle name="20% - Accent5 2 6 9 4" xfId="30002"/>
    <cellStyle name="20% - Accent5 2 7" xfId="1025"/>
    <cellStyle name="20% - Accent5 2 7 2" xfId="3114"/>
    <cellStyle name="20% - Accent5 2 7 2 2" xfId="10643"/>
    <cellStyle name="20% - Accent5 2 7 2 2 2" xfId="21012"/>
    <cellStyle name="20% - Accent5 2 7 2 2 2 2" xfId="43988"/>
    <cellStyle name="20% - Accent5 2 7 2 2 2 2 2" xfId="55604"/>
    <cellStyle name="20% - Accent5 2 7 2 2 2 3" xfId="49796"/>
    <cellStyle name="20% - Accent5 2 7 2 2 2 4" xfId="38180"/>
    <cellStyle name="20% - Accent5 2 7 2 2 3" xfId="40701"/>
    <cellStyle name="20% - Accent5 2 7 2 2 3 2" xfId="52317"/>
    <cellStyle name="20% - Accent5 2 7 2 2 4" xfId="46509"/>
    <cellStyle name="20% - Accent5 2 7 2 2 5" xfId="29138"/>
    <cellStyle name="20% - Accent5 2 7 2 3" xfId="13484"/>
    <cellStyle name="20% - Accent5 2 7 2 3 2" xfId="42819"/>
    <cellStyle name="20% - Accent5 2 7 2 3 2 2" xfId="54435"/>
    <cellStyle name="20% - Accent5 2 7 2 3 3" xfId="48627"/>
    <cellStyle name="20% - Accent5 2 7 2 3 4" xfId="32111"/>
    <cellStyle name="20% - Accent5 2 7 2 4" xfId="39532"/>
    <cellStyle name="20% - Accent5 2 7 2 4 2" xfId="51148"/>
    <cellStyle name="20% - Accent5 2 7 2 5" xfId="25122"/>
    <cellStyle name="20% - Accent5 2 7 2 6" xfId="45340"/>
    <cellStyle name="20% - Accent5 2 7 2 7" xfId="22595"/>
    <cellStyle name="20% - Accent5 2 7 3" xfId="2434"/>
    <cellStyle name="20% - Accent5 2 7 3 2" xfId="12804"/>
    <cellStyle name="20% - Accent5 2 7 3 2 2" xfId="42235"/>
    <cellStyle name="20% - Accent5 2 7 3 2 2 2" xfId="53851"/>
    <cellStyle name="20% - Accent5 2 7 3 2 3" xfId="48043"/>
    <cellStyle name="20% - Accent5 2 7 3 2 4" xfId="31491"/>
    <cellStyle name="20% - Accent5 2 7 3 3" xfId="40117"/>
    <cellStyle name="20% - Accent5 2 7 3 3 2" xfId="51733"/>
    <cellStyle name="20% - Accent5 2 7 3 4" xfId="45925"/>
    <cellStyle name="20% - Accent5 2 7 3 5" xfId="28494"/>
    <cellStyle name="20% - Accent5 2 7 4" xfId="10059"/>
    <cellStyle name="20% - Accent5 2 7 4 2" xfId="20428"/>
    <cellStyle name="20% - Accent5 2 7 4 2 2" xfId="55020"/>
    <cellStyle name="20% - Accent5 2 7 4 2 3" xfId="43404"/>
    <cellStyle name="20% - Accent5 2 7 4 3" xfId="49212"/>
    <cellStyle name="20% - Accent5 2 7 4 4" xfId="37596"/>
    <cellStyle name="20% - Accent5 2 7 5" xfId="11395"/>
    <cellStyle name="20% - Accent5 2 7 5 2" xfId="41285"/>
    <cellStyle name="20% - Accent5 2 7 5 2 2" xfId="52901"/>
    <cellStyle name="20% - Accent5 2 7 5 3" xfId="47093"/>
    <cellStyle name="20% - Accent5 2 7 5 4" xfId="30259"/>
    <cellStyle name="20% - Accent5 2 7 6" xfId="38948"/>
    <cellStyle name="20% - Accent5 2 7 6 2" xfId="50564"/>
    <cellStyle name="20% - Accent5 2 7 7" xfId="24358"/>
    <cellStyle name="20% - Accent5 2 7 8" xfId="44756"/>
    <cellStyle name="20% - Accent5 2 7 9" xfId="21831"/>
    <cellStyle name="20% - Accent5 2 8" xfId="1273"/>
    <cellStyle name="20% - Accent5 2 8 2" xfId="2632"/>
    <cellStyle name="20% - Accent5 2 8 2 2" xfId="13002"/>
    <cellStyle name="20% - Accent5 2 8 2 2 2" xfId="42417"/>
    <cellStyle name="20% - Accent5 2 8 2 2 2 2" xfId="54033"/>
    <cellStyle name="20% - Accent5 2 8 2 2 3" xfId="48225"/>
    <cellStyle name="20% - Accent5 2 8 2 2 4" xfId="31689"/>
    <cellStyle name="20% - Accent5 2 8 2 3" xfId="40299"/>
    <cellStyle name="20% - Accent5 2 8 2 3 2" xfId="51915"/>
    <cellStyle name="20% - Accent5 2 8 2 4" xfId="46107"/>
    <cellStyle name="20% - Accent5 2 8 2 5" xfId="28676"/>
    <cellStyle name="20% - Accent5 2 8 3" xfId="10241"/>
    <cellStyle name="20% - Accent5 2 8 3 2" xfId="20610"/>
    <cellStyle name="20% - Accent5 2 8 3 2 2" xfId="55202"/>
    <cellStyle name="20% - Accent5 2 8 3 2 3" xfId="43586"/>
    <cellStyle name="20% - Accent5 2 8 3 3" xfId="49394"/>
    <cellStyle name="20% - Accent5 2 8 3 4" xfId="37778"/>
    <cellStyle name="20% - Accent5 2 8 4" xfId="11643"/>
    <cellStyle name="20% - Accent5 2 8 4 2" xfId="41467"/>
    <cellStyle name="20% - Accent5 2 8 4 2 2" xfId="53083"/>
    <cellStyle name="20% - Accent5 2 8 4 3" xfId="47275"/>
    <cellStyle name="20% - Accent5 2 8 4 4" xfId="30441"/>
    <cellStyle name="20% - Accent5 2 8 5" xfId="39130"/>
    <cellStyle name="20% - Accent5 2 8 5 2" xfId="50746"/>
    <cellStyle name="20% - Accent5 2 8 6" xfId="24606"/>
    <cellStyle name="20% - Accent5 2 8 7" xfId="44938"/>
    <cellStyle name="20% - Accent5 2 8 8" xfId="22079"/>
    <cellStyle name="20% - Accent5 2 9" xfId="691"/>
    <cellStyle name="20% - Accent5 2 9 2" xfId="2816"/>
    <cellStyle name="20% - Accent5 2 9 2 2" xfId="13186"/>
    <cellStyle name="20% - Accent5 2 9 2 2 2" xfId="42599"/>
    <cellStyle name="20% - Accent5 2 9 2 2 2 2" xfId="54215"/>
    <cellStyle name="20% - Accent5 2 9 2 2 3" xfId="48407"/>
    <cellStyle name="20% - Accent5 2 9 2 2 4" xfId="31873"/>
    <cellStyle name="20% - Accent5 2 9 2 3" xfId="40481"/>
    <cellStyle name="20% - Accent5 2 9 2 3 2" xfId="52097"/>
    <cellStyle name="20% - Accent5 2 9 2 4" xfId="46289"/>
    <cellStyle name="20% - Accent5 2 9 2 5" xfId="28858"/>
    <cellStyle name="20% - Accent5 2 9 3" xfId="10423"/>
    <cellStyle name="20% - Accent5 2 9 3 2" xfId="20792"/>
    <cellStyle name="20% - Accent5 2 9 3 2 2" xfId="55384"/>
    <cellStyle name="20% - Accent5 2 9 3 2 3" xfId="43768"/>
    <cellStyle name="20% - Accent5 2 9 3 3" xfId="49576"/>
    <cellStyle name="20% - Accent5 2 9 3 4" xfId="37960"/>
    <cellStyle name="20% - Accent5 2 9 4" xfId="11061"/>
    <cellStyle name="20% - Accent5 2 9 4 2" xfId="41065"/>
    <cellStyle name="20% - Accent5 2 9 4 2 2" xfId="52681"/>
    <cellStyle name="20% - Accent5 2 9 4 3" xfId="46873"/>
    <cellStyle name="20% - Accent5 2 9 4 4" xfId="30039"/>
    <cellStyle name="20% - Accent5 2 9 5" xfId="39312"/>
    <cellStyle name="20% - Accent5 2 9 5 2" xfId="50928"/>
    <cellStyle name="20% - Accent5 2 9 6" xfId="24792"/>
    <cellStyle name="20% - Accent5 2 9 7" xfId="45120"/>
    <cellStyle name="20% - Accent5 2 9 8" xfId="22265"/>
    <cellStyle name="20% - Accent5 3" xfId="204"/>
    <cellStyle name="20% - Accent6 2" xfId="205"/>
    <cellStyle name="20% - Accent6 2 10" xfId="2115"/>
    <cellStyle name="20% - Accent6 2 10 2" xfId="9840"/>
    <cellStyle name="20% - Accent6 2 10 2 2" xfId="20209"/>
    <cellStyle name="20% - Accent6 2 10 2 2 2" xfId="43185"/>
    <cellStyle name="20% - Accent6 2 10 2 2 2 2" xfId="54801"/>
    <cellStyle name="20% - Accent6 2 10 2 2 3" xfId="48993"/>
    <cellStyle name="20% - Accent6 2 10 2 2 4" xfId="37377"/>
    <cellStyle name="20% - Accent6 2 10 2 3" xfId="39898"/>
    <cellStyle name="20% - Accent6 2 10 2 3 2" xfId="51514"/>
    <cellStyle name="20% - Accent6 2 10 2 4" xfId="45706"/>
    <cellStyle name="20% - Accent6 2 10 2 5" xfId="28195"/>
    <cellStyle name="20% - Accent6 2 10 3" xfId="12485"/>
    <cellStyle name="20% - Accent6 2 10 3 2" xfId="42016"/>
    <cellStyle name="20% - Accent6 2 10 3 2 2" xfId="53632"/>
    <cellStyle name="20% - Accent6 2 10 3 3" xfId="47824"/>
    <cellStyle name="20% - Accent6 2 10 3 4" xfId="31253"/>
    <cellStyle name="20% - Accent6 2 10 4" xfId="38729"/>
    <cellStyle name="20% - Accent6 2 10 4 2" xfId="50345"/>
    <cellStyle name="20% - Accent6 2 10 5" xfId="24037"/>
    <cellStyle name="20% - Accent6 2 10 6" xfId="44537"/>
    <cellStyle name="20% - Accent6 2 10 7" xfId="21501"/>
    <cellStyle name="20% - Accent6 2 11" xfId="1727"/>
    <cellStyle name="20% - Accent6 2 11 2" xfId="12097"/>
    <cellStyle name="20% - Accent6 2 11 2 2" xfId="41833"/>
    <cellStyle name="20% - Accent6 2 11 2 2 2" xfId="53449"/>
    <cellStyle name="20% - Accent6 2 11 2 3" xfId="47641"/>
    <cellStyle name="20% - Accent6 2 11 2 4" xfId="30891"/>
    <cellStyle name="20% - Accent6 2 11 3" xfId="38546"/>
    <cellStyle name="20% - Accent6 2 11 3 2" xfId="50162"/>
    <cellStyle name="20% - Accent6 2 11 4" xfId="44354"/>
    <cellStyle name="20% - Accent6 2 11 5" xfId="23649"/>
    <cellStyle name="20% - Accent6 2 12" xfId="1463"/>
    <cellStyle name="20% - Accent6 2 12 2" xfId="11833"/>
    <cellStyle name="20% - Accent6 2 12 2 2" xfId="41650"/>
    <cellStyle name="20% - Accent6 2 12 2 2 2" xfId="53266"/>
    <cellStyle name="20% - Accent6 2 12 2 3" xfId="47458"/>
    <cellStyle name="20% - Accent6 2 12 2 4" xfId="30631"/>
    <cellStyle name="20% - Accent6 2 12 3" xfId="39715"/>
    <cellStyle name="20% - Accent6 2 12 3 2" xfId="51331"/>
    <cellStyle name="20% - Accent6 2 12 4" xfId="45523"/>
    <cellStyle name="20% - Accent6 2 12 5" xfId="28001"/>
    <cellStyle name="20% - Accent6 2 13" xfId="9657"/>
    <cellStyle name="20% - Accent6 2 13 2" xfId="20026"/>
    <cellStyle name="20% - Accent6 2 13 2 2" xfId="54618"/>
    <cellStyle name="20% - Accent6 2 13 2 3" xfId="43002"/>
    <cellStyle name="20% - Accent6 2 13 3" xfId="48810"/>
    <cellStyle name="20% - Accent6 2 13 4" xfId="37194"/>
    <cellStyle name="20% - Accent6 2 14" xfId="10829"/>
    <cellStyle name="20% - Accent6 2 14 2" xfId="40884"/>
    <cellStyle name="20% - Accent6 2 14 2 2" xfId="52500"/>
    <cellStyle name="20% - Accent6 2 14 3" xfId="46692"/>
    <cellStyle name="20% - Accent6 2 14 4" xfId="29858"/>
    <cellStyle name="20% - Accent6 2 15" xfId="38363"/>
    <cellStyle name="20% - Accent6 2 15 2" xfId="49979"/>
    <cellStyle name="20% - Accent6 2 16" xfId="23319"/>
    <cellStyle name="20% - Accent6 2 17" xfId="44171"/>
    <cellStyle name="20% - Accent6 2 18" xfId="21202"/>
    <cellStyle name="20% - Accent6 2 2" xfId="461"/>
    <cellStyle name="20% - Accent6 2 2 10" xfId="1887"/>
    <cellStyle name="20% - Accent6 2 2 10 2" xfId="12257"/>
    <cellStyle name="20% - Accent6 2 2 10 2 2" xfId="41851"/>
    <cellStyle name="20% - Accent6 2 2 10 2 2 2" xfId="53467"/>
    <cellStyle name="20% - Accent6 2 2 10 2 3" xfId="47659"/>
    <cellStyle name="20% - Accent6 2 2 10 2 4" xfId="31038"/>
    <cellStyle name="20% - Accent6 2 2 10 3" xfId="38564"/>
    <cellStyle name="20% - Accent6 2 2 10 3 2" xfId="50180"/>
    <cellStyle name="20% - Accent6 2 2 10 4" xfId="44372"/>
    <cellStyle name="20% - Accent6 2 2 10 5" xfId="23809"/>
    <cellStyle name="20% - Accent6 2 2 11" xfId="1510"/>
    <cellStyle name="20% - Accent6 2 2 11 2" xfId="11880"/>
    <cellStyle name="20% - Accent6 2 2 11 2 2" xfId="41668"/>
    <cellStyle name="20% - Accent6 2 2 11 2 2 2" xfId="53284"/>
    <cellStyle name="20% - Accent6 2 2 11 2 3" xfId="47476"/>
    <cellStyle name="20% - Accent6 2 2 11 2 4" xfId="30678"/>
    <cellStyle name="20% - Accent6 2 2 11 3" xfId="39733"/>
    <cellStyle name="20% - Accent6 2 2 11 3 2" xfId="51349"/>
    <cellStyle name="20% - Accent6 2 2 11 4" xfId="45541"/>
    <cellStyle name="20% - Accent6 2 2 11 5" xfId="28019"/>
    <cellStyle name="20% - Accent6 2 2 12" xfId="9675"/>
    <cellStyle name="20% - Accent6 2 2 12 2" xfId="20044"/>
    <cellStyle name="20% - Accent6 2 2 12 2 2" xfId="54636"/>
    <cellStyle name="20% - Accent6 2 2 12 2 3" xfId="43020"/>
    <cellStyle name="20% - Accent6 2 2 12 3" xfId="48828"/>
    <cellStyle name="20% - Accent6 2 2 12 4" xfId="37212"/>
    <cellStyle name="20% - Accent6 2 2 13" xfId="10847"/>
    <cellStyle name="20% - Accent6 2 2 13 2" xfId="40902"/>
    <cellStyle name="20% - Accent6 2 2 13 2 2" xfId="52518"/>
    <cellStyle name="20% - Accent6 2 2 13 3" xfId="46710"/>
    <cellStyle name="20% - Accent6 2 2 13 4" xfId="29876"/>
    <cellStyle name="20% - Accent6 2 2 14" xfId="38381"/>
    <cellStyle name="20% - Accent6 2 2 14 2" xfId="49997"/>
    <cellStyle name="20% - Accent6 2 2 15" xfId="23342"/>
    <cellStyle name="20% - Accent6 2 2 16" xfId="44189"/>
    <cellStyle name="20% - Accent6 2 2 17" xfId="21231"/>
    <cellStyle name="20% - Accent6 2 2 2" xfId="527"/>
    <cellStyle name="20% - Accent6 2 2 2 10" xfId="10899"/>
    <cellStyle name="20% - Accent6 2 2 2 10 2" xfId="40939"/>
    <cellStyle name="20% - Accent6 2 2 2 10 2 2" xfId="52555"/>
    <cellStyle name="20% - Accent6 2 2 2 10 3" xfId="46747"/>
    <cellStyle name="20% - Accent6 2 2 2 10 4" xfId="29913"/>
    <cellStyle name="20% - Accent6 2 2 2 11" xfId="38455"/>
    <cellStyle name="20% - Accent6 2 2 2 11 2" xfId="50071"/>
    <cellStyle name="20% - Accent6 2 2 2 12" xfId="23454"/>
    <cellStyle name="20% - Accent6 2 2 2 13" xfId="44263"/>
    <cellStyle name="20% - Accent6 2 2 2 14" xfId="21372"/>
    <cellStyle name="20% - Accent6 2 2 2 2" xfId="854"/>
    <cellStyle name="20% - Accent6 2 2 2 2 2" xfId="2961"/>
    <cellStyle name="20% - Accent6 2 2 2 2 2 2" xfId="10553"/>
    <cellStyle name="20% - Accent6 2 2 2 2 2 2 2" xfId="20922"/>
    <cellStyle name="20% - Accent6 2 2 2 2 2 2 2 2" xfId="43898"/>
    <cellStyle name="20% - Accent6 2 2 2 2 2 2 2 2 2" xfId="55514"/>
    <cellStyle name="20% - Accent6 2 2 2 2 2 2 2 3" xfId="49706"/>
    <cellStyle name="20% - Accent6 2 2 2 2 2 2 2 4" xfId="38090"/>
    <cellStyle name="20% - Accent6 2 2 2 2 2 2 3" xfId="40611"/>
    <cellStyle name="20% - Accent6 2 2 2 2 2 2 3 2" xfId="52227"/>
    <cellStyle name="20% - Accent6 2 2 2 2 2 2 4" xfId="46419"/>
    <cellStyle name="20% - Accent6 2 2 2 2 2 2 5" xfId="28992"/>
    <cellStyle name="20% - Accent6 2 2 2 2 2 3" xfId="13331"/>
    <cellStyle name="20% - Accent6 2 2 2 2 2 3 2" xfId="42729"/>
    <cellStyle name="20% - Accent6 2 2 2 2 2 3 2 2" xfId="54345"/>
    <cellStyle name="20% - Accent6 2 2 2 2 2 3 3" xfId="48537"/>
    <cellStyle name="20% - Accent6 2 2 2 2 2 3 4" xfId="32014"/>
    <cellStyle name="20% - Accent6 2 2 2 2 2 4" xfId="39442"/>
    <cellStyle name="20% - Accent6 2 2 2 2 2 4 2" xfId="51058"/>
    <cellStyle name="20% - Accent6 2 2 2 2 2 5" xfId="24955"/>
    <cellStyle name="20% - Accent6 2 2 2 2 2 6" xfId="45250"/>
    <cellStyle name="20% - Accent6 2 2 2 2 2 7" xfId="22428"/>
    <cellStyle name="20% - Accent6 2 2 2 2 3" xfId="2313"/>
    <cellStyle name="20% - Accent6 2 2 2 2 3 2" xfId="12683"/>
    <cellStyle name="20% - Accent6 2 2 2 2 3 2 2" xfId="42145"/>
    <cellStyle name="20% - Accent6 2 2 2 2 3 2 2 2" xfId="53761"/>
    <cellStyle name="20% - Accent6 2 2 2 2 3 2 3" xfId="47953"/>
    <cellStyle name="20% - Accent6 2 2 2 2 3 2 4" xfId="31382"/>
    <cellStyle name="20% - Accent6 2 2 2 2 3 3" xfId="40027"/>
    <cellStyle name="20% - Accent6 2 2 2 2 3 3 2" xfId="51643"/>
    <cellStyle name="20% - Accent6 2 2 2 2 3 4" xfId="45835"/>
    <cellStyle name="20% - Accent6 2 2 2 2 3 5" xfId="28393"/>
    <cellStyle name="20% - Accent6 2 2 2 2 4" xfId="9969"/>
    <cellStyle name="20% - Accent6 2 2 2 2 4 2" xfId="20338"/>
    <cellStyle name="20% - Accent6 2 2 2 2 4 2 2" xfId="54930"/>
    <cellStyle name="20% - Accent6 2 2 2 2 4 2 3" xfId="43314"/>
    <cellStyle name="20% - Accent6 2 2 2 2 4 3" xfId="49122"/>
    <cellStyle name="20% - Accent6 2 2 2 2 4 4" xfId="37506"/>
    <cellStyle name="20% - Accent6 2 2 2 2 5" xfId="11224"/>
    <cellStyle name="20% - Accent6 2 2 2 2 5 2" xfId="41195"/>
    <cellStyle name="20% - Accent6 2 2 2 2 5 2 2" xfId="52811"/>
    <cellStyle name="20% - Accent6 2 2 2 2 5 3" xfId="47003"/>
    <cellStyle name="20% - Accent6 2 2 2 2 5 4" xfId="30169"/>
    <cellStyle name="20% - Accent6 2 2 2 2 6" xfId="38858"/>
    <cellStyle name="20% - Accent6 2 2 2 2 6 2" xfId="50474"/>
    <cellStyle name="20% - Accent6 2 2 2 2 7" xfId="24235"/>
    <cellStyle name="20% - Accent6 2 2 2 2 8" xfId="44666"/>
    <cellStyle name="20% - Accent6 2 2 2 2 9" xfId="21699"/>
    <cellStyle name="20% - Accent6 2 2 2 3" xfId="1115"/>
    <cellStyle name="20% - Accent6 2 2 2 3 2" xfId="3170"/>
    <cellStyle name="20% - Accent6 2 2 2 3 2 2" xfId="10699"/>
    <cellStyle name="20% - Accent6 2 2 2 3 2 2 2" xfId="21068"/>
    <cellStyle name="20% - Accent6 2 2 2 3 2 2 2 2" xfId="44044"/>
    <cellStyle name="20% - Accent6 2 2 2 3 2 2 2 2 2" xfId="55660"/>
    <cellStyle name="20% - Accent6 2 2 2 3 2 2 2 3" xfId="49852"/>
    <cellStyle name="20% - Accent6 2 2 2 3 2 2 2 4" xfId="38236"/>
    <cellStyle name="20% - Accent6 2 2 2 3 2 2 3" xfId="40757"/>
    <cellStyle name="20% - Accent6 2 2 2 3 2 2 3 2" xfId="52373"/>
    <cellStyle name="20% - Accent6 2 2 2 3 2 2 4" xfId="46565"/>
    <cellStyle name="20% - Accent6 2 2 2 3 2 2 5" xfId="29194"/>
    <cellStyle name="20% - Accent6 2 2 2 3 2 3" xfId="13540"/>
    <cellStyle name="20% - Accent6 2 2 2 3 2 3 2" xfId="42875"/>
    <cellStyle name="20% - Accent6 2 2 2 3 2 3 2 2" xfId="54491"/>
    <cellStyle name="20% - Accent6 2 2 2 3 2 3 3" xfId="48683"/>
    <cellStyle name="20% - Accent6 2 2 2 3 2 3 4" xfId="32167"/>
    <cellStyle name="20% - Accent6 2 2 2 3 2 4" xfId="39588"/>
    <cellStyle name="20% - Accent6 2 2 2 3 2 4 2" xfId="51204"/>
    <cellStyle name="20% - Accent6 2 2 2 3 2 5" xfId="25178"/>
    <cellStyle name="20% - Accent6 2 2 2 3 2 6" xfId="45396"/>
    <cellStyle name="20% - Accent6 2 2 2 3 2 7" xfId="22651"/>
    <cellStyle name="20% - Accent6 2 2 2 3 3" xfId="2498"/>
    <cellStyle name="20% - Accent6 2 2 2 3 3 2" xfId="12868"/>
    <cellStyle name="20% - Accent6 2 2 2 3 3 2 2" xfId="42291"/>
    <cellStyle name="20% - Accent6 2 2 2 3 3 2 2 2" xfId="53907"/>
    <cellStyle name="20% - Accent6 2 2 2 3 3 2 3" xfId="48099"/>
    <cellStyle name="20% - Accent6 2 2 2 3 3 2 4" xfId="31555"/>
    <cellStyle name="20% - Accent6 2 2 2 3 3 3" xfId="40173"/>
    <cellStyle name="20% - Accent6 2 2 2 3 3 3 2" xfId="51789"/>
    <cellStyle name="20% - Accent6 2 2 2 3 3 4" xfId="45981"/>
    <cellStyle name="20% - Accent6 2 2 2 3 3 5" xfId="28550"/>
    <cellStyle name="20% - Accent6 2 2 2 3 4" xfId="10115"/>
    <cellStyle name="20% - Accent6 2 2 2 3 4 2" xfId="20484"/>
    <cellStyle name="20% - Accent6 2 2 2 3 4 2 2" xfId="55076"/>
    <cellStyle name="20% - Accent6 2 2 2 3 4 2 3" xfId="43460"/>
    <cellStyle name="20% - Accent6 2 2 2 3 4 3" xfId="49268"/>
    <cellStyle name="20% - Accent6 2 2 2 3 4 4" xfId="37652"/>
    <cellStyle name="20% - Accent6 2 2 2 3 5" xfId="11485"/>
    <cellStyle name="20% - Accent6 2 2 2 3 5 2" xfId="41341"/>
    <cellStyle name="20% - Accent6 2 2 2 3 5 2 2" xfId="52957"/>
    <cellStyle name="20% - Accent6 2 2 2 3 5 3" xfId="47149"/>
    <cellStyle name="20% - Accent6 2 2 2 3 5 4" xfId="30315"/>
    <cellStyle name="20% - Accent6 2 2 2 3 6" xfId="39004"/>
    <cellStyle name="20% - Accent6 2 2 2 3 6 2" xfId="50620"/>
    <cellStyle name="20% - Accent6 2 2 2 3 7" xfId="24448"/>
    <cellStyle name="20% - Accent6 2 2 2 3 8" xfId="44812"/>
    <cellStyle name="20% - Accent6 2 2 2 3 9" xfId="21921"/>
    <cellStyle name="20% - Accent6 2 2 2 4" xfId="1329"/>
    <cellStyle name="20% - Accent6 2 2 2 4 2" xfId="2688"/>
    <cellStyle name="20% - Accent6 2 2 2 4 2 2" xfId="13058"/>
    <cellStyle name="20% - Accent6 2 2 2 4 2 2 2" xfId="42473"/>
    <cellStyle name="20% - Accent6 2 2 2 4 2 2 2 2" xfId="54089"/>
    <cellStyle name="20% - Accent6 2 2 2 4 2 2 3" xfId="48281"/>
    <cellStyle name="20% - Accent6 2 2 2 4 2 2 4" xfId="31745"/>
    <cellStyle name="20% - Accent6 2 2 2 4 2 3" xfId="40355"/>
    <cellStyle name="20% - Accent6 2 2 2 4 2 3 2" xfId="51971"/>
    <cellStyle name="20% - Accent6 2 2 2 4 2 4" xfId="46163"/>
    <cellStyle name="20% - Accent6 2 2 2 4 2 5" xfId="28732"/>
    <cellStyle name="20% - Accent6 2 2 2 4 3" xfId="10297"/>
    <cellStyle name="20% - Accent6 2 2 2 4 3 2" xfId="20666"/>
    <cellStyle name="20% - Accent6 2 2 2 4 3 2 2" xfId="55258"/>
    <cellStyle name="20% - Accent6 2 2 2 4 3 2 3" xfId="43642"/>
    <cellStyle name="20% - Accent6 2 2 2 4 3 3" xfId="49450"/>
    <cellStyle name="20% - Accent6 2 2 2 4 3 4" xfId="37834"/>
    <cellStyle name="20% - Accent6 2 2 2 4 4" xfId="11699"/>
    <cellStyle name="20% - Accent6 2 2 2 4 4 2" xfId="41523"/>
    <cellStyle name="20% - Accent6 2 2 2 4 4 2 2" xfId="53139"/>
    <cellStyle name="20% - Accent6 2 2 2 4 4 3" xfId="47331"/>
    <cellStyle name="20% - Accent6 2 2 2 4 4 4" xfId="30497"/>
    <cellStyle name="20% - Accent6 2 2 2 4 5" xfId="39186"/>
    <cellStyle name="20% - Accent6 2 2 2 4 5 2" xfId="50802"/>
    <cellStyle name="20% - Accent6 2 2 2 4 6" xfId="24662"/>
    <cellStyle name="20% - Accent6 2 2 2 4 7" xfId="44994"/>
    <cellStyle name="20% - Accent6 2 2 2 4 8" xfId="22135"/>
    <cellStyle name="20% - Accent6 2 2 2 5" xfId="776"/>
    <cellStyle name="20% - Accent6 2 2 2 5 2" xfId="2883"/>
    <cellStyle name="20% - Accent6 2 2 2 5 2 2" xfId="13253"/>
    <cellStyle name="20% - Accent6 2 2 2 5 2 2 2" xfId="42655"/>
    <cellStyle name="20% - Accent6 2 2 2 5 2 2 2 2" xfId="54271"/>
    <cellStyle name="20% - Accent6 2 2 2 5 2 2 3" xfId="48463"/>
    <cellStyle name="20% - Accent6 2 2 2 5 2 2 4" xfId="31940"/>
    <cellStyle name="20% - Accent6 2 2 2 5 2 3" xfId="40537"/>
    <cellStyle name="20% - Accent6 2 2 2 5 2 3 2" xfId="52153"/>
    <cellStyle name="20% - Accent6 2 2 2 5 2 4" xfId="46345"/>
    <cellStyle name="20% - Accent6 2 2 2 5 2 5" xfId="28914"/>
    <cellStyle name="20% - Accent6 2 2 2 5 3" xfId="10479"/>
    <cellStyle name="20% - Accent6 2 2 2 5 3 2" xfId="20848"/>
    <cellStyle name="20% - Accent6 2 2 2 5 3 2 2" xfId="55440"/>
    <cellStyle name="20% - Accent6 2 2 2 5 3 2 3" xfId="43824"/>
    <cellStyle name="20% - Accent6 2 2 2 5 3 3" xfId="49632"/>
    <cellStyle name="20% - Accent6 2 2 2 5 3 4" xfId="38016"/>
    <cellStyle name="20% - Accent6 2 2 2 5 4" xfId="11146"/>
    <cellStyle name="20% - Accent6 2 2 2 5 4 2" xfId="41121"/>
    <cellStyle name="20% - Accent6 2 2 2 5 4 2 2" xfId="52737"/>
    <cellStyle name="20% - Accent6 2 2 2 5 4 3" xfId="46929"/>
    <cellStyle name="20% - Accent6 2 2 2 5 4 4" xfId="30095"/>
    <cellStyle name="20% - Accent6 2 2 2 5 5" xfId="39368"/>
    <cellStyle name="20% - Accent6 2 2 2 5 5 2" xfId="50984"/>
    <cellStyle name="20% - Accent6 2 2 2 5 6" xfId="24877"/>
    <cellStyle name="20% - Accent6 2 2 2 5 7" xfId="45176"/>
    <cellStyle name="20% - Accent6 2 2 2 5 8" xfId="22350"/>
    <cellStyle name="20% - Accent6 2 2 2 6" xfId="2238"/>
    <cellStyle name="20% - Accent6 2 2 2 6 2" xfId="9895"/>
    <cellStyle name="20% - Accent6 2 2 2 6 2 2" xfId="20264"/>
    <cellStyle name="20% - Accent6 2 2 2 6 2 2 2" xfId="43240"/>
    <cellStyle name="20% - Accent6 2 2 2 6 2 2 2 2" xfId="54856"/>
    <cellStyle name="20% - Accent6 2 2 2 6 2 2 3" xfId="49048"/>
    <cellStyle name="20% - Accent6 2 2 2 6 2 2 4" xfId="37432"/>
    <cellStyle name="20% - Accent6 2 2 2 6 2 3" xfId="39953"/>
    <cellStyle name="20% - Accent6 2 2 2 6 2 3 2" xfId="51569"/>
    <cellStyle name="20% - Accent6 2 2 2 6 2 4" xfId="45761"/>
    <cellStyle name="20% - Accent6 2 2 2 6 2 5" xfId="28318"/>
    <cellStyle name="20% - Accent6 2 2 2 6 3" xfId="12608"/>
    <cellStyle name="20% - Accent6 2 2 2 6 3 2" xfId="42071"/>
    <cellStyle name="20% - Accent6 2 2 2 6 3 2 2" xfId="53687"/>
    <cellStyle name="20% - Accent6 2 2 2 6 3 3" xfId="47879"/>
    <cellStyle name="20% - Accent6 2 2 2 6 3 4" xfId="31308"/>
    <cellStyle name="20% - Accent6 2 2 2 6 4" xfId="38784"/>
    <cellStyle name="20% - Accent6 2 2 2 6 4 2" xfId="50400"/>
    <cellStyle name="20% - Accent6 2 2 2 6 5" xfId="24160"/>
    <cellStyle name="20% - Accent6 2 2 2 6 6" xfId="44592"/>
    <cellStyle name="20% - Accent6 2 2 2 6 7" xfId="21624"/>
    <cellStyle name="20% - Accent6 2 2 2 7" xfId="1998"/>
    <cellStyle name="20% - Accent6 2 2 2 7 2" xfId="12368"/>
    <cellStyle name="20% - Accent6 2 2 2 7 2 2" xfId="41925"/>
    <cellStyle name="20% - Accent6 2 2 2 7 2 2 2" xfId="53541"/>
    <cellStyle name="20% - Accent6 2 2 2 7 2 3" xfId="47733"/>
    <cellStyle name="20% - Accent6 2 2 2 7 2 4" xfId="31148"/>
    <cellStyle name="20% - Accent6 2 2 2 7 3" xfId="38638"/>
    <cellStyle name="20% - Accent6 2 2 2 7 3 2" xfId="50254"/>
    <cellStyle name="20% - Accent6 2 2 2 7 4" xfId="44446"/>
    <cellStyle name="20% - Accent6 2 2 2 7 5" xfId="23920"/>
    <cellStyle name="20% - Accent6 2 2 2 8" xfId="1595"/>
    <cellStyle name="20% - Accent6 2 2 2 8 2" xfId="11965"/>
    <cellStyle name="20% - Accent6 2 2 2 8 2 2" xfId="41742"/>
    <cellStyle name="20% - Accent6 2 2 2 8 2 2 2" xfId="53358"/>
    <cellStyle name="20% - Accent6 2 2 2 8 2 3" xfId="47550"/>
    <cellStyle name="20% - Accent6 2 2 2 8 2 4" xfId="30763"/>
    <cellStyle name="20% - Accent6 2 2 2 8 3" xfId="39807"/>
    <cellStyle name="20% - Accent6 2 2 2 8 3 2" xfId="51423"/>
    <cellStyle name="20% - Accent6 2 2 2 8 4" xfId="45615"/>
    <cellStyle name="20% - Accent6 2 2 2 8 5" xfId="28093"/>
    <cellStyle name="20% - Accent6 2 2 2 9" xfId="9749"/>
    <cellStyle name="20% - Accent6 2 2 2 9 2" xfId="20118"/>
    <cellStyle name="20% - Accent6 2 2 2 9 2 2" xfId="54710"/>
    <cellStyle name="20% - Accent6 2 2 2 9 2 3" xfId="43094"/>
    <cellStyle name="20% - Accent6 2 2 2 9 3" xfId="48902"/>
    <cellStyle name="20% - Accent6 2 2 2 9 4" xfId="37286"/>
    <cellStyle name="20% - Accent6 2 2 3" xfId="585"/>
    <cellStyle name="20% - Accent6 2 2 3 10" xfId="38491"/>
    <cellStyle name="20% - Accent6 2 2 3 10 2" xfId="50107"/>
    <cellStyle name="20% - Accent6 2 2 3 11" xfId="23512"/>
    <cellStyle name="20% - Accent6 2 2 3 12" xfId="44299"/>
    <cellStyle name="20% - Accent6 2 2 3 13" xfId="21430"/>
    <cellStyle name="20% - Accent6 2 2 3 2" xfId="1173"/>
    <cellStyle name="20% - Accent6 2 2 3 2 2" xfId="3206"/>
    <cellStyle name="20% - Accent6 2 2 3 2 2 2" xfId="10735"/>
    <cellStyle name="20% - Accent6 2 2 3 2 2 2 2" xfId="21104"/>
    <cellStyle name="20% - Accent6 2 2 3 2 2 2 2 2" xfId="44080"/>
    <cellStyle name="20% - Accent6 2 2 3 2 2 2 2 2 2" xfId="55696"/>
    <cellStyle name="20% - Accent6 2 2 3 2 2 2 2 3" xfId="49888"/>
    <cellStyle name="20% - Accent6 2 2 3 2 2 2 2 4" xfId="38272"/>
    <cellStyle name="20% - Accent6 2 2 3 2 2 2 3" xfId="40793"/>
    <cellStyle name="20% - Accent6 2 2 3 2 2 2 3 2" xfId="52409"/>
    <cellStyle name="20% - Accent6 2 2 3 2 2 2 4" xfId="46601"/>
    <cellStyle name="20% - Accent6 2 2 3 2 2 2 5" xfId="29230"/>
    <cellStyle name="20% - Accent6 2 2 3 2 2 3" xfId="13576"/>
    <cellStyle name="20% - Accent6 2 2 3 2 2 3 2" xfId="42911"/>
    <cellStyle name="20% - Accent6 2 2 3 2 2 3 2 2" xfId="54527"/>
    <cellStyle name="20% - Accent6 2 2 3 2 2 3 3" xfId="48719"/>
    <cellStyle name="20% - Accent6 2 2 3 2 2 3 4" xfId="32203"/>
    <cellStyle name="20% - Accent6 2 2 3 2 2 4" xfId="39624"/>
    <cellStyle name="20% - Accent6 2 2 3 2 2 4 2" xfId="51240"/>
    <cellStyle name="20% - Accent6 2 2 3 2 2 5" xfId="25214"/>
    <cellStyle name="20% - Accent6 2 2 3 2 2 6" xfId="45432"/>
    <cellStyle name="20% - Accent6 2 2 3 2 2 7" xfId="22687"/>
    <cellStyle name="20% - Accent6 2 2 3 2 3" xfId="2540"/>
    <cellStyle name="20% - Accent6 2 2 3 2 3 2" xfId="12910"/>
    <cellStyle name="20% - Accent6 2 2 3 2 3 2 2" xfId="42327"/>
    <cellStyle name="20% - Accent6 2 2 3 2 3 2 2 2" xfId="53943"/>
    <cellStyle name="20% - Accent6 2 2 3 2 3 2 3" xfId="48135"/>
    <cellStyle name="20% - Accent6 2 2 3 2 3 2 4" xfId="31597"/>
    <cellStyle name="20% - Accent6 2 2 3 2 3 3" xfId="40209"/>
    <cellStyle name="20% - Accent6 2 2 3 2 3 3 2" xfId="51825"/>
    <cellStyle name="20% - Accent6 2 2 3 2 3 4" xfId="46017"/>
    <cellStyle name="20% - Accent6 2 2 3 2 3 5" xfId="28586"/>
    <cellStyle name="20% - Accent6 2 2 3 2 4" xfId="10151"/>
    <cellStyle name="20% - Accent6 2 2 3 2 4 2" xfId="20520"/>
    <cellStyle name="20% - Accent6 2 2 3 2 4 2 2" xfId="55112"/>
    <cellStyle name="20% - Accent6 2 2 3 2 4 2 3" xfId="43496"/>
    <cellStyle name="20% - Accent6 2 2 3 2 4 3" xfId="49304"/>
    <cellStyle name="20% - Accent6 2 2 3 2 4 4" xfId="37688"/>
    <cellStyle name="20% - Accent6 2 2 3 2 5" xfId="11543"/>
    <cellStyle name="20% - Accent6 2 2 3 2 5 2" xfId="41377"/>
    <cellStyle name="20% - Accent6 2 2 3 2 5 2 2" xfId="52993"/>
    <cellStyle name="20% - Accent6 2 2 3 2 5 3" xfId="47185"/>
    <cellStyle name="20% - Accent6 2 2 3 2 5 4" xfId="30351"/>
    <cellStyle name="20% - Accent6 2 2 3 2 6" xfId="39040"/>
    <cellStyle name="20% - Accent6 2 2 3 2 6 2" xfId="50656"/>
    <cellStyle name="20% - Accent6 2 2 3 2 7" xfId="24506"/>
    <cellStyle name="20% - Accent6 2 2 3 2 8" xfId="44848"/>
    <cellStyle name="20% - Accent6 2 2 3 2 9" xfId="21979"/>
    <cellStyle name="20% - Accent6 2 2 3 3" xfId="1365"/>
    <cellStyle name="20% - Accent6 2 2 3 3 2" xfId="2724"/>
    <cellStyle name="20% - Accent6 2 2 3 3 2 2" xfId="13094"/>
    <cellStyle name="20% - Accent6 2 2 3 3 2 2 2" xfId="42509"/>
    <cellStyle name="20% - Accent6 2 2 3 3 2 2 2 2" xfId="54125"/>
    <cellStyle name="20% - Accent6 2 2 3 3 2 2 3" xfId="48317"/>
    <cellStyle name="20% - Accent6 2 2 3 3 2 2 4" xfId="31781"/>
    <cellStyle name="20% - Accent6 2 2 3 3 2 3" xfId="40391"/>
    <cellStyle name="20% - Accent6 2 2 3 3 2 3 2" xfId="52007"/>
    <cellStyle name="20% - Accent6 2 2 3 3 2 4" xfId="46199"/>
    <cellStyle name="20% - Accent6 2 2 3 3 2 5" xfId="28768"/>
    <cellStyle name="20% - Accent6 2 2 3 3 3" xfId="10333"/>
    <cellStyle name="20% - Accent6 2 2 3 3 3 2" xfId="20702"/>
    <cellStyle name="20% - Accent6 2 2 3 3 3 2 2" xfId="55294"/>
    <cellStyle name="20% - Accent6 2 2 3 3 3 2 3" xfId="43678"/>
    <cellStyle name="20% - Accent6 2 2 3 3 3 3" xfId="49486"/>
    <cellStyle name="20% - Accent6 2 2 3 3 3 4" xfId="37870"/>
    <cellStyle name="20% - Accent6 2 2 3 3 4" xfId="11735"/>
    <cellStyle name="20% - Accent6 2 2 3 3 4 2" xfId="41559"/>
    <cellStyle name="20% - Accent6 2 2 3 3 4 2 2" xfId="53175"/>
    <cellStyle name="20% - Accent6 2 2 3 3 4 3" xfId="47367"/>
    <cellStyle name="20% - Accent6 2 2 3 3 4 4" xfId="30533"/>
    <cellStyle name="20% - Accent6 2 2 3 3 5" xfId="39222"/>
    <cellStyle name="20% - Accent6 2 2 3 3 5 2" xfId="50838"/>
    <cellStyle name="20% - Accent6 2 2 3 3 6" xfId="24698"/>
    <cellStyle name="20% - Accent6 2 2 3 3 7" xfId="45030"/>
    <cellStyle name="20% - Accent6 2 2 3 3 8" xfId="22171"/>
    <cellStyle name="20% - Accent6 2 2 3 4" xfId="906"/>
    <cellStyle name="20% - Accent6 2 2 3 4 2" xfId="3002"/>
    <cellStyle name="20% - Accent6 2 2 3 4 2 2" xfId="13372"/>
    <cellStyle name="20% - Accent6 2 2 3 4 2 2 2" xfId="42765"/>
    <cellStyle name="20% - Accent6 2 2 3 4 2 2 2 2" xfId="54381"/>
    <cellStyle name="20% - Accent6 2 2 3 4 2 2 3" xfId="48573"/>
    <cellStyle name="20% - Accent6 2 2 3 4 2 2 4" xfId="32055"/>
    <cellStyle name="20% - Accent6 2 2 3 4 2 3" xfId="40647"/>
    <cellStyle name="20% - Accent6 2 2 3 4 2 3 2" xfId="52263"/>
    <cellStyle name="20% - Accent6 2 2 3 4 2 4" xfId="46455"/>
    <cellStyle name="20% - Accent6 2 2 3 4 2 5" xfId="29028"/>
    <cellStyle name="20% - Accent6 2 2 3 4 3" xfId="10589"/>
    <cellStyle name="20% - Accent6 2 2 3 4 3 2" xfId="20958"/>
    <cellStyle name="20% - Accent6 2 2 3 4 3 2 2" xfId="55550"/>
    <cellStyle name="20% - Accent6 2 2 3 4 3 2 3" xfId="43934"/>
    <cellStyle name="20% - Accent6 2 2 3 4 3 3" xfId="49742"/>
    <cellStyle name="20% - Accent6 2 2 3 4 3 4" xfId="38126"/>
    <cellStyle name="20% - Accent6 2 2 3 4 4" xfId="11276"/>
    <cellStyle name="20% - Accent6 2 2 3 4 4 2" xfId="41231"/>
    <cellStyle name="20% - Accent6 2 2 3 4 4 2 2" xfId="52847"/>
    <cellStyle name="20% - Accent6 2 2 3 4 4 3" xfId="47039"/>
    <cellStyle name="20% - Accent6 2 2 3 4 4 4" xfId="30205"/>
    <cellStyle name="20% - Accent6 2 2 3 4 5" xfId="39478"/>
    <cellStyle name="20% - Accent6 2 2 3 4 5 2" xfId="51094"/>
    <cellStyle name="20% - Accent6 2 2 3 4 6" xfId="25007"/>
    <cellStyle name="20% - Accent6 2 2 3 4 7" xfId="45286"/>
    <cellStyle name="20% - Accent6 2 2 3 4 8" xfId="22480"/>
    <cellStyle name="20% - Accent6 2 2 3 5" xfId="2354"/>
    <cellStyle name="20% - Accent6 2 2 3 5 2" xfId="10005"/>
    <cellStyle name="20% - Accent6 2 2 3 5 2 2" xfId="20374"/>
    <cellStyle name="20% - Accent6 2 2 3 5 2 2 2" xfId="43350"/>
    <cellStyle name="20% - Accent6 2 2 3 5 2 2 2 2" xfId="54966"/>
    <cellStyle name="20% - Accent6 2 2 3 5 2 2 3" xfId="49158"/>
    <cellStyle name="20% - Accent6 2 2 3 5 2 2 4" xfId="37542"/>
    <cellStyle name="20% - Accent6 2 2 3 5 2 3" xfId="40063"/>
    <cellStyle name="20% - Accent6 2 2 3 5 2 3 2" xfId="51679"/>
    <cellStyle name="20% - Accent6 2 2 3 5 2 4" xfId="45871"/>
    <cellStyle name="20% - Accent6 2 2 3 5 2 5" xfId="28434"/>
    <cellStyle name="20% - Accent6 2 2 3 5 3" xfId="12724"/>
    <cellStyle name="20% - Accent6 2 2 3 5 3 2" xfId="42181"/>
    <cellStyle name="20% - Accent6 2 2 3 5 3 2 2" xfId="53797"/>
    <cellStyle name="20% - Accent6 2 2 3 5 3 3" xfId="47989"/>
    <cellStyle name="20% - Accent6 2 2 3 5 3 4" xfId="31418"/>
    <cellStyle name="20% - Accent6 2 2 3 5 4" xfId="38894"/>
    <cellStyle name="20% - Accent6 2 2 3 5 4 2" xfId="50510"/>
    <cellStyle name="20% - Accent6 2 2 3 5 5" xfId="24276"/>
    <cellStyle name="20% - Accent6 2 2 3 5 6" xfId="44702"/>
    <cellStyle name="20% - Accent6 2 2 3 5 7" xfId="21740"/>
    <cellStyle name="20% - Accent6 2 2 3 6" xfId="2046"/>
    <cellStyle name="20% - Accent6 2 2 3 6 2" xfId="12416"/>
    <cellStyle name="20% - Accent6 2 2 3 6 2 2" xfId="41961"/>
    <cellStyle name="20% - Accent6 2 2 3 6 2 2 2" xfId="53577"/>
    <cellStyle name="20% - Accent6 2 2 3 6 2 3" xfId="47769"/>
    <cellStyle name="20% - Accent6 2 2 3 6 2 4" xfId="31195"/>
    <cellStyle name="20% - Accent6 2 2 3 6 3" xfId="38674"/>
    <cellStyle name="20% - Accent6 2 2 3 6 3 2" xfId="50290"/>
    <cellStyle name="20% - Accent6 2 2 3 6 4" xfId="44482"/>
    <cellStyle name="20% - Accent6 2 2 3 6 5" xfId="23968"/>
    <cellStyle name="20% - Accent6 2 2 3 7" xfId="1636"/>
    <cellStyle name="20% - Accent6 2 2 3 7 2" xfId="12006"/>
    <cellStyle name="20% - Accent6 2 2 3 7 2 2" xfId="41778"/>
    <cellStyle name="20% - Accent6 2 2 3 7 2 2 2" xfId="53394"/>
    <cellStyle name="20% - Accent6 2 2 3 7 2 3" xfId="47586"/>
    <cellStyle name="20% - Accent6 2 2 3 7 2 4" xfId="30804"/>
    <cellStyle name="20% - Accent6 2 2 3 7 3" xfId="39843"/>
    <cellStyle name="20% - Accent6 2 2 3 7 3 2" xfId="51459"/>
    <cellStyle name="20% - Accent6 2 2 3 7 4" xfId="45651"/>
    <cellStyle name="20% - Accent6 2 2 3 7 5" xfId="28129"/>
    <cellStyle name="20% - Accent6 2 2 3 8" xfId="9785"/>
    <cellStyle name="20% - Accent6 2 2 3 8 2" xfId="20154"/>
    <cellStyle name="20% - Accent6 2 2 3 8 2 2" xfId="54746"/>
    <cellStyle name="20% - Accent6 2 2 3 8 2 3" xfId="43130"/>
    <cellStyle name="20% - Accent6 2 2 3 8 3" xfId="48938"/>
    <cellStyle name="20% - Accent6 2 2 3 8 4" xfId="37322"/>
    <cellStyle name="20% - Accent6 2 2 3 9" xfId="10957"/>
    <cellStyle name="20% - Accent6 2 2 3 9 2" xfId="40975"/>
    <cellStyle name="20% - Accent6 2 2 3 9 2 2" xfId="52591"/>
    <cellStyle name="20% - Accent6 2 2 3 9 3" xfId="46783"/>
    <cellStyle name="20% - Accent6 2 2 3 9 4" xfId="29949"/>
    <cellStyle name="20% - Accent6 2 2 4" xfId="626"/>
    <cellStyle name="20% - Accent6 2 2 4 10" xfId="38527"/>
    <cellStyle name="20% - Accent6 2 2 4 10 2" xfId="50143"/>
    <cellStyle name="20% - Accent6 2 2 4 11" xfId="23553"/>
    <cellStyle name="20% - Accent6 2 2 4 12" xfId="44335"/>
    <cellStyle name="20% - Accent6 2 2 4 13" xfId="21471"/>
    <cellStyle name="20% - Accent6 2 2 4 2" xfId="1214"/>
    <cellStyle name="20% - Accent6 2 2 4 2 2" xfId="3242"/>
    <cellStyle name="20% - Accent6 2 2 4 2 2 2" xfId="10771"/>
    <cellStyle name="20% - Accent6 2 2 4 2 2 2 2" xfId="21140"/>
    <cellStyle name="20% - Accent6 2 2 4 2 2 2 2 2" xfId="44116"/>
    <cellStyle name="20% - Accent6 2 2 4 2 2 2 2 2 2" xfId="55732"/>
    <cellStyle name="20% - Accent6 2 2 4 2 2 2 2 3" xfId="49924"/>
    <cellStyle name="20% - Accent6 2 2 4 2 2 2 2 4" xfId="38308"/>
    <cellStyle name="20% - Accent6 2 2 4 2 2 2 3" xfId="40829"/>
    <cellStyle name="20% - Accent6 2 2 4 2 2 2 3 2" xfId="52445"/>
    <cellStyle name="20% - Accent6 2 2 4 2 2 2 4" xfId="46637"/>
    <cellStyle name="20% - Accent6 2 2 4 2 2 2 5" xfId="29266"/>
    <cellStyle name="20% - Accent6 2 2 4 2 2 3" xfId="13612"/>
    <cellStyle name="20% - Accent6 2 2 4 2 2 3 2" xfId="42947"/>
    <cellStyle name="20% - Accent6 2 2 4 2 2 3 2 2" xfId="54563"/>
    <cellStyle name="20% - Accent6 2 2 4 2 2 3 3" xfId="48755"/>
    <cellStyle name="20% - Accent6 2 2 4 2 2 3 4" xfId="32239"/>
    <cellStyle name="20% - Accent6 2 2 4 2 2 4" xfId="39660"/>
    <cellStyle name="20% - Accent6 2 2 4 2 2 4 2" xfId="51276"/>
    <cellStyle name="20% - Accent6 2 2 4 2 2 5" xfId="25250"/>
    <cellStyle name="20% - Accent6 2 2 4 2 2 6" xfId="45468"/>
    <cellStyle name="20% - Accent6 2 2 4 2 2 7" xfId="22723"/>
    <cellStyle name="20% - Accent6 2 2 4 2 3" xfId="2577"/>
    <cellStyle name="20% - Accent6 2 2 4 2 3 2" xfId="12947"/>
    <cellStyle name="20% - Accent6 2 2 4 2 3 2 2" xfId="42363"/>
    <cellStyle name="20% - Accent6 2 2 4 2 3 2 2 2" xfId="53979"/>
    <cellStyle name="20% - Accent6 2 2 4 2 3 2 3" xfId="48171"/>
    <cellStyle name="20% - Accent6 2 2 4 2 3 2 4" xfId="31634"/>
    <cellStyle name="20% - Accent6 2 2 4 2 3 3" xfId="40245"/>
    <cellStyle name="20% - Accent6 2 2 4 2 3 3 2" xfId="51861"/>
    <cellStyle name="20% - Accent6 2 2 4 2 3 4" xfId="46053"/>
    <cellStyle name="20% - Accent6 2 2 4 2 3 5" xfId="28622"/>
    <cellStyle name="20% - Accent6 2 2 4 2 4" xfId="10187"/>
    <cellStyle name="20% - Accent6 2 2 4 2 4 2" xfId="20556"/>
    <cellStyle name="20% - Accent6 2 2 4 2 4 2 2" xfId="55148"/>
    <cellStyle name="20% - Accent6 2 2 4 2 4 2 3" xfId="43532"/>
    <cellStyle name="20% - Accent6 2 2 4 2 4 3" xfId="49340"/>
    <cellStyle name="20% - Accent6 2 2 4 2 4 4" xfId="37724"/>
    <cellStyle name="20% - Accent6 2 2 4 2 5" xfId="11584"/>
    <cellStyle name="20% - Accent6 2 2 4 2 5 2" xfId="41413"/>
    <cellStyle name="20% - Accent6 2 2 4 2 5 2 2" xfId="53029"/>
    <cellStyle name="20% - Accent6 2 2 4 2 5 3" xfId="47221"/>
    <cellStyle name="20% - Accent6 2 2 4 2 5 4" xfId="30387"/>
    <cellStyle name="20% - Accent6 2 2 4 2 6" xfId="39076"/>
    <cellStyle name="20% - Accent6 2 2 4 2 6 2" xfId="50692"/>
    <cellStyle name="20% - Accent6 2 2 4 2 7" xfId="24547"/>
    <cellStyle name="20% - Accent6 2 2 4 2 8" xfId="44884"/>
    <cellStyle name="20% - Accent6 2 2 4 2 9" xfId="22020"/>
    <cellStyle name="20% - Accent6 2 2 4 3" xfId="1401"/>
    <cellStyle name="20% - Accent6 2 2 4 3 2" xfId="2760"/>
    <cellStyle name="20% - Accent6 2 2 4 3 2 2" xfId="13130"/>
    <cellStyle name="20% - Accent6 2 2 4 3 2 2 2" xfId="42545"/>
    <cellStyle name="20% - Accent6 2 2 4 3 2 2 2 2" xfId="54161"/>
    <cellStyle name="20% - Accent6 2 2 4 3 2 2 3" xfId="48353"/>
    <cellStyle name="20% - Accent6 2 2 4 3 2 2 4" xfId="31817"/>
    <cellStyle name="20% - Accent6 2 2 4 3 2 3" xfId="40427"/>
    <cellStyle name="20% - Accent6 2 2 4 3 2 3 2" xfId="52043"/>
    <cellStyle name="20% - Accent6 2 2 4 3 2 4" xfId="46235"/>
    <cellStyle name="20% - Accent6 2 2 4 3 2 5" xfId="28804"/>
    <cellStyle name="20% - Accent6 2 2 4 3 3" xfId="10369"/>
    <cellStyle name="20% - Accent6 2 2 4 3 3 2" xfId="20738"/>
    <cellStyle name="20% - Accent6 2 2 4 3 3 2 2" xfId="55330"/>
    <cellStyle name="20% - Accent6 2 2 4 3 3 2 3" xfId="43714"/>
    <cellStyle name="20% - Accent6 2 2 4 3 3 3" xfId="49522"/>
    <cellStyle name="20% - Accent6 2 2 4 3 3 4" xfId="37906"/>
    <cellStyle name="20% - Accent6 2 2 4 3 4" xfId="11771"/>
    <cellStyle name="20% - Accent6 2 2 4 3 4 2" xfId="41595"/>
    <cellStyle name="20% - Accent6 2 2 4 3 4 2 2" xfId="53211"/>
    <cellStyle name="20% - Accent6 2 2 4 3 4 3" xfId="47403"/>
    <cellStyle name="20% - Accent6 2 2 4 3 4 4" xfId="30569"/>
    <cellStyle name="20% - Accent6 2 2 4 3 5" xfId="39258"/>
    <cellStyle name="20% - Accent6 2 2 4 3 5 2" xfId="50874"/>
    <cellStyle name="20% - Accent6 2 2 4 3 6" xfId="24734"/>
    <cellStyle name="20% - Accent6 2 2 4 3 7" xfId="45066"/>
    <cellStyle name="20% - Accent6 2 2 4 3 8" xfId="22207"/>
    <cellStyle name="20% - Accent6 2 2 4 4" xfId="947"/>
    <cellStyle name="20% - Accent6 2 2 4 4 2" xfId="3040"/>
    <cellStyle name="20% - Accent6 2 2 4 4 2 2" xfId="13410"/>
    <cellStyle name="20% - Accent6 2 2 4 4 2 2 2" xfId="42801"/>
    <cellStyle name="20% - Accent6 2 2 4 4 2 2 2 2" xfId="54417"/>
    <cellStyle name="20% - Accent6 2 2 4 4 2 2 3" xfId="48609"/>
    <cellStyle name="20% - Accent6 2 2 4 4 2 2 4" xfId="32093"/>
    <cellStyle name="20% - Accent6 2 2 4 4 2 3" xfId="40683"/>
    <cellStyle name="20% - Accent6 2 2 4 4 2 3 2" xfId="52299"/>
    <cellStyle name="20% - Accent6 2 2 4 4 2 4" xfId="46491"/>
    <cellStyle name="20% - Accent6 2 2 4 4 2 5" xfId="29064"/>
    <cellStyle name="20% - Accent6 2 2 4 4 3" xfId="10625"/>
    <cellStyle name="20% - Accent6 2 2 4 4 3 2" xfId="20994"/>
    <cellStyle name="20% - Accent6 2 2 4 4 3 2 2" xfId="55586"/>
    <cellStyle name="20% - Accent6 2 2 4 4 3 2 3" xfId="43970"/>
    <cellStyle name="20% - Accent6 2 2 4 4 3 3" xfId="49778"/>
    <cellStyle name="20% - Accent6 2 2 4 4 3 4" xfId="38162"/>
    <cellStyle name="20% - Accent6 2 2 4 4 4" xfId="11317"/>
    <cellStyle name="20% - Accent6 2 2 4 4 4 2" xfId="41267"/>
    <cellStyle name="20% - Accent6 2 2 4 4 4 2 2" xfId="52883"/>
    <cellStyle name="20% - Accent6 2 2 4 4 4 3" xfId="47075"/>
    <cellStyle name="20% - Accent6 2 2 4 4 4 4" xfId="30241"/>
    <cellStyle name="20% - Accent6 2 2 4 4 5" xfId="39514"/>
    <cellStyle name="20% - Accent6 2 2 4 4 5 2" xfId="51130"/>
    <cellStyle name="20% - Accent6 2 2 4 4 6" xfId="25048"/>
    <cellStyle name="20% - Accent6 2 2 4 4 7" xfId="45322"/>
    <cellStyle name="20% - Accent6 2 2 4 4 8" xfId="22521"/>
    <cellStyle name="20% - Accent6 2 2 4 5" xfId="2392"/>
    <cellStyle name="20% - Accent6 2 2 4 5 2" xfId="10041"/>
    <cellStyle name="20% - Accent6 2 2 4 5 2 2" xfId="20410"/>
    <cellStyle name="20% - Accent6 2 2 4 5 2 2 2" xfId="43386"/>
    <cellStyle name="20% - Accent6 2 2 4 5 2 2 2 2" xfId="55002"/>
    <cellStyle name="20% - Accent6 2 2 4 5 2 2 3" xfId="49194"/>
    <cellStyle name="20% - Accent6 2 2 4 5 2 2 4" xfId="37578"/>
    <cellStyle name="20% - Accent6 2 2 4 5 2 3" xfId="40099"/>
    <cellStyle name="20% - Accent6 2 2 4 5 2 3 2" xfId="51715"/>
    <cellStyle name="20% - Accent6 2 2 4 5 2 4" xfId="45907"/>
    <cellStyle name="20% - Accent6 2 2 4 5 2 5" xfId="28472"/>
    <cellStyle name="20% - Accent6 2 2 4 5 3" xfId="12762"/>
    <cellStyle name="20% - Accent6 2 2 4 5 3 2" xfId="42217"/>
    <cellStyle name="20% - Accent6 2 2 4 5 3 2 2" xfId="53833"/>
    <cellStyle name="20% - Accent6 2 2 4 5 3 3" xfId="48025"/>
    <cellStyle name="20% - Accent6 2 2 4 5 3 4" xfId="31454"/>
    <cellStyle name="20% - Accent6 2 2 4 5 4" xfId="38930"/>
    <cellStyle name="20% - Accent6 2 2 4 5 4 2" xfId="50546"/>
    <cellStyle name="20% - Accent6 2 2 4 5 5" xfId="24314"/>
    <cellStyle name="20% - Accent6 2 2 4 5 6" xfId="44738"/>
    <cellStyle name="20% - Accent6 2 2 4 5 7" xfId="21778"/>
    <cellStyle name="20% - Accent6 2 2 4 6" xfId="2085"/>
    <cellStyle name="20% - Accent6 2 2 4 6 2" xfId="12455"/>
    <cellStyle name="20% - Accent6 2 2 4 6 2 2" xfId="41997"/>
    <cellStyle name="20% - Accent6 2 2 4 6 2 2 2" xfId="53613"/>
    <cellStyle name="20% - Accent6 2 2 4 6 2 3" xfId="47805"/>
    <cellStyle name="20% - Accent6 2 2 4 6 2 4" xfId="31234"/>
    <cellStyle name="20% - Accent6 2 2 4 6 3" xfId="38710"/>
    <cellStyle name="20% - Accent6 2 2 4 6 3 2" xfId="50326"/>
    <cellStyle name="20% - Accent6 2 2 4 6 4" xfId="44518"/>
    <cellStyle name="20% - Accent6 2 2 4 6 5" xfId="24007"/>
    <cellStyle name="20% - Accent6 2 2 4 7" xfId="1673"/>
    <cellStyle name="20% - Accent6 2 2 4 7 2" xfId="12043"/>
    <cellStyle name="20% - Accent6 2 2 4 7 2 2" xfId="41814"/>
    <cellStyle name="20% - Accent6 2 2 4 7 2 2 2" xfId="53430"/>
    <cellStyle name="20% - Accent6 2 2 4 7 2 3" xfId="47622"/>
    <cellStyle name="20% - Accent6 2 2 4 7 2 4" xfId="30841"/>
    <cellStyle name="20% - Accent6 2 2 4 7 3" xfId="39879"/>
    <cellStyle name="20% - Accent6 2 2 4 7 3 2" xfId="51495"/>
    <cellStyle name="20% - Accent6 2 2 4 7 4" xfId="45687"/>
    <cellStyle name="20% - Accent6 2 2 4 7 5" xfId="28165"/>
    <cellStyle name="20% - Accent6 2 2 4 8" xfId="9821"/>
    <cellStyle name="20% - Accent6 2 2 4 8 2" xfId="20190"/>
    <cellStyle name="20% - Accent6 2 2 4 8 2 2" xfId="54782"/>
    <cellStyle name="20% - Accent6 2 2 4 8 2 3" xfId="43166"/>
    <cellStyle name="20% - Accent6 2 2 4 8 3" xfId="48974"/>
    <cellStyle name="20% - Accent6 2 2 4 8 4" xfId="37358"/>
    <cellStyle name="20% - Accent6 2 2 4 9" xfId="10998"/>
    <cellStyle name="20% - Accent6 2 2 4 9 2" xfId="41011"/>
    <cellStyle name="20% - Accent6 2 2 4 9 2 2" xfId="52627"/>
    <cellStyle name="20% - Accent6 2 2 4 9 3" xfId="46819"/>
    <cellStyle name="20% - Accent6 2 2 4 9 4" xfId="29985"/>
    <cellStyle name="20% - Accent6 2 2 5" xfId="667"/>
    <cellStyle name="20% - Accent6 2 2 5 10" xfId="38418"/>
    <cellStyle name="20% - Accent6 2 2 5 10 2" xfId="50034"/>
    <cellStyle name="20% - Accent6 2 2 5 11" xfId="23417"/>
    <cellStyle name="20% - Accent6 2 2 5 12" xfId="44226"/>
    <cellStyle name="20% - Accent6 2 2 5 13" xfId="21306"/>
    <cellStyle name="20% - Accent6 2 2 5 2" xfId="1255"/>
    <cellStyle name="20% - Accent6 2 2 5 2 2" xfId="3278"/>
    <cellStyle name="20% - Accent6 2 2 5 2 2 2" xfId="10807"/>
    <cellStyle name="20% - Accent6 2 2 5 2 2 2 2" xfId="21176"/>
    <cellStyle name="20% - Accent6 2 2 5 2 2 2 2 2" xfId="44152"/>
    <cellStyle name="20% - Accent6 2 2 5 2 2 2 2 2 2" xfId="55768"/>
    <cellStyle name="20% - Accent6 2 2 5 2 2 2 2 3" xfId="49960"/>
    <cellStyle name="20% - Accent6 2 2 5 2 2 2 2 4" xfId="38344"/>
    <cellStyle name="20% - Accent6 2 2 5 2 2 2 3" xfId="40865"/>
    <cellStyle name="20% - Accent6 2 2 5 2 2 2 3 2" xfId="52481"/>
    <cellStyle name="20% - Accent6 2 2 5 2 2 2 4" xfId="46673"/>
    <cellStyle name="20% - Accent6 2 2 5 2 2 2 5" xfId="29302"/>
    <cellStyle name="20% - Accent6 2 2 5 2 2 3" xfId="13648"/>
    <cellStyle name="20% - Accent6 2 2 5 2 2 3 2" xfId="42983"/>
    <cellStyle name="20% - Accent6 2 2 5 2 2 3 2 2" xfId="54599"/>
    <cellStyle name="20% - Accent6 2 2 5 2 2 3 3" xfId="48791"/>
    <cellStyle name="20% - Accent6 2 2 5 2 2 3 4" xfId="32275"/>
    <cellStyle name="20% - Accent6 2 2 5 2 2 4" xfId="39696"/>
    <cellStyle name="20% - Accent6 2 2 5 2 2 4 2" xfId="51312"/>
    <cellStyle name="20% - Accent6 2 2 5 2 2 5" xfId="25286"/>
    <cellStyle name="20% - Accent6 2 2 5 2 2 6" xfId="45504"/>
    <cellStyle name="20% - Accent6 2 2 5 2 2 7" xfId="22759"/>
    <cellStyle name="20% - Accent6 2 2 5 2 3" xfId="2614"/>
    <cellStyle name="20% - Accent6 2 2 5 2 3 2" xfId="12984"/>
    <cellStyle name="20% - Accent6 2 2 5 2 3 2 2" xfId="42399"/>
    <cellStyle name="20% - Accent6 2 2 5 2 3 2 2 2" xfId="54015"/>
    <cellStyle name="20% - Accent6 2 2 5 2 3 2 3" xfId="48207"/>
    <cellStyle name="20% - Accent6 2 2 5 2 3 2 4" xfId="31671"/>
    <cellStyle name="20% - Accent6 2 2 5 2 3 3" xfId="40281"/>
    <cellStyle name="20% - Accent6 2 2 5 2 3 3 2" xfId="51897"/>
    <cellStyle name="20% - Accent6 2 2 5 2 3 4" xfId="46089"/>
    <cellStyle name="20% - Accent6 2 2 5 2 3 5" xfId="28658"/>
    <cellStyle name="20% - Accent6 2 2 5 2 4" xfId="10223"/>
    <cellStyle name="20% - Accent6 2 2 5 2 4 2" xfId="20592"/>
    <cellStyle name="20% - Accent6 2 2 5 2 4 2 2" xfId="55184"/>
    <cellStyle name="20% - Accent6 2 2 5 2 4 2 3" xfId="43568"/>
    <cellStyle name="20% - Accent6 2 2 5 2 4 3" xfId="49376"/>
    <cellStyle name="20% - Accent6 2 2 5 2 4 4" xfId="37760"/>
    <cellStyle name="20% - Accent6 2 2 5 2 5" xfId="11625"/>
    <cellStyle name="20% - Accent6 2 2 5 2 5 2" xfId="41449"/>
    <cellStyle name="20% - Accent6 2 2 5 2 5 2 2" xfId="53065"/>
    <cellStyle name="20% - Accent6 2 2 5 2 5 3" xfId="47257"/>
    <cellStyle name="20% - Accent6 2 2 5 2 5 4" xfId="30423"/>
    <cellStyle name="20% - Accent6 2 2 5 2 6" xfId="39112"/>
    <cellStyle name="20% - Accent6 2 2 5 2 6 2" xfId="50728"/>
    <cellStyle name="20% - Accent6 2 2 5 2 7" xfId="24588"/>
    <cellStyle name="20% - Accent6 2 2 5 2 8" xfId="44920"/>
    <cellStyle name="20% - Accent6 2 2 5 2 9" xfId="22061"/>
    <cellStyle name="20% - Accent6 2 2 5 3" xfId="1437"/>
    <cellStyle name="20% - Accent6 2 2 5 3 2" xfId="2796"/>
    <cellStyle name="20% - Accent6 2 2 5 3 2 2" xfId="13166"/>
    <cellStyle name="20% - Accent6 2 2 5 3 2 2 2" xfId="42581"/>
    <cellStyle name="20% - Accent6 2 2 5 3 2 2 2 2" xfId="54197"/>
    <cellStyle name="20% - Accent6 2 2 5 3 2 2 3" xfId="48389"/>
    <cellStyle name="20% - Accent6 2 2 5 3 2 2 4" xfId="31853"/>
    <cellStyle name="20% - Accent6 2 2 5 3 2 3" xfId="40463"/>
    <cellStyle name="20% - Accent6 2 2 5 3 2 3 2" xfId="52079"/>
    <cellStyle name="20% - Accent6 2 2 5 3 2 4" xfId="46271"/>
    <cellStyle name="20% - Accent6 2 2 5 3 2 5" xfId="28840"/>
    <cellStyle name="20% - Accent6 2 2 5 3 3" xfId="10405"/>
    <cellStyle name="20% - Accent6 2 2 5 3 3 2" xfId="20774"/>
    <cellStyle name="20% - Accent6 2 2 5 3 3 2 2" xfId="55366"/>
    <cellStyle name="20% - Accent6 2 2 5 3 3 2 3" xfId="43750"/>
    <cellStyle name="20% - Accent6 2 2 5 3 3 3" xfId="49558"/>
    <cellStyle name="20% - Accent6 2 2 5 3 3 4" xfId="37942"/>
    <cellStyle name="20% - Accent6 2 2 5 3 4" xfId="11807"/>
    <cellStyle name="20% - Accent6 2 2 5 3 4 2" xfId="41631"/>
    <cellStyle name="20% - Accent6 2 2 5 3 4 2 2" xfId="53247"/>
    <cellStyle name="20% - Accent6 2 2 5 3 4 3" xfId="47439"/>
    <cellStyle name="20% - Accent6 2 2 5 3 4 4" xfId="30605"/>
    <cellStyle name="20% - Accent6 2 2 5 3 5" xfId="39294"/>
    <cellStyle name="20% - Accent6 2 2 5 3 5 2" xfId="50910"/>
    <cellStyle name="20% - Accent6 2 2 5 3 6" xfId="24770"/>
    <cellStyle name="20% - Accent6 2 2 5 3 7" xfId="45102"/>
    <cellStyle name="20% - Accent6 2 2 5 3 8" xfId="22243"/>
    <cellStyle name="20% - Accent6 2 2 5 4" xfId="817"/>
    <cellStyle name="20% - Accent6 2 2 5 4 2" xfId="2924"/>
    <cellStyle name="20% - Accent6 2 2 5 4 2 2" xfId="13294"/>
    <cellStyle name="20% - Accent6 2 2 5 4 2 2 2" xfId="42692"/>
    <cellStyle name="20% - Accent6 2 2 5 4 2 2 2 2" xfId="54308"/>
    <cellStyle name="20% - Accent6 2 2 5 4 2 2 3" xfId="48500"/>
    <cellStyle name="20% - Accent6 2 2 5 4 2 2 4" xfId="31977"/>
    <cellStyle name="20% - Accent6 2 2 5 4 2 3" xfId="40574"/>
    <cellStyle name="20% - Accent6 2 2 5 4 2 3 2" xfId="52190"/>
    <cellStyle name="20% - Accent6 2 2 5 4 2 4" xfId="46382"/>
    <cellStyle name="20% - Accent6 2 2 5 4 2 5" xfId="28955"/>
    <cellStyle name="20% - Accent6 2 2 5 4 3" xfId="10516"/>
    <cellStyle name="20% - Accent6 2 2 5 4 3 2" xfId="20885"/>
    <cellStyle name="20% - Accent6 2 2 5 4 3 2 2" xfId="55477"/>
    <cellStyle name="20% - Accent6 2 2 5 4 3 2 3" xfId="43861"/>
    <cellStyle name="20% - Accent6 2 2 5 4 3 3" xfId="49669"/>
    <cellStyle name="20% - Accent6 2 2 5 4 3 4" xfId="38053"/>
    <cellStyle name="20% - Accent6 2 2 5 4 4" xfId="11187"/>
    <cellStyle name="20% - Accent6 2 2 5 4 4 2" xfId="41158"/>
    <cellStyle name="20% - Accent6 2 2 5 4 4 2 2" xfId="52774"/>
    <cellStyle name="20% - Accent6 2 2 5 4 4 3" xfId="46966"/>
    <cellStyle name="20% - Accent6 2 2 5 4 4 4" xfId="30132"/>
    <cellStyle name="20% - Accent6 2 2 5 4 5" xfId="39405"/>
    <cellStyle name="20% - Accent6 2 2 5 4 5 2" xfId="51021"/>
    <cellStyle name="20% - Accent6 2 2 5 4 6" xfId="24918"/>
    <cellStyle name="20% - Accent6 2 2 5 4 7" xfId="45213"/>
    <cellStyle name="20% - Accent6 2 2 5 4 8" xfId="22391"/>
    <cellStyle name="20% - Accent6 2 2 5 5" xfId="2276"/>
    <cellStyle name="20% - Accent6 2 2 5 5 2" xfId="9932"/>
    <cellStyle name="20% - Accent6 2 2 5 5 2 2" xfId="20301"/>
    <cellStyle name="20% - Accent6 2 2 5 5 2 2 2" xfId="43277"/>
    <cellStyle name="20% - Accent6 2 2 5 5 2 2 2 2" xfId="54893"/>
    <cellStyle name="20% - Accent6 2 2 5 5 2 2 3" xfId="49085"/>
    <cellStyle name="20% - Accent6 2 2 5 5 2 2 4" xfId="37469"/>
    <cellStyle name="20% - Accent6 2 2 5 5 2 3" xfId="39990"/>
    <cellStyle name="20% - Accent6 2 2 5 5 2 3 2" xfId="51606"/>
    <cellStyle name="20% - Accent6 2 2 5 5 2 4" xfId="45798"/>
    <cellStyle name="20% - Accent6 2 2 5 5 2 5" xfId="28356"/>
    <cellStyle name="20% - Accent6 2 2 5 5 3" xfId="12646"/>
    <cellStyle name="20% - Accent6 2 2 5 5 3 2" xfId="42108"/>
    <cellStyle name="20% - Accent6 2 2 5 5 3 2 2" xfId="53724"/>
    <cellStyle name="20% - Accent6 2 2 5 5 3 3" xfId="47916"/>
    <cellStyle name="20% - Accent6 2 2 5 5 3 4" xfId="31345"/>
    <cellStyle name="20% - Accent6 2 2 5 5 4" xfId="38821"/>
    <cellStyle name="20% - Accent6 2 2 5 5 4 2" xfId="50437"/>
    <cellStyle name="20% - Accent6 2 2 5 5 5" xfId="24198"/>
    <cellStyle name="20% - Accent6 2 2 5 5 6" xfId="44629"/>
    <cellStyle name="20% - Accent6 2 2 5 5 7" xfId="21662"/>
    <cellStyle name="20% - Accent6 2 2 5 6" xfId="1942"/>
    <cellStyle name="20% - Accent6 2 2 5 6 2" xfId="12312"/>
    <cellStyle name="20% - Accent6 2 2 5 6 2 2" xfId="41888"/>
    <cellStyle name="20% - Accent6 2 2 5 6 2 2 2" xfId="53504"/>
    <cellStyle name="20% - Accent6 2 2 5 6 2 3" xfId="47696"/>
    <cellStyle name="20% - Accent6 2 2 5 6 2 4" xfId="31093"/>
    <cellStyle name="20% - Accent6 2 2 5 6 3" xfId="38601"/>
    <cellStyle name="20% - Accent6 2 2 5 6 3 2" xfId="50217"/>
    <cellStyle name="20% - Accent6 2 2 5 6 4" xfId="44409"/>
    <cellStyle name="20% - Accent6 2 2 5 6 5" xfId="23864"/>
    <cellStyle name="20% - Accent6 2 2 5 7" xfId="1558"/>
    <cellStyle name="20% - Accent6 2 2 5 7 2" xfId="11928"/>
    <cellStyle name="20% - Accent6 2 2 5 7 2 2" xfId="41705"/>
    <cellStyle name="20% - Accent6 2 2 5 7 2 2 2" xfId="53321"/>
    <cellStyle name="20% - Accent6 2 2 5 7 2 3" xfId="47513"/>
    <cellStyle name="20% - Accent6 2 2 5 7 2 4" xfId="30726"/>
    <cellStyle name="20% - Accent6 2 2 5 7 3" xfId="39770"/>
    <cellStyle name="20% - Accent6 2 2 5 7 3 2" xfId="51386"/>
    <cellStyle name="20% - Accent6 2 2 5 7 4" xfId="45578"/>
    <cellStyle name="20% - Accent6 2 2 5 7 5" xfId="28056"/>
    <cellStyle name="20% - Accent6 2 2 5 8" xfId="9712"/>
    <cellStyle name="20% - Accent6 2 2 5 8 2" xfId="20081"/>
    <cellStyle name="20% - Accent6 2 2 5 8 2 2" xfId="54673"/>
    <cellStyle name="20% - Accent6 2 2 5 8 2 3" xfId="43057"/>
    <cellStyle name="20% - Accent6 2 2 5 8 3" xfId="48865"/>
    <cellStyle name="20% - Accent6 2 2 5 8 4" xfId="37249"/>
    <cellStyle name="20% - Accent6 2 2 5 9" xfId="11039"/>
    <cellStyle name="20% - Accent6 2 2 5 9 2" xfId="41047"/>
    <cellStyle name="20% - Accent6 2 2 5 9 2 2" xfId="52663"/>
    <cellStyle name="20% - Accent6 2 2 5 9 3" xfId="46855"/>
    <cellStyle name="20% - Accent6 2 2 5 9 4" xfId="30021"/>
    <cellStyle name="20% - Accent6 2 2 6" xfId="1049"/>
    <cellStyle name="20% - Accent6 2 2 6 2" xfId="3133"/>
    <cellStyle name="20% - Accent6 2 2 6 2 2" xfId="10662"/>
    <cellStyle name="20% - Accent6 2 2 6 2 2 2" xfId="21031"/>
    <cellStyle name="20% - Accent6 2 2 6 2 2 2 2" xfId="44007"/>
    <cellStyle name="20% - Accent6 2 2 6 2 2 2 2 2" xfId="55623"/>
    <cellStyle name="20% - Accent6 2 2 6 2 2 2 3" xfId="49815"/>
    <cellStyle name="20% - Accent6 2 2 6 2 2 2 4" xfId="38199"/>
    <cellStyle name="20% - Accent6 2 2 6 2 2 3" xfId="40720"/>
    <cellStyle name="20% - Accent6 2 2 6 2 2 3 2" xfId="52336"/>
    <cellStyle name="20% - Accent6 2 2 6 2 2 4" xfId="46528"/>
    <cellStyle name="20% - Accent6 2 2 6 2 2 5" xfId="29157"/>
    <cellStyle name="20% - Accent6 2 2 6 2 3" xfId="13503"/>
    <cellStyle name="20% - Accent6 2 2 6 2 3 2" xfId="42838"/>
    <cellStyle name="20% - Accent6 2 2 6 2 3 2 2" xfId="54454"/>
    <cellStyle name="20% - Accent6 2 2 6 2 3 3" xfId="48646"/>
    <cellStyle name="20% - Accent6 2 2 6 2 3 4" xfId="32130"/>
    <cellStyle name="20% - Accent6 2 2 6 2 4" xfId="39551"/>
    <cellStyle name="20% - Accent6 2 2 6 2 4 2" xfId="51167"/>
    <cellStyle name="20% - Accent6 2 2 6 2 5" xfId="25141"/>
    <cellStyle name="20% - Accent6 2 2 6 2 6" xfId="45359"/>
    <cellStyle name="20% - Accent6 2 2 6 2 7" xfId="22614"/>
    <cellStyle name="20% - Accent6 2 2 6 3" xfId="2454"/>
    <cellStyle name="20% - Accent6 2 2 6 3 2" xfId="12824"/>
    <cellStyle name="20% - Accent6 2 2 6 3 2 2" xfId="42254"/>
    <cellStyle name="20% - Accent6 2 2 6 3 2 2 2" xfId="53870"/>
    <cellStyle name="20% - Accent6 2 2 6 3 2 3" xfId="48062"/>
    <cellStyle name="20% - Accent6 2 2 6 3 2 4" xfId="31511"/>
    <cellStyle name="20% - Accent6 2 2 6 3 3" xfId="40136"/>
    <cellStyle name="20% - Accent6 2 2 6 3 3 2" xfId="51752"/>
    <cellStyle name="20% - Accent6 2 2 6 3 4" xfId="45944"/>
    <cellStyle name="20% - Accent6 2 2 6 3 5" xfId="28513"/>
    <cellStyle name="20% - Accent6 2 2 6 4" xfId="10078"/>
    <cellStyle name="20% - Accent6 2 2 6 4 2" xfId="20447"/>
    <cellStyle name="20% - Accent6 2 2 6 4 2 2" xfId="55039"/>
    <cellStyle name="20% - Accent6 2 2 6 4 2 3" xfId="43423"/>
    <cellStyle name="20% - Accent6 2 2 6 4 3" xfId="49231"/>
    <cellStyle name="20% - Accent6 2 2 6 4 4" xfId="37615"/>
    <cellStyle name="20% - Accent6 2 2 6 5" xfId="11419"/>
    <cellStyle name="20% - Accent6 2 2 6 5 2" xfId="41304"/>
    <cellStyle name="20% - Accent6 2 2 6 5 2 2" xfId="52920"/>
    <cellStyle name="20% - Accent6 2 2 6 5 3" xfId="47112"/>
    <cellStyle name="20% - Accent6 2 2 6 5 4" xfId="30278"/>
    <cellStyle name="20% - Accent6 2 2 6 6" xfId="38967"/>
    <cellStyle name="20% - Accent6 2 2 6 6 2" xfId="50583"/>
    <cellStyle name="20% - Accent6 2 2 6 7" xfId="24382"/>
    <cellStyle name="20% - Accent6 2 2 6 8" xfId="44775"/>
    <cellStyle name="20% - Accent6 2 2 6 9" xfId="21855"/>
    <cellStyle name="20% - Accent6 2 2 7" xfId="1292"/>
    <cellStyle name="20% - Accent6 2 2 7 2" xfId="2651"/>
    <cellStyle name="20% - Accent6 2 2 7 2 2" xfId="13021"/>
    <cellStyle name="20% - Accent6 2 2 7 2 2 2" xfId="42436"/>
    <cellStyle name="20% - Accent6 2 2 7 2 2 2 2" xfId="54052"/>
    <cellStyle name="20% - Accent6 2 2 7 2 2 3" xfId="48244"/>
    <cellStyle name="20% - Accent6 2 2 7 2 2 4" xfId="31708"/>
    <cellStyle name="20% - Accent6 2 2 7 2 3" xfId="40318"/>
    <cellStyle name="20% - Accent6 2 2 7 2 3 2" xfId="51934"/>
    <cellStyle name="20% - Accent6 2 2 7 2 4" xfId="46126"/>
    <cellStyle name="20% - Accent6 2 2 7 2 5" xfId="28695"/>
    <cellStyle name="20% - Accent6 2 2 7 3" xfId="10260"/>
    <cellStyle name="20% - Accent6 2 2 7 3 2" xfId="20629"/>
    <cellStyle name="20% - Accent6 2 2 7 3 2 2" xfId="55221"/>
    <cellStyle name="20% - Accent6 2 2 7 3 2 3" xfId="43605"/>
    <cellStyle name="20% - Accent6 2 2 7 3 3" xfId="49413"/>
    <cellStyle name="20% - Accent6 2 2 7 3 4" xfId="37797"/>
    <cellStyle name="20% - Accent6 2 2 7 4" xfId="11662"/>
    <cellStyle name="20% - Accent6 2 2 7 4 2" xfId="41486"/>
    <cellStyle name="20% - Accent6 2 2 7 4 2 2" xfId="53102"/>
    <cellStyle name="20% - Accent6 2 2 7 4 3" xfId="47294"/>
    <cellStyle name="20% - Accent6 2 2 7 4 4" xfId="30460"/>
    <cellStyle name="20% - Accent6 2 2 7 5" xfId="39149"/>
    <cellStyle name="20% - Accent6 2 2 7 5 2" xfId="50765"/>
    <cellStyle name="20% - Accent6 2 2 7 6" xfId="24625"/>
    <cellStyle name="20% - Accent6 2 2 7 7" xfId="44957"/>
    <cellStyle name="20% - Accent6 2 2 7 8" xfId="22098"/>
    <cellStyle name="20% - Accent6 2 2 8" xfId="710"/>
    <cellStyle name="20% - Accent6 2 2 8 2" xfId="2835"/>
    <cellStyle name="20% - Accent6 2 2 8 2 2" xfId="13205"/>
    <cellStyle name="20% - Accent6 2 2 8 2 2 2" xfId="42618"/>
    <cellStyle name="20% - Accent6 2 2 8 2 2 2 2" xfId="54234"/>
    <cellStyle name="20% - Accent6 2 2 8 2 2 3" xfId="48426"/>
    <cellStyle name="20% - Accent6 2 2 8 2 2 4" xfId="31892"/>
    <cellStyle name="20% - Accent6 2 2 8 2 3" xfId="40500"/>
    <cellStyle name="20% - Accent6 2 2 8 2 3 2" xfId="52116"/>
    <cellStyle name="20% - Accent6 2 2 8 2 4" xfId="46308"/>
    <cellStyle name="20% - Accent6 2 2 8 2 5" xfId="28877"/>
    <cellStyle name="20% - Accent6 2 2 8 3" xfId="10442"/>
    <cellStyle name="20% - Accent6 2 2 8 3 2" xfId="20811"/>
    <cellStyle name="20% - Accent6 2 2 8 3 2 2" xfId="55403"/>
    <cellStyle name="20% - Accent6 2 2 8 3 2 3" xfId="43787"/>
    <cellStyle name="20% - Accent6 2 2 8 3 3" xfId="49595"/>
    <cellStyle name="20% - Accent6 2 2 8 3 4" xfId="37979"/>
    <cellStyle name="20% - Accent6 2 2 8 4" xfId="11080"/>
    <cellStyle name="20% - Accent6 2 2 8 4 2" xfId="41084"/>
    <cellStyle name="20% - Accent6 2 2 8 4 2 2" xfId="52700"/>
    <cellStyle name="20% - Accent6 2 2 8 4 3" xfId="46892"/>
    <cellStyle name="20% - Accent6 2 2 8 4 4" xfId="30058"/>
    <cellStyle name="20% - Accent6 2 2 8 5" xfId="39331"/>
    <cellStyle name="20% - Accent6 2 2 8 5 2" xfId="50947"/>
    <cellStyle name="20% - Accent6 2 2 8 6" xfId="24811"/>
    <cellStyle name="20% - Accent6 2 2 8 7" xfId="45139"/>
    <cellStyle name="20% - Accent6 2 2 8 8" xfId="22284"/>
    <cellStyle name="20% - Accent6 2 2 9" xfId="2192"/>
    <cellStyle name="20% - Accent6 2 2 9 2" xfId="9858"/>
    <cellStyle name="20% - Accent6 2 2 9 2 2" xfId="20227"/>
    <cellStyle name="20% - Accent6 2 2 9 2 2 2" xfId="43203"/>
    <cellStyle name="20% - Accent6 2 2 9 2 2 2 2" xfId="54819"/>
    <cellStyle name="20% - Accent6 2 2 9 2 2 3" xfId="49011"/>
    <cellStyle name="20% - Accent6 2 2 9 2 2 4" xfId="37395"/>
    <cellStyle name="20% - Accent6 2 2 9 2 3" xfId="39916"/>
    <cellStyle name="20% - Accent6 2 2 9 2 3 2" xfId="51532"/>
    <cellStyle name="20% - Accent6 2 2 9 2 4" xfId="45724"/>
    <cellStyle name="20% - Accent6 2 2 9 2 5" xfId="28272"/>
    <cellStyle name="20% - Accent6 2 2 9 3" xfId="12562"/>
    <cellStyle name="20% - Accent6 2 2 9 3 2" xfId="42034"/>
    <cellStyle name="20% - Accent6 2 2 9 3 2 2" xfId="53650"/>
    <cellStyle name="20% - Accent6 2 2 9 3 3" xfId="47842"/>
    <cellStyle name="20% - Accent6 2 2 9 3 4" xfId="31271"/>
    <cellStyle name="20% - Accent6 2 2 9 4" xfId="38747"/>
    <cellStyle name="20% - Accent6 2 2 9 4 2" xfId="50363"/>
    <cellStyle name="20% - Accent6 2 2 9 5" xfId="24114"/>
    <cellStyle name="20% - Accent6 2 2 9 6" xfId="44555"/>
    <cellStyle name="20% - Accent6 2 2 9 7" xfId="21578"/>
    <cellStyle name="20% - Accent6 2 3" xfId="509"/>
    <cellStyle name="20% - Accent6 2 3 10" xfId="10881"/>
    <cellStyle name="20% - Accent6 2 3 10 2" xfId="40921"/>
    <cellStyle name="20% - Accent6 2 3 10 2 2" xfId="52537"/>
    <cellStyle name="20% - Accent6 2 3 10 3" xfId="46729"/>
    <cellStyle name="20% - Accent6 2 3 10 4" xfId="29895"/>
    <cellStyle name="20% - Accent6 2 3 11" xfId="38437"/>
    <cellStyle name="20% - Accent6 2 3 11 2" xfId="50053"/>
    <cellStyle name="20% - Accent6 2 3 12" xfId="23436"/>
    <cellStyle name="20% - Accent6 2 3 13" xfId="44245"/>
    <cellStyle name="20% - Accent6 2 3 14" xfId="21354"/>
    <cellStyle name="20% - Accent6 2 3 2" xfId="836"/>
    <cellStyle name="20% - Accent6 2 3 2 2" xfId="2943"/>
    <cellStyle name="20% - Accent6 2 3 2 2 2" xfId="10535"/>
    <cellStyle name="20% - Accent6 2 3 2 2 2 2" xfId="20904"/>
    <cellStyle name="20% - Accent6 2 3 2 2 2 2 2" xfId="43880"/>
    <cellStyle name="20% - Accent6 2 3 2 2 2 2 2 2" xfId="55496"/>
    <cellStyle name="20% - Accent6 2 3 2 2 2 2 3" xfId="49688"/>
    <cellStyle name="20% - Accent6 2 3 2 2 2 2 4" xfId="38072"/>
    <cellStyle name="20% - Accent6 2 3 2 2 2 3" xfId="40593"/>
    <cellStyle name="20% - Accent6 2 3 2 2 2 3 2" xfId="52209"/>
    <cellStyle name="20% - Accent6 2 3 2 2 2 4" xfId="46401"/>
    <cellStyle name="20% - Accent6 2 3 2 2 2 5" xfId="28974"/>
    <cellStyle name="20% - Accent6 2 3 2 2 3" xfId="13313"/>
    <cellStyle name="20% - Accent6 2 3 2 2 3 2" xfId="42711"/>
    <cellStyle name="20% - Accent6 2 3 2 2 3 2 2" xfId="54327"/>
    <cellStyle name="20% - Accent6 2 3 2 2 3 3" xfId="48519"/>
    <cellStyle name="20% - Accent6 2 3 2 2 3 4" xfId="31996"/>
    <cellStyle name="20% - Accent6 2 3 2 2 4" xfId="39424"/>
    <cellStyle name="20% - Accent6 2 3 2 2 4 2" xfId="51040"/>
    <cellStyle name="20% - Accent6 2 3 2 2 5" xfId="24937"/>
    <cellStyle name="20% - Accent6 2 3 2 2 6" xfId="45232"/>
    <cellStyle name="20% - Accent6 2 3 2 2 7" xfId="22410"/>
    <cellStyle name="20% - Accent6 2 3 2 3" xfId="2295"/>
    <cellStyle name="20% - Accent6 2 3 2 3 2" xfId="12665"/>
    <cellStyle name="20% - Accent6 2 3 2 3 2 2" xfId="42127"/>
    <cellStyle name="20% - Accent6 2 3 2 3 2 2 2" xfId="53743"/>
    <cellStyle name="20% - Accent6 2 3 2 3 2 3" xfId="47935"/>
    <cellStyle name="20% - Accent6 2 3 2 3 2 4" xfId="31364"/>
    <cellStyle name="20% - Accent6 2 3 2 3 3" xfId="40009"/>
    <cellStyle name="20% - Accent6 2 3 2 3 3 2" xfId="51625"/>
    <cellStyle name="20% - Accent6 2 3 2 3 4" xfId="45817"/>
    <cellStyle name="20% - Accent6 2 3 2 3 5" xfId="28375"/>
    <cellStyle name="20% - Accent6 2 3 2 4" xfId="9951"/>
    <cellStyle name="20% - Accent6 2 3 2 4 2" xfId="20320"/>
    <cellStyle name="20% - Accent6 2 3 2 4 2 2" xfId="54912"/>
    <cellStyle name="20% - Accent6 2 3 2 4 2 3" xfId="43296"/>
    <cellStyle name="20% - Accent6 2 3 2 4 3" xfId="49104"/>
    <cellStyle name="20% - Accent6 2 3 2 4 4" xfId="37488"/>
    <cellStyle name="20% - Accent6 2 3 2 5" xfId="11206"/>
    <cellStyle name="20% - Accent6 2 3 2 5 2" xfId="41177"/>
    <cellStyle name="20% - Accent6 2 3 2 5 2 2" xfId="52793"/>
    <cellStyle name="20% - Accent6 2 3 2 5 3" xfId="46985"/>
    <cellStyle name="20% - Accent6 2 3 2 5 4" xfId="30151"/>
    <cellStyle name="20% - Accent6 2 3 2 6" xfId="38840"/>
    <cellStyle name="20% - Accent6 2 3 2 6 2" xfId="50456"/>
    <cellStyle name="20% - Accent6 2 3 2 7" xfId="24217"/>
    <cellStyle name="20% - Accent6 2 3 2 8" xfId="44648"/>
    <cellStyle name="20% - Accent6 2 3 2 9" xfId="21681"/>
    <cellStyle name="20% - Accent6 2 3 3" xfId="1097"/>
    <cellStyle name="20% - Accent6 2 3 3 2" xfId="3152"/>
    <cellStyle name="20% - Accent6 2 3 3 2 2" xfId="10681"/>
    <cellStyle name="20% - Accent6 2 3 3 2 2 2" xfId="21050"/>
    <cellStyle name="20% - Accent6 2 3 3 2 2 2 2" xfId="44026"/>
    <cellStyle name="20% - Accent6 2 3 3 2 2 2 2 2" xfId="55642"/>
    <cellStyle name="20% - Accent6 2 3 3 2 2 2 3" xfId="49834"/>
    <cellStyle name="20% - Accent6 2 3 3 2 2 2 4" xfId="38218"/>
    <cellStyle name="20% - Accent6 2 3 3 2 2 3" xfId="40739"/>
    <cellStyle name="20% - Accent6 2 3 3 2 2 3 2" xfId="52355"/>
    <cellStyle name="20% - Accent6 2 3 3 2 2 4" xfId="46547"/>
    <cellStyle name="20% - Accent6 2 3 3 2 2 5" xfId="29176"/>
    <cellStyle name="20% - Accent6 2 3 3 2 3" xfId="13522"/>
    <cellStyle name="20% - Accent6 2 3 3 2 3 2" xfId="42857"/>
    <cellStyle name="20% - Accent6 2 3 3 2 3 2 2" xfId="54473"/>
    <cellStyle name="20% - Accent6 2 3 3 2 3 3" xfId="48665"/>
    <cellStyle name="20% - Accent6 2 3 3 2 3 4" xfId="32149"/>
    <cellStyle name="20% - Accent6 2 3 3 2 4" xfId="39570"/>
    <cellStyle name="20% - Accent6 2 3 3 2 4 2" xfId="51186"/>
    <cellStyle name="20% - Accent6 2 3 3 2 5" xfId="25160"/>
    <cellStyle name="20% - Accent6 2 3 3 2 6" xfId="45378"/>
    <cellStyle name="20% - Accent6 2 3 3 2 7" xfId="22633"/>
    <cellStyle name="20% - Accent6 2 3 3 3" xfId="2480"/>
    <cellStyle name="20% - Accent6 2 3 3 3 2" xfId="12850"/>
    <cellStyle name="20% - Accent6 2 3 3 3 2 2" xfId="42273"/>
    <cellStyle name="20% - Accent6 2 3 3 3 2 2 2" xfId="53889"/>
    <cellStyle name="20% - Accent6 2 3 3 3 2 3" xfId="48081"/>
    <cellStyle name="20% - Accent6 2 3 3 3 2 4" xfId="31537"/>
    <cellStyle name="20% - Accent6 2 3 3 3 3" xfId="40155"/>
    <cellStyle name="20% - Accent6 2 3 3 3 3 2" xfId="51771"/>
    <cellStyle name="20% - Accent6 2 3 3 3 4" xfId="45963"/>
    <cellStyle name="20% - Accent6 2 3 3 3 5" xfId="28532"/>
    <cellStyle name="20% - Accent6 2 3 3 4" xfId="10097"/>
    <cellStyle name="20% - Accent6 2 3 3 4 2" xfId="20466"/>
    <cellStyle name="20% - Accent6 2 3 3 4 2 2" xfId="55058"/>
    <cellStyle name="20% - Accent6 2 3 3 4 2 3" xfId="43442"/>
    <cellStyle name="20% - Accent6 2 3 3 4 3" xfId="49250"/>
    <cellStyle name="20% - Accent6 2 3 3 4 4" xfId="37634"/>
    <cellStyle name="20% - Accent6 2 3 3 5" xfId="11467"/>
    <cellStyle name="20% - Accent6 2 3 3 5 2" xfId="41323"/>
    <cellStyle name="20% - Accent6 2 3 3 5 2 2" xfId="52939"/>
    <cellStyle name="20% - Accent6 2 3 3 5 3" xfId="47131"/>
    <cellStyle name="20% - Accent6 2 3 3 5 4" xfId="30297"/>
    <cellStyle name="20% - Accent6 2 3 3 6" xfId="38986"/>
    <cellStyle name="20% - Accent6 2 3 3 6 2" xfId="50602"/>
    <cellStyle name="20% - Accent6 2 3 3 7" xfId="24430"/>
    <cellStyle name="20% - Accent6 2 3 3 8" xfId="44794"/>
    <cellStyle name="20% - Accent6 2 3 3 9" xfId="21903"/>
    <cellStyle name="20% - Accent6 2 3 4" xfId="1311"/>
    <cellStyle name="20% - Accent6 2 3 4 2" xfId="2670"/>
    <cellStyle name="20% - Accent6 2 3 4 2 2" xfId="13040"/>
    <cellStyle name="20% - Accent6 2 3 4 2 2 2" xfId="42455"/>
    <cellStyle name="20% - Accent6 2 3 4 2 2 2 2" xfId="54071"/>
    <cellStyle name="20% - Accent6 2 3 4 2 2 3" xfId="48263"/>
    <cellStyle name="20% - Accent6 2 3 4 2 2 4" xfId="31727"/>
    <cellStyle name="20% - Accent6 2 3 4 2 3" xfId="40337"/>
    <cellStyle name="20% - Accent6 2 3 4 2 3 2" xfId="51953"/>
    <cellStyle name="20% - Accent6 2 3 4 2 4" xfId="46145"/>
    <cellStyle name="20% - Accent6 2 3 4 2 5" xfId="28714"/>
    <cellStyle name="20% - Accent6 2 3 4 3" xfId="10279"/>
    <cellStyle name="20% - Accent6 2 3 4 3 2" xfId="20648"/>
    <cellStyle name="20% - Accent6 2 3 4 3 2 2" xfId="55240"/>
    <cellStyle name="20% - Accent6 2 3 4 3 2 3" xfId="43624"/>
    <cellStyle name="20% - Accent6 2 3 4 3 3" xfId="49432"/>
    <cellStyle name="20% - Accent6 2 3 4 3 4" xfId="37816"/>
    <cellStyle name="20% - Accent6 2 3 4 4" xfId="11681"/>
    <cellStyle name="20% - Accent6 2 3 4 4 2" xfId="41505"/>
    <cellStyle name="20% - Accent6 2 3 4 4 2 2" xfId="53121"/>
    <cellStyle name="20% - Accent6 2 3 4 4 3" xfId="47313"/>
    <cellStyle name="20% - Accent6 2 3 4 4 4" xfId="30479"/>
    <cellStyle name="20% - Accent6 2 3 4 5" xfId="39168"/>
    <cellStyle name="20% - Accent6 2 3 4 5 2" xfId="50784"/>
    <cellStyle name="20% - Accent6 2 3 4 6" xfId="24644"/>
    <cellStyle name="20% - Accent6 2 3 4 7" xfId="44976"/>
    <cellStyle name="20% - Accent6 2 3 4 8" xfId="22117"/>
    <cellStyle name="20% - Accent6 2 3 5" xfId="758"/>
    <cellStyle name="20% - Accent6 2 3 5 2" xfId="2865"/>
    <cellStyle name="20% - Accent6 2 3 5 2 2" xfId="13235"/>
    <cellStyle name="20% - Accent6 2 3 5 2 2 2" xfId="42637"/>
    <cellStyle name="20% - Accent6 2 3 5 2 2 2 2" xfId="54253"/>
    <cellStyle name="20% - Accent6 2 3 5 2 2 3" xfId="48445"/>
    <cellStyle name="20% - Accent6 2 3 5 2 2 4" xfId="31922"/>
    <cellStyle name="20% - Accent6 2 3 5 2 3" xfId="40519"/>
    <cellStyle name="20% - Accent6 2 3 5 2 3 2" xfId="52135"/>
    <cellStyle name="20% - Accent6 2 3 5 2 4" xfId="46327"/>
    <cellStyle name="20% - Accent6 2 3 5 2 5" xfId="28896"/>
    <cellStyle name="20% - Accent6 2 3 5 3" xfId="10461"/>
    <cellStyle name="20% - Accent6 2 3 5 3 2" xfId="20830"/>
    <cellStyle name="20% - Accent6 2 3 5 3 2 2" xfId="55422"/>
    <cellStyle name="20% - Accent6 2 3 5 3 2 3" xfId="43806"/>
    <cellStyle name="20% - Accent6 2 3 5 3 3" xfId="49614"/>
    <cellStyle name="20% - Accent6 2 3 5 3 4" xfId="37998"/>
    <cellStyle name="20% - Accent6 2 3 5 4" xfId="11128"/>
    <cellStyle name="20% - Accent6 2 3 5 4 2" xfId="41103"/>
    <cellStyle name="20% - Accent6 2 3 5 4 2 2" xfId="52719"/>
    <cellStyle name="20% - Accent6 2 3 5 4 3" xfId="46911"/>
    <cellStyle name="20% - Accent6 2 3 5 4 4" xfId="30077"/>
    <cellStyle name="20% - Accent6 2 3 5 5" xfId="39350"/>
    <cellStyle name="20% - Accent6 2 3 5 5 2" xfId="50966"/>
    <cellStyle name="20% - Accent6 2 3 5 6" xfId="24859"/>
    <cellStyle name="20% - Accent6 2 3 5 7" xfId="45158"/>
    <cellStyle name="20% - Accent6 2 3 5 8" xfId="22332"/>
    <cellStyle name="20% - Accent6 2 3 6" xfId="2220"/>
    <cellStyle name="20% - Accent6 2 3 6 2" xfId="9877"/>
    <cellStyle name="20% - Accent6 2 3 6 2 2" xfId="20246"/>
    <cellStyle name="20% - Accent6 2 3 6 2 2 2" xfId="43222"/>
    <cellStyle name="20% - Accent6 2 3 6 2 2 2 2" xfId="54838"/>
    <cellStyle name="20% - Accent6 2 3 6 2 2 3" xfId="49030"/>
    <cellStyle name="20% - Accent6 2 3 6 2 2 4" xfId="37414"/>
    <cellStyle name="20% - Accent6 2 3 6 2 3" xfId="39935"/>
    <cellStyle name="20% - Accent6 2 3 6 2 3 2" xfId="51551"/>
    <cellStyle name="20% - Accent6 2 3 6 2 4" xfId="45743"/>
    <cellStyle name="20% - Accent6 2 3 6 2 5" xfId="28300"/>
    <cellStyle name="20% - Accent6 2 3 6 3" xfId="12590"/>
    <cellStyle name="20% - Accent6 2 3 6 3 2" xfId="42053"/>
    <cellStyle name="20% - Accent6 2 3 6 3 2 2" xfId="53669"/>
    <cellStyle name="20% - Accent6 2 3 6 3 3" xfId="47861"/>
    <cellStyle name="20% - Accent6 2 3 6 3 4" xfId="31290"/>
    <cellStyle name="20% - Accent6 2 3 6 4" xfId="38766"/>
    <cellStyle name="20% - Accent6 2 3 6 4 2" xfId="50382"/>
    <cellStyle name="20% - Accent6 2 3 6 5" xfId="24142"/>
    <cellStyle name="20% - Accent6 2 3 6 6" xfId="44574"/>
    <cellStyle name="20% - Accent6 2 3 6 7" xfId="21606"/>
    <cellStyle name="20% - Accent6 2 3 7" xfId="1980"/>
    <cellStyle name="20% - Accent6 2 3 7 2" xfId="12350"/>
    <cellStyle name="20% - Accent6 2 3 7 2 2" xfId="41907"/>
    <cellStyle name="20% - Accent6 2 3 7 2 2 2" xfId="53523"/>
    <cellStyle name="20% - Accent6 2 3 7 2 3" xfId="47715"/>
    <cellStyle name="20% - Accent6 2 3 7 2 4" xfId="31130"/>
    <cellStyle name="20% - Accent6 2 3 7 3" xfId="38620"/>
    <cellStyle name="20% - Accent6 2 3 7 3 2" xfId="50236"/>
    <cellStyle name="20% - Accent6 2 3 7 4" xfId="44428"/>
    <cellStyle name="20% - Accent6 2 3 7 5" xfId="23902"/>
    <cellStyle name="20% - Accent6 2 3 8" xfId="1577"/>
    <cellStyle name="20% - Accent6 2 3 8 2" xfId="11947"/>
    <cellStyle name="20% - Accent6 2 3 8 2 2" xfId="41724"/>
    <cellStyle name="20% - Accent6 2 3 8 2 2 2" xfId="53340"/>
    <cellStyle name="20% - Accent6 2 3 8 2 3" xfId="47532"/>
    <cellStyle name="20% - Accent6 2 3 8 2 4" xfId="30745"/>
    <cellStyle name="20% - Accent6 2 3 8 3" xfId="39789"/>
    <cellStyle name="20% - Accent6 2 3 8 3 2" xfId="51405"/>
    <cellStyle name="20% - Accent6 2 3 8 4" xfId="45597"/>
    <cellStyle name="20% - Accent6 2 3 8 5" xfId="28075"/>
    <cellStyle name="20% - Accent6 2 3 9" xfId="9731"/>
    <cellStyle name="20% - Accent6 2 3 9 2" xfId="20100"/>
    <cellStyle name="20% - Accent6 2 3 9 2 2" xfId="54692"/>
    <cellStyle name="20% - Accent6 2 3 9 2 3" xfId="43076"/>
    <cellStyle name="20% - Accent6 2 3 9 3" xfId="48884"/>
    <cellStyle name="20% - Accent6 2 3 9 4" xfId="37268"/>
    <cellStyle name="20% - Accent6 2 4" xfId="549"/>
    <cellStyle name="20% - Accent6 2 4 10" xfId="38473"/>
    <cellStyle name="20% - Accent6 2 4 10 2" xfId="50089"/>
    <cellStyle name="20% - Accent6 2 4 11" xfId="23476"/>
    <cellStyle name="20% - Accent6 2 4 12" xfId="44281"/>
    <cellStyle name="20% - Accent6 2 4 13" xfId="21394"/>
    <cellStyle name="20% - Accent6 2 4 2" xfId="1137"/>
    <cellStyle name="20% - Accent6 2 4 2 2" xfId="3188"/>
    <cellStyle name="20% - Accent6 2 4 2 2 2" xfId="10717"/>
    <cellStyle name="20% - Accent6 2 4 2 2 2 2" xfId="21086"/>
    <cellStyle name="20% - Accent6 2 4 2 2 2 2 2" xfId="44062"/>
    <cellStyle name="20% - Accent6 2 4 2 2 2 2 2 2" xfId="55678"/>
    <cellStyle name="20% - Accent6 2 4 2 2 2 2 3" xfId="49870"/>
    <cellStyle name="20% - Accent6 2 4 2 2 2 2 4" xfId="38254"/>
    <cellStyle name="20% - Accent6 2 4 2 2 2 3" xfId="40775"/>
    <cellStyle name="20% - Accent6 2 4 2 2 2 3 2" xfId="52391"/>
    <cellStyle name="20% - Accent6 2 4 2 2 2 4" xfId="46583"/>
    <cellStyle name="20% - Accent6 2 4 2 2 2 5" xfId="29212"/>
    <cellStyle name="20% - Accent6 2 4 2 2 3" xfId="13558"/>
    <cellStyle name="20% - Accent6 2 4 2 2 3 2" xfId="42893"/>
    <cellStyle name="20% - Accent6 2 4 2 2 3 2 2" xfId="54509"/>
    <cellStyle name="20% - Accent6 2 4 2 2 3 3" xfId="48701"/>
    <cellStyle name="20% - Accent6 2 4 2 2 3 4" xfId="32185"/>
    <cellStyle name="20% - Accent6 2 4 2 2 4" xfId="39606"/>
    <cellStyle name="20% - Accent6 2 4 2 2 4 2" xfId="51222"/>
    <cellStyle name="20% - Accent6 2 4 2 2 5" xfId="25196"/>
    <cellStyle name="20% - Accent6 2 4 2 2 6" xfId="45414"/>
    <cellStyle name="20% - Accent6 2 4 2 2 7" xfId="22669"/>
    <cellStyle name="20% - Accent6 2 4 2 3" xfId="2516"/>
    <cellStyle name="20% - Accent6 2 4 2 3 2" xfId="12886"/>
    <cellStyle name="20% - Accent6 2 4 2 3 2 2" xfId="42309"/>
    <cellStyle name="20% - Accent6 2 4 2 3 2 2 2" xfId="53925"/>
    <cellStyle name="20% - Accent6 2 4 2 3 2 3" xfId="48117"/>
    <cellStyle name="20% - Accent6 2 4 2 3 2 4" xfId="31573"/>
    <cellStyle name="20% - Accent6 2 4 2 3 3" xfId="40191"/>
    <cellStyle name="20% - Accent6 2 4 2 3 3 2" xfId="51807"/>
    <cellStyle name="20% - Accent6 2 4 2 3 4" xfId="45999"/>
    <cellStyle name="20% - Accent6 2 4 2 3 5" xfId="28568"/>
    <cellStyle name="20% - Accent6 2 4 2 4" xfId="10133"/>
    <cellStyle name="20% - Accent6 2 4 2 4 2" xfId="20502"/>
    <cellStyle name="20% - Accent6 2 4 2 4 2 2" xfId="55094"/>
    <cellStyle name="20% - Accent6 2 4 2 4 2 3" xfId="43478"/>
    <cellStyle name="20% - Accent6 2 4 2 4 3" xfId="49286"/>
    <cellStyle name="20% - Accent6 2 4 2 4 4" xfId="37670"/>
    <cellStyle name="20% - Accent6 2 4 2 5" xfId="11507"/>
    <cellStyle name="20% - Accent6 2 4 2 5 2" xfId="41359"/>
    <cellStyle name="20% - Accent6 2 4 2 5 2 2" xfId="52975"/>
    <cellStyle name="20% - Accent6 2 4 2 5 3" xfId="47167"/>
    <cellStyle name="20% - Accent6 2 4 2 5 4" xfId="30333"/>
    <cellStyle name="20% - Accent6 2 4 2 6" xfId="39022"/>
    <cellStyle name="20% - Accent6 2 4 2 6 2" xfId="50638"/>
    <cellStyle name="20% - Accent6 2 4 2 7" xfId="24470"/>
    <cellStyle name="20% - Accent6 2 4 2 8" xfId="44830"/>
    <cellStyle name="20% - Accent6 2 4 2 9" xfId="21943"/>
    <cellStyle name="20% - Accent6 2 4 3" xfId="1347"/>
    <cellStyle name="20% - Accent6 2 4 3 2" xfId="2706"/>
    <cellStyle name="20% - Accent6 2 4 3 2 2" xfId="13076"/>
    <cellStyle name="20% - Accent6 2 4 3 2 2 2" xfId="42491"/>
    <cellStyle name="20% - Accent6 2 4 3 2 2 2 2" xfId="54107"/>
    <cellStyle name="20% - Accent6 2 4 3 2 2 3" xfId="48299"/>
    <cellStyle name="20% - Accent6 2 4 3 2 2 4" xfId="31763"/>
    <cellStyle name="20% - Accent6 2 4 3 2 3" xfId="40373"/>
    <cellStyle name="20% - Accent6 2 4 3 2 3 2" xfId="51989"/>
    <cellStyle name="20% - Accent6 2 4 3 2 4" xfId="46181"/>
    <cellStyle name="20% - Accent6 2 4 3 2 5" xfId="28750"/>
    <cellStyle name="20% - Accent6 2 4 3 3" xfId="10315"/>
    <cellStyle name="20% - Accent6 2 4 3 3 2" xfId="20684"/>
    <cellStyle name="20% - Accent6 2 4 3 3 2 2" xfId="55276"/>
    <cellStyle name="20% - Accent6 2 4 3 3 2 3" xfId="43660"/>
    <cellStyle name="20% - Accent6 2 4 3 3 3" xfId="49468"/>
    <cellStyle name="20% - Accent6 2 4 3 3 4" xfId="37852"/>
    <cellStyle name="20% - Accent6 2 4 3 4" xfId="11717"/>
    <cellStyle name="20% - Accent6 2 4 3 4 2" xfId="41541"/>
    <cellStyle name="20% - Accent6 2 4 3 4 2 2" xfId="53157"/>
    <cellStyle name="20% - Accent6 2 4 3 4 3" xfId="47349"/>
    <cellStyle name="20% - Accent6 2 4 3 4 4" xfId="30515"/>
    <cellStyle name="20% - Accent6 2 4 3 5" xfId="39204"/>
    <cellStyle name="20% - Accent6 2 4 3 5 2" xfId="50820"/>
    <cellStyle name="20% - Accent6 2 4 3 6" xfId="24680"/>
    <cellStyle name="20% - Accent6 2 4 3 7" xfId="45012"/>
    <cellStyle name="20% - Accent6 2 4 3 8" xfId="22153"/>
    <cellStyle name="20% - Accent6 2 4 4" xfId="874"/>
    <cellStyle name="20% - Accent6 2 4 4 2" xfId="2979"/>
    <cellStyle name="20% - Accent6 2 4 4 2 2" xfId="13349"/>
    <cellStyle name="20% - Accent6 2 4 4 2 2 2" xfId="42747"/>
    <cellStyle name="20% - Accent6 2 4 4 2 2 2 2" xfId="54363"/>
    <cellStyle name="20% - Accent6 2 4 4 2 2 3" xfId="48555"/>
    <cellStyle name="20% - Accent6 2 4 4 2 2 4" xfId="32032"/>
    <cellStyle name="20% - Accent6 2 4 4 2 3" xfId="40629"/>
    <cellStyle name="20% - Accent6 2 4 4 2 3 2" xfId="52245"/>
    <cellStyle name="20% - Accent6 2 4 4 2 4" xfId="46437"/>
    <cellStyle name="20% - Accent6 2 4 4 2 5" xfId="29010"/>
    <cellStyle name="20% - Accent6 2 4 4 3" xfId="10571"/>
    <cellStyle name="20% - Accent6 2 4 4 3 2" xfId="20940"/>
    <cellStyle name="20% - Accent6 2 4 4 3 2 2" xfId="55532"/>
    <cellStyle name="20% - Accent6 2 4 4 3 2 3" xfId="43916"/>
    <cellStyle name="20% - Accent6 2 4 4 3 3" xfId="49724"/>
    <cellStyle name="20% - Accent6 2 4 4 3 4" xfId="38108"/>
    <cellStyle name="20% - Accent6 2 4 4 4" xfId="11244"/>
    <cellStyle name="20% - Accent6 2 4 4 4 2" xfId="41213"/>
    <cellStyle name="20% - Accent6 2 4 4 4 2 2" xfId="52829"/>
    <cellStyle name="20% - Accent6 2 4 4 4 3" xfId="47021"/>
    <cellStyle name="20% - Accent6 2 4 4 4 4" xfId="30187"/>
    <cellStyle name="20% - Accent6 2 4 4 5" xfId="39460"/>
    <cellStyle name="20% - Accent6 2 4 4 5 2" xfId="51076"/>
    <cellStyle name="20% - Accent6 2 4 4 6" xfId="24975"/>
    <cellStyle name="20% - Accent6 2 4 4 7" xfId="45268"/>
    <cellStyle name="20% - Accent6 2 4 4 8" xfId="22448"/>
    <cellStyle name="20% - Accent6 2 4 5" xfId="2332"/>
    <cellStyle name="20% - Accent6 2 4 5 2" xfId="9987"/>
    <cellStyle name="20% - Accent6 2 4 5 2 2" xfId="20356"/>
    <cellStyle name="20% - Accent6 2 4 5 2 2 2" xfId="43332"/>
    <cellStyle name="20% - Accent6 2 4 5 2 2 2 2" xfId="54948"/>
    <cellStyle name="20% - Accent6 2 4 5 2 2 3" xfId="49140"/>
    <cellStyle name="20% - Accent6 2 4 5 2 2 4" xfId="37524"/>
    <cellStyle name="20% - Accent6 2 4 5 2 3" xfId="40045"/>
    <cellStyle name="20% - Accent6 2 4 5 2 3 2" xfId="51661"/>
    <cellStyle name="20% - Accent6 2 4 5 2 4" xfId="45853"/>
    <cellStyle name="20% - Accent6 2 4 5 2 5" xfId="28412"/>
    <cellStyle name="20% - Accent6 2 4 5 3" xfId="12702"/>
    <cellStyle name="20% - Accent6 2 4 5 3 2" xfId="42163"/>
    <cellStyle name="20% - Accent6 2 4 5 3 2 2" xfId="53779"/>
    <cellStyle name="20% - Accent6 2 4 5 3 3" xfId="47971"/>
    <cellStyle name="20% - Accent6 2 4 5 3 4" xfId="31400"/>
    <cellStyle name="20% - Accent6 2 4 5 4" xfId="38876"/>
    <cellStyle name="20% - Accent6 2 4 5 4 2" xfId="50492"/>
    <cellStyle name="20% - Accent6 2 4 5 5" xfId="24254"/>
    <cellStyle name="20% - Accent6 2 4 5 6" xfId="44684"/>
    <cellStyle name="20% - Accent6 2 4 5 7" xfId="21718"/>
    <cellStyle name="20% - Accent6 2 4 6" xfId="2019"/>
    <cellStyle name="20% - Accent6 2 4 6 2" xfId="12389"/>
    <cellStyle name="20% - Accent6 2 4 6 2 2" xfId="41943"/>
    <cellStyle name="20% - Accent6 2 4 6 2 2 2" xfId="53559"/>
    <cellStyle name="20% - Accent6 2 4 6 2 3" xfId="47751"/>
    <cellStyle name="20% - Accent6 2 4 6 2 4" xfId="31169"/>
    <cellStyle name="20% - Accent6 2 4 6 3" xfId="38656"/>
    <cellStyle name="20% - Accent6 2 4 6 3 2" xfId="50272"/>
    <cellStyle name="20% - Accent6 2 4 6 4" xfId="44464"/>
    <cellStyle name="20% - Accent6 2 4 6 5" xfId="23941"/>
    <cellStyle name="20% - Accent6 2 4 7" xfId="1613"/>
    <cellStyle name="20% - Accent6 2 4 7 2" xfId="11983"/>
    <cellStyle name="20% - Accent6 2 4 7 2 2" xfId="41760"/>
    <cellStyle name="20% - Accent6 2 4 7 2 2 2" xfId="53376"/>
    <cellStyle name="20% - Accent6 2 4 7 2 3" xfId="47568"/>
    <cellStyle name="20% - Accent6 2 4 7 2 4" xfId="30781"/>
    <cellStyle name="20% - Accent6 2 4 7 3" xfId="39825"/>
    <cellStyle name="20% - Accent6 2 4 7 3 2" xfId="51441"/>
    <cellStyle name="20% - Accent6 2 4 7 4" xfId="45633"/>
    <cellStyle name="20% - Accent6 2 4 7 5" xfId="28111"/>
    <cellStyle name="20% - Accent6 2 4 8" xfId="9767"/>
    <cellStyle name="20% - Accent6 2 4 8 2" xfId="20136"/>
    <cellStyle name="20% - Accent6 2 4 8 2 2" xfId="54728"/>
    <cellStyle name="20% - Accent6 2 4 8 2 3" xfId="43112"/>
    <cellStyle name="20% - Accent6 2 4 8 3" xfId="48920"/>
    <cellStyle name="20% - Accent6 2 4 8 4" xfId="37304"/>
    <cellStyle name="20% - Accent6 2 4 9" xfId="10921"/>
    <cellStyle name="20% - Accent6 2 4 9 2" xfId="40957"/>
    <cellStyle name="20% - Accent6 2 4 9 2 2" xfId="52573"/>
    <cellStyle name="20% - Accent6 2 4 9 3" xfId="46765"/>
    <cellStyle name="20% - Accent6 2 4 9 4" xfId="29931"/>
    <cellStyle name="20% - Accent6 2 5" xfId="603"/>
    <cellStyle name="20% - Accent6 2 5 10" xfId="38509"/>
    <cellStyle name="20% - Accent6 2 5 10 2" xfId="50125"/>
    <cellStyle name="20% - Accent6 2 5 11" xfId="23530"/>
    <cellStyle name="20% - Accent6 2 5 12" xfId="44317"/>
    <cellStyle name="20% - Accent6 2 5 13" xfId="21448"/>
    <cellStyle name="20% - Accent6 2 5 2" xfId="1191"/>
    <cellStyle name="20% - Accent6 2 5 2 2" xfId="3224"/>
    <cellStyle name="20% - Accent6 2 5 2 2 2" xfId="10753"/>
    <cellStyle name="20% - Accent6 2 5 2 2 2 2" xfId="21122"/>
    <cellStyle name="20% - Accent6 2 5 2 2 2 2 2" xfId="44098"/>
    <cellStyle name="20% - Accent6 2 5 2 2 2 2 2 2" xfId="55714"/>
    <cellStyle name="20% - Accent6 2 5 2 2 2 2 3" xfId="49906"/>
    <cellStyle name="20% - Accent6 2 5 2 2 2 2 4" xfId="38290"/>
    <cellStyle name="20% - Accent6 2 5 2 2 2 3" xfId="40811"/>
    <cellStyle name="20% - Accent6 2 5 2 2 2 3 2" xfId="52427"/>
    <cellStyle name="20% - Accent6 2 5 2 2 2 4" xfId="46619"/>
    <cellStyle name="20% - Accent6 2 5 2 2 2 5" xfId="29248"/>
    <cellStyle name="20% - Accent6 2 5 2 2 3" xfId="13594"/>
    <cellStyle name="20% - Accent6 2 5 2 2 3 2" xfId="42929"/>
    <cellStyle name="20% - Accent6 2 5 2 2 3 2 2" xfId="54545"/>
    <cellStyle name="20% - Accent6 2 5 2 2 3 3" xfId="48737"/>
    <cellStyle name="20% - Accent6 2 5 2 2 3 4" xfId="32221"/>
    <cellStyle name="20% - Accent6 2 5 2 2 4" xfId="39642"/>
    <cellStyle name="20% - Accent6 2 5 2 2 4 2" xfId="51258"/>
    <cellStyle name="20% - Accent6 2 5 2 2 5" xfId="25232"/>
    <cellStyle name="20% - Accent6 2 5 2 2 6" xfId="45450"/>
    <cellStyle name="20% - Accent6 2 5 2 2 7" xfId="22705"/>
    <cellStyle name="20% - Accent6 2 5 2 3" xfId="2558"/>
    <cellStyle name="20% - Accent6 2 5 2 3 2" xfId="12928"/>
    <cellStyle name="20% - Accent6 2 5 2 3 2 2" xfId="42345"/>
    <cellStyle name="20% - Accent6 2 5 2 3 2 2 2" xfId="53961"/>
    <cellStyle name="20% - Accent6 2 5 2 3 2 3" xfId="48153"/>
    <cellStyle name="20% - Accent6 2 5 2 3 2 4" xfId="31615"/>
    <cellStyle name="20% - Accent6 2 5 2 3 3" xfId="40227"/>
    <cellStyle name="20% - Accent6 2 5 2 3 3 2" xfId="51843"/>
    <cellStyle name="20% - Accent6 2 5 2 3 4" xfId="46035"/>
    <cellStyle name="20% - Accent6 2 5 2 3 5" xfId="28604"/>
    <cellStyle name="20% - Accent6 2 5 2 4" xfId="10169"/>
    <cellStyle name="20% - Accent6 2 5 2 4 2" xfId="20538"/>
    <cellStyle name="20% - Accent6 2 5 2 4 2 2" xfId="55130"/>
    <cellStyle name="20% - Accent6 2 5 2 4 2 3" xfId="43514"/>
    <cellStyle name="20% - Accent6 2 5 2 4 3" xfId="49322"/>
    <cellStyle name="20% - Accent6 2 5 2 4 4" xfId="37706"/>
    <cellStyle name="20% - Accent6 2 5 2 5" xfId="11561"/>
    <cellStyle name="20% - Accent6 2 5 2 5 2" xfId="41395"/>
    <cellStyle name="20% - Accent6 2 5 2 5 2 2" xfId="53011"/>
    <cellStyle name="20% - Accent6 2 5 2 5 3" xfId="47203"/>
    <cellStyle name="20% - Accent6 2 5 2 5 4" xfId="30369"/>
    <cellStyle name="20% - Accent6 2 5 2 6" xfId="39058"/>
    <cellStyle name="20% - Accent6 2 5 2 6 2" xfId="50674"/>
    <cellStyle name="20% - Accent6 2 5 2 7" xfId="24524"/>
    <cellStyle name="20% - Accent6 2 5 2 8" xfId="44866"/>
    <cellStyle name="20% - Accent6 2 5 2 9" xfId="21997"/>
    <cellStyle name="20% - Accent6 2 5 3" xfId="1383"/>
    <cellStyle name="20% - Accent6 2 5 3 2" xfId="2742"/>
    <cellStyle name="20% - Accent6 2 5 3 2 2" xfId="13112"/>
    <cellStyle name="20% - Accent6 2 5 3 2 2 2" xfId="42527"/>
    <cellStyle name="20% - Accent6 2 5 3 2 2 2 2" xfId="54143"/>
    <cellStyle name="20% - Accent6 2 5 3 2 2 3" xfId="48335"/>
    <cellStyle name="20% - Accent6 2 5 3 2 2 4" xfId="31799"/>
    <cellStyle name="20% - Accent6 2 5 3 2 3" xfId="40409"/>
    <cellStyle name="20% - Accent6 2 5 3 2 3 2" xfId="52025"/>
    <cellStyle name="20% - Accent6 2 5 3 2 4" xfId="46217"/>
    <cellStyle name="20% - Accent6 2 5 3 2 5" xfId="28786"/>
    <cellStyle name="20% - Accent6 2 5 3 3" xfId="10351"/>
    <cellStyle name="20% - Accent6 2 5 3 3 2" xfId="20720"/>
    <cellStyle name="20% - Accent6 2 5 3 3 2 2" xfId="55312"/>
    <cellStyle name="20% - Accent6 2 5 3 3 2 3" xfId="43696"/>
    <cellStyle name="20% - Accent6 2 5 3 3 3" xfId="49504"/>
    <cellStyle name="20% - Accent6 2 5 3 3 4" xfId="37888"/>
    <cellStyle name="20% - Accent6 2 5 3 4" xfId="11753"/>
    <cellStyle name="20% - Accent6 2 5 3 4 2" xfId="41577"/>
    <cellStyle name="20% - Accent6 2 5 3 4 2 2" xfId="53193"/>
    <cellStyle name="20% - Accent6 2 5 3 4 3" xfId="47385"/>
    <cellStyle name="20% - Accent6 2 5 3 4 4" xfId="30551"/>
    <cellStyle name="20% - Accent6 2 5 3 5" xfId="39240"/>
    <cellStyle name="20% - Accent6 2 5 3 5 2" xfId="50856"/>
    <cellStyle name="20% - Accent6 2 5 3 6" xfId="24716"/>
    <cellStyle name="20% - Accent6 2 5 3 7" xfId="45048"/>
    <cellStyle name="20% - Accent6 2 5 3 8" xfId="22189"/>
    <cellStyle name="20% - Accent6 2 5 4" xfId="924"/>
    <cellStyle name="20% - Accent6 2 5 4 2" xfId="3020"/>
    <cellStyle name="20% - Accent6 2 5 4 2 2" xfId="13390"/>
    <cellStyle name="20% - Accent6 2 5 4 2 2 2" xfId="42783"/>
    <cellStyle name="20% - Accent6 2 5 4 2 2 2 2" xfId="54399"/>
    <cellStyle name="20% - Accent6 2 5 4 2 2 3" xfId="48591"/>
    <cellStyle name="20% - Accent6 2 5 4 2 2 4" xfId="32073"/>
    <cellStyle name="20% - Accent6 2 5 4 2 3" xfId="40665"/>
    <cellStyle name="20% - Accent6 2 5 4 2 3 2" xfId="52281"/>
    <cellStyle name="20% - Accent6 2 5 4 2 4" xfId="46473"/>
    <cellStyle name="20% - Accent6 2 5 4 2 5" xfId="29046"/>
    <cellStyle name="20% - Accent6 2 5 4 3" xfId="10607"/>
    <cellStyle name="20% - Accent6 2 5 4 3 2" xfId="20976"/>
    <cellStyle name="20% - Accent6 2 5 4 3 2 2" xfId="55568"/>
    <cellStyle name="20% - Accent6 2 5 4 3 2 3" xfId="43952"/>
    <cellStyle name="20% - Accent6 2 5 4 3 3" xfId="49760"/>
    <cellStyle name="20% - Accent6 2 5 4 3 4" xfId="38144"/>
    <cellStyle name="20% - Accent6 2 5 4 4" xfId="11294"/>
    <cellStyle name="20% - Accent6 2 5 4 4 2" xfId="41249"/>
    <cellStyle name="20% - Accent6 2 5 4 4 2 2" xfId="52865"/>
    <cellStyle name="20% - Accent6 2 5 4 4 3" xfId="47057"/>
    <cellStyle name="20% - Accent6 2 5 4 4 4" xfId="30223"/>
    <cellStyle name="20% - Accent6 2 5 4 5" xfId="39496"/>
    <cellStyle name="20% - Accent6 2 5 4 5 2" xfId="51112"/>
    <cellStyle name="20% - Accent6 2 5 4 6" xfId="25025"/>
    <cellStyle name="20% - Accent6 2 5 4 7" xfId="45304"/>
    <cellStyle name="20% - Accent6 2 5 4 8" xfId="22498"/>
    <cellStyle name="20% - Accent6 2 5 5" xfId="2372"/>
    <cellStyle name="20% - Accent6 2 5 5 2" xfId="10023"/>
    <cellStyle name="20% - Accent6 2 5 5 2 2" xfId="20392"/>
    <cellStyle name="20% - Accent6 2 5 5 2 2 2" xfId="43368"/>
    <cellStyle name="20% - Accent6 2 5 5 2 2 2 2" xfId="54984"/>
    <cellStyle name="20% - Accent6 2 5 5 2 2 3" xfId="49176"/>
    <cellStyle name="20% - Accent6 2 5 5 2 2 4" xfId="37560"/>
    <cellStyle name="20% - Accent6 2 5 5 2 3" xfId="40081"/>
    <cellStyle name="20% - Accent6 2 5 5 2 3 2" xfId="51697"/>
    <cellStyle name="20% - Accent6 2 5 5 2 4" xfId="45889"/>
    <cellStyle name="20% - Accent6 2 5 5 2 5" xfId="28452"/>
    <cellStyle name="20% - Accent6 2 5 5 3" xfId="12742"/>
    <cellStyle name="20% - Accent6 2 5 5 3 2" xfId="42199"/>
    <cellStyle name="20% - Accent6 2 5 5 3 2 2" xfId="53815"/>
    <cellStyle name="20% - Accent6 2 5 5 3 3" xfId="48007"/>
    <cellStyle name="20% - Accent6 2 5 5 3 4" xfId="31436"/>
    <cellStyle name="20% - Accent6 2 5 5 4" xfId="38912"/>
    <cellStyle name="20% - Accent6 2 5 5 4 2" xfId="50528"/>
    <cellStyle name="20% - Accent6 2 5 5 5" xfId="24294"/>
    <cellStyle name="20% - Accent6 2 5 5 6" xfId="44720"/>
    <cellStyle name="20% - Accent6 2 5 5 7" xfId="21758"/>
    <cellStyle name="20% - Accent6 2 5 6" xfId="2064"/>
    <cellStyle name="20% - Accent6 2 5 6 2" xfId="12434"/>
    <cellStyle name="20% - Accent6 2 5 6 2 2" xfId="41979"/>
    <cellStyle name="20% - Accent6 2 5 6 2 2 2" xfId="53595"/>
    <cellStyle name="20% - Accent6 2 5 6 2 3" xfId="47787"/>
    <cellStyle name="20% - Accent6 2 5 6 2 4" xfId="31213"/>
    <cellStyle name="20% - Accent6 2 5 6 3" xfId="38692"/>
    <cellStyle name="20% - Accent6 2 5 6 3 2" xfId="50308"/>
    <cellStyle name="20% - Accent6 2 5 6 4" xfId="44500"/>
    <cellStyle name="20% - Accent6 2 5 6 5" xfId="23986"/>
    <cellStyle name="20% - Accent6 2 5 7" xfId="1654"/>
    <cellStyle name="20% - Accent6 2 5 7 2" xfId="12024"/>
    <cellStyle name="20% - Accent6 2 5 7 2 2" xfId="41796"/>
    <cellStyle name="20% - Accent6 2 5 7 2 2 2" xfId="53412"/>
    <cellStyle name="20% - Accent6 2 5 7 2 3" xfId="47604"/>
    <cellStyle name="20% - Accent6 2 5 7 2 4" xfId="30822"/>
    <cellStyle name="20% - Accent6 2 5 7 3" xfId="39861"/>
    <cellStyle name="20% - Accent6 2 5 7 3 2" xfId="51477"/>
    <cellStyle name="20% - Accent6 2 5 7 4" xfId="45669"/>
    <cellStyle name="20% - Accent6 2 5 7 5" xfId="28147"/>
    <cellStyle name="20% - Accent6 2 5 8" xfId="9803"/>
    <cellStyle name="20% - Accent6 2 5 8 2" xfId="20172"/>
    <cellStyle name="20% - Accent6 2 5 8 2 2" xfId="54764"/>
    <cellStyle name="20% - Accent6 2 5 8 2 3" xfId="43148"/>
    <cellStyle name="20% - Accent6 2 5 8 3" xfId="48956"/>
    <cellStyle name="20% - Accent6 2 5 8 4" xfId="37340"/>
    <cellStyle name="20% - Accent6 2 5 9" xfId="10975"/>
    <cellStyle name="20% - Accent6 2 5 9 2" xfId="40993"/>
    <cellStyle name="20% - Accent6 2 5 9 2 2" xfId="52609"/>
    <cellStyle name="20% - Accent6 2 5 9 3" xfId="46801"/>
    <cellStyle name="20% - Accent6 2 5 9 4" xfId="29967"/>
    <cellStyle name="20% - Accent6 2 6" xfId="644"/>
    <cellStyle name="20% - Accent6 2 6 10" xfId="38400"/>
    <cellStyle name="20% - Accent6 2 6 10 2" xfId="50016"/>
    <cellStyle name="20% - Accent6 2 6 11" xfId="23390"/>
    <cellStyle name="20% - Accent6 2 6 12" xfId="44208"/>
    <cellStyle name="20% - Accent6 2 6 13" xfId="21283"/>
    <cellStyle name="20% - Accent6 2 6 2" xfId="1232"/>
    <cellStyle name="20% - Accent6 2 6 2 2" xfId="3260"/>
    <cellStyle name="20% - Accent6 2 6 2 2 2" xfId="10789"/>
    <cellStyle name="20% - Accent6 2 6 2 2 2 2" xfId="21158"/>
    <cellStyle name="20% - Accent6 2 6 2 2 2 2 2" xfId="44134"/>
    <cellStyle name="20% - Accent6 2 6 2 2 2 2 2 2" xfId="55750"/>
    <cellStyle name="20% - Accent6 2 6 2 2 2 2 3" xfId="49942"/>
    <cellStyle name="20% - Accent6 2 6 2 2 2 2 4" xfId="38326"/>
    <cellStyle name="20% - Accent6 2 6 2 2 2 3" xfId="40847"/>
    <cellStyle name="20% - Accent6 2 6 2 2 2 3 2" xfId="52463"/>
    <cellStyle name="20% - Accent6 2 6 2 2 2 4" xfId="46655"/>
    <cellStyle name="20% - Accent6 2 6 2 2 2 5" xfId="29284"/>
    <cellStyle name="20% - Accent6 2 6 2 2 3" xfId="13630"/>
    <cellStyle name="20% - Accent6 2 6 2 2 3 2" xfId="42965"/>
    <cellStyle name="20% - Accent6 2 6 2 2 3 2 2" xfId="54581"/>
    <cellStyle name="20% - Accent6 2 6 2 2 3 3" xfId="48773"/>
    <cellStyle name="20% - Accent6 2 6 2 2 3 4" xfId="32257"/>
    <cellStyle name="20% - Accent6 2 6 2 2 4" xfId="39678"/>
    <cellStyle name="20% - Accent6 2 6 2 2 4 2" xfId="51294"/>
    <cellStyle name="20% - Accent6 2 6 2 2 5" xfId="25268"/>
    <cellStyle name="20% - Accent6 2 6 2 2 6" xfId="45486"/>
    <cellStyle name="20% - Accent6 2 6 2 2 7" xfId="22741"/>
    <cellStyle name="20% - Accent6 2 6 2 3" xfId="2595"/>
    <cellStyle name="20% - Accent6 2 6 2 3 2" xfId="12965"/>
    <cellStyle name="20% - Accent6 2 6 2 3 2 2" xfId="42381"/>
    <cellStyle name="20% - Accent6 2 6 2 3 2 2 2" xfId="53997"/>
    <cellStyle name="20% - Accent6 2 6 2 3 2 3" xfId="48189"/>
    <cellStyle name="20% - Accent6 2 6 2 3 2 4" xfId="31652"/>
    <cellStyle name="20% - Accent6 2 6 2 3 3" xfId="40263"/>
    <cellStyle name="20% - Accent6 2 6 2 3 3 2" xfId="51879"/>
    <cellStyle name="20% - Accent6 2 6 2 3 4" xfId="46071"/>
    <cellStyle name="20% - Accent6 2 6 2 3 5" xfId="28640"/>
    <cellStyle name="20% - Accent6 2 6 2 4" xfId="10205"/>
    <cellStyle name="20% - Accent6 2 6 2 4 2" xfId="20574"/>
    <cellStyle name="20% - Accent6 2 6 2 4 2 2" xfId="55166"/>
    <cellStyle name="20% - Accent6 2 6 2 4 2 3" xfId="43550"/>
    <cellStyle name="20% - Accent6 2 6 2 4 3" xfId="49358"/>
    <cellStyle name="20% - Accent6 2 6 2 4 4" xfId="37742"/>
    <cellStyle name="20% - Accent6 2 6 2 5" xfId="11602"/>
    <cellStyle name="20% - Accent6 2 6 2 5 2" xfId="41431"/>
    <cellStyle name="20% - Accent6 2 6 2 5 2 2" xfId="53047"/>
    <cellStyle name="20% - Accent6 2 6 2 5 3" xfId="47239"/>
    <cellStyle name="20% - Accent6 2 6 2 5 4" xfId="30405"/>
    <cellStyle name="20% - Accent6 2 6 2 6" xfId="39094"/>
    <cellStyle name="20% - Accent6 2 6 2 6 2" xfId="50710"/>
    <cellStyle name="20% - Accent6 2 6 2 7" xfId="24565"/>
    <cellStyle name="20% - Accent6 2 6 2 8" xfId="44902"/>
    <cellStyle name="20% - Accent6 2 6 2 9" xfId="22038"/>
    <cellStyle name="20% - Accent6 2 6 3" xfId="1419"/>
    <cellStyle name="20% - Accent6 2 6 3 2" xfId="2778"/>
    <cellStyle name="20% - Accent6 2 6 3 2 2" xfId="13148"/>
    <cellStyle name="20% - Accent6 2 6 3 2 2 2" xfId="42563"/>
    <cellStyle name="20% - Accent6 2 6 3 2 2 2 2" xfId="54179"/>
    <cellStyle name="20% - Accent6 2 6 3 2 2 3" xfId="48371"/>
    <cellStyle name="20% - Accent6 2 6 3 2 2 4" xfId="31835"/>
    <cellStyle name="20% - Accent6 2 6 3 2 3" xfId="40445"/>
    <cellStyle name="20% - Accent6 2 6 3 2 3 2" xfId="52061"/>
    <cellStyle name="20% - Accent6 2 6 3 2 4" xfId="46253"/>
    <cellStyle name="20% - Accent6 2 6 3 2 5" xfId="28822"/>
    <cellStyle name="20% - Accent6 2 6 3 3" xfId="10387"/>
    <cellStyle name="20% - Accent6 2 6 3 3 2" xfId="20756"/>
    <cellStyle name="20% - Accent6 2 6 3 3 2 2" xfId="55348"/>
    <cellStyle name="20% - Accent6 2 6 3 3 2 3" xfId="43732"/>
    <cellStyle name="20% - Accent6 2 6 3 3 3" xfId="49540"/>
    <cellStyle name="20% - Accent6 2 6 3 3 4" xfId="37924"/>
    <cellStyle name="20% - Accent6 2 6 3 4" xfId="11789"/>
    <cellStyle name="20% - Accent6 2 6 3 4 2" xfId="41613"/>
    <cellStyle name="20% - Accent6 2 6 3 4 2 2" xfId="53229"/>
    <cellStyle name="20% - Accent6 2 6 3 4 3" xfId="47421"/>
    <cellStyle name="20% - Accent6 2 6 3 4 4" xfId="30587"/>
    <cellStyle name="20% - Accent6 2 6 3 5" xfId="39276"/>
    <cellStyle name="20% - Accent6 2 6 3 5 2" xfId="50892"/>
    <cellStyle name="20% - Accent6 2 6 3 6" xfId="24752"/>
    <cellStyle name="20% - Accent6 2 6 3 7" xfId="45084"/>
    <cellStyle name="20% - Accent6 2 6 3 8" xfId="22225"/>
    <cellStyle name="20% - Accent6 2 6 4" xfId="795"/>
    <cellStyle name="20% - Accent6 2 6 4 2" xfId="2902"/>
    <cellStyle name="20% - Accent6 2 6 4 2 2" xfId="13272"/>
    <cellStyle name="20% - Accent6 2 6 4 2 2 2" xfId="42674"/>
    <cellStyle name="20% - Accent6 2 6 4 2 2 2 2" xfId="54290"/>
    <cellStyle name="20% - Accent6 2 6 4 2 2 3" xfId="48482"/>
    <cellStyle name="20% - Accent6 2 6 4 2 2 4" xfId="31959"/>
    <cellStyle name="20% - Accent6 2 6 4 2 3" xfId="40556"/>
    <cellStyle name="20% - Accent6 2 6 4 2 3 2" xfId="52172"/>
    <cellStyle name="20% - Accent6 2 6 4 2 4" xfId="46364"/>
    <cellStyle name="20% - Accent6 2 6 4 2 5" xfId="28933"/>
    <cellStyle name="20% - Accent6 2 6 4 3" xfId="10498"/>
    <cellStyle name="20% - Accent6 2 6 4 3 2" xfId="20867"/>
    <cellStyle name="20% - Accent6 2 6 4 3 2 2" xfId="55459"/>
    <cellStyle name="20% - Accent6 2 6 4 3 2 3" xfId="43843"/>
    <cellStyle name="20% - Accent6 2 6 4 3 3" xfId="49651"/>
    <cellStyle name="20% - Accent6 2 6 4 3 4" xfId="38035"/>
    <cellStyle name="20% - Accent6 2 6 4 4" xfId="11165"/>
    <cellStyle name="20% - Accent6 2 6 4 4 2" xfId="41140"/>
    <cellStyle name="20% - Accent6 2 6 4 4 2 2" xfId="52756"/>
    <cellStyle name="20% - Accent6 2 6 4 4 3" xfId="46948"/>
    <cellStyle name="20% - Accent6 2 6 4 4 4" xfId="30114"/>
    <cellStyle name="20% - Accent6 2 6 4 5" xfId="39387"/>
    <cellStyle name="20% - Accent6 2 6 4 5 2" xfId="51003"/>
    <cellStyle name="20% - Accent6 2 6 4 6" xfId="24896"/>
    <cellStyle name="20% - Accent6 2 6 4 7" xfId="45195"/>
    <cellStyle name="20% - Accent6 2 6 4 8" xfId="22369"/>
    <cellStyle name="20% - Accent6 2 6 5" xfId="2257"/>
    <cellStyle name="20% - Accent6 2 6 5 2" xfId="9914"/>
    <cellStyle name="20% - Accent6 2 6 5 2 2" xfId="20283"/>
    <cellStyle name="20% - Accent6 2 6 5 2 2 2" xfId="43259"/>
    <cellStyle name="20% - Accent6 2 6 5 2 2 2 2" xfId="54875"/>
    <cellStyle name="20% - Accent6 2 6 5 2 2 3" xfId="49067"/>
    <cellStyle name="20% - Accent6 2 6 5 2 2 4" xfId="37451"/>
    <cellStyle name="20% - Accent6 2 6 5 2 3" xfId="39972"/>
    <cellStyle name="20% - Accent6 2 6 5 2 3 2" xfId="51588"/>
    <cellStyle name="20% - Accent6 2 6 5 2 4" xfId="45780"/>
    <cellStyle name="20% - Accent6 2 6 5 2 5" xfId="28337"/>
    <cellStyle name="20% - Accent6 2 6 5 3" xfId="12627"/>
    <cellStyle name="20% - Accent6 2 6 5 3 2" xfId="42090"/>
    <cellStyle name="20% - Accent6 2 6 5 3 2 2" xfId="53706"/>
    <cellStyle name="20% - Accent6 2 6 5 3 3" xfId="47898"/>
    <cellStyle name="20% - Accent6 2 6 5 3 4" xfId="31327"/>
    <cellStyle name="20% - Accent6 2 6 5 4" xfId="38803"/>
    <cellStyle name="20% - Accent6 2 6 5 4 2" xfId="50419"/>
    <cellStyle name="20% - Accent6 2 6 5 5" xfId="24179"/>
    <cellStyle name="20% - Accent6 2 6 5 6" xfId="44611"/>
    <cellStyle name="20% - Accent6 2 6 5 7" xfId="21643"/>
    <cellStyle name="20% - Accent6 2 6 6" xfId="1921"/>
    <cellStyle name="20% - Accent6 2 6 6 2" xfId="12291"/>
    <cellStyle name="20% - Accent6 2 6 6 2 2" xfId="41870"/>
    <cellStyle name="20% - Accent6 2 6 6 2 2 2" xfId="53486"/>
    <cellStyle name="20% - Accent6 2 6 6 2 3" xfId="47678"/>
    <cellStyle name="20% - Accent6 2 6 6 2 4" xfId="31072"/>
    <cellStyle name="20% - Accent6 2 6 6 3" xfId="38583"/>
    <cellStyle name="20% - Accent6 2 6 6 3 2" xfId="50199"/>
    <cellStyle name="20% - Accent6 2 6 6 4" xfId="44391"/>
    <cellStyle name="20% - Accent6 2 6 6 5" xfId="23843"/>
    <cellStyle name="20% - Accent6 2 6 7" xfId="1536"/>
    <cellStyle name="20% - Accent6 2 6 7 2" xfId="11906"/>
    <cellStyle name="20% - Accent6 2 6 7 2 2" xfId="41687"/>
    <cellStyle name="20% - Accent6 2 6 7 2 2 2" xfId="53303"/>
    <cellStyle name="20% - Accent6 2 6 7 2 3" xfId="47495"/>
    <cellStyle name="20% - Accent6 2 6 7 2 4" xfId="30704"/>
    <cellStyle name="20% - Accent6 2 6 7 3" xfId="39752"/>
    <cellStyle name="20% - Accent6 2 6 7 3 2" xfId="51368"/>
    <cellStyle name="20% - Accent6 2 6 7 4" xfId="45560"/>
    <cellStyle name="20% - Accent6 2 6 7 5" xfId="28038"/>
    <cellStyle name="20% - Accent6 2 6 8" xfId="9694"/>
    <cellStyle name="20% - Accent6 2 6 8 2" xfId="20063"/>
    <cellStyle name="20% - Accent6 2 6 8 2 2" xfId="54655"/>
    <cellStyle name="20% - Accent6 2 6 8 2 3" xfId="43039"/>
    <cellStyle name="20% - Accent6 2 6 8 3" xfId="48847"/>
    <cellStyle name="20% - Accent6 2 6 8 4" xfId="37231"/>
    <cellStyle name="20% - Accent6 2 6 9" xfId="11016"/>
    <cellStyle name="20% - Accent6 2 6 9 2" xfId="41029"/>
    <cellStyle name="20% - Accent6 2 6 9 2 2" xfId="52645"/>
    <cellStyle name="20% - Accent6 2 6 9 3" xfId="46837"/>
    <cellStyle name="20% - Accent6 2 6 9 4" xfId="30003"/>
    <cellStyle name="20% - Accent6 2 7" xfId="1026"/>
    <cellStyle name="20% - Accent6 2 7 2" xfId="3115"/>
    <cellStyle name="20% - Accent6 2 7 2 2" xfId="10644"/>
    <cellStyle name="20% - Accent6 2 7 2 2 2" xfId="21013"/>
    <cellStyle name="20% - Accent6 2 7 2 2 2 2" xfId="43989"/>
    <cellStyle name="20% - Accent6 2 7 2 2 2 2 2" xfId="55605"/>
    <cellStyle name="20% - Accent6 2 7 2 2 2 3" xfId="49797"/>
    <cellStyle name="20% - Accent6 2 7 2 2 2 4" xfId="38181"/>
    <cellStyle name="20% - Accent6 2 7 2 2 3" xfId="40702"/>
    <cellStyle name="20% - Accent6 2 7 2 2 3 2" xfId="52318"/>
    <cellStyle name="20% - Accent6 2 7 2 2 4" xfId="46510"/>
    <cellStyle name="20% - Accent6 2 7 2 2 5" xfId="29139"/>
    <cellStyle name="20% - Accent6 2 7 2 3" xfId="13485"/>
    <cellStyle name="20% - Accent6 2 7 2 3 2" xfId="42820"/>
    <cellStyle name="20% - Accent6 2 7 2 3 2 2" xfId="54436"/>
    <cellStyle name="20% - Accent6 2 7 2 3 3" xfId="48628"/>
    <cellStyle name="20% - Accent6 2 7 2 3 4" xfId="32112"/>
    <cellStyle name="20% - Accent6 2 7 2 4" xfId="39533"/>
    <cellStyle name="20% - Accent6 2 7 2 4 2" xfId="51149"/>
    <cellStyle name="20% - Accent6 2 7 2 5" xfId="25123"/>
    <cellStyle name="20% - Accent6 2 7 2 6" xfId="45341"/>
    <cellStyle name="20% - Accent6 2 7 2 7" xfId="22596"/>
    <cellStyle name="20% - Accent6 2 7 3" xfId="2435"/>
    <cellStyle name="20% - Accent6 2 7 3 2" xfId="12805"/>
    <cellStyle name="20% - Accent6 2 7 3 2 2" xfId="42236"/>
    <cellStyle name="20% - Accent6 2 7 3 2 2 2" xfId="53852"/>
    <cellStyle name="20% - Accent6 2 7 3 2 3" xfId="48044"/>
    <cellStyle name="20% - Accent6 2 7 3 2 4" xfId="31492"/>
    <cellStyle name="20% - Accent6 2 7 3 3" xfId="40118"/>
    <cellStyle name="20% - Accent6 2 7 3 3 2" xfId="51734"/>
    <cellStyle name="20% - Accent6 2 7 3 4" xfId="45926"/>
    <cellStyle name="20% - Accent6 2 7 3 5" xfId="28495"/>
    <cellStyle name="20% - Accent6 2 7 4" xfId="10060"/>
    <cellStyle name="20% - Accent6 2 7 4 2" xfId="20429"/>
    <cellStyle name="20% - Accent6 2 7 4 2 2" xfId="55021"/>
    <cellStyle name="20% - Accent6 2 7 4 2 3" xfId="43405"/>
    <cellStyle name="20% - Accent6 2 7 4 3" xfId="49213"/>
    <cellStyle name="20% - Accent6 2 7 4 4" xfId="37597"/>
    <cellStyle name="20% - Accent6 2 7 5" xfId="11396"/>
    <cellStyle name="20% - Accent6 2 7 5 2" xfId="41286"/>
    <cellStyle name="20% - Accent6 2 7 5 2 2" xfId="52902"/>
    <cellStyle name="20% - Accent6 2 7 5 3" xfId="47094"/>
    <cellStyle name="20% - Accent6 2 7 5 4" xfId="30260"/>
    <cellStyle name="20% - Accent6 2 7 6" xfId="38949"/>
    <cellStyle name="20% - Accent6 2 7 6 2" xfId="50565"/>
    <cellStyle name="20% - Accent6 2 7 7" xfId="24359"/>
    <cellStyle name="20% - Accent6 2 7 8" xfId="44757"/>
    <cellStyle name="20% - Accent6 2 7 9" xfId="21832"/>
    <cellStyle name="20% - Accent6 2 8" xfId="1274"/>
    <cellStyle name="20% - Accent6 2 8 2" xfId="2633"/>
    <cellStyle name="20% - Accent6 2 8 2 2" xfId="13003"/>
    <cellStyle name="20% - Accent6 2 8 2 2 2" xfId="42418"/>
    <cellStyle name="20% - Accent6 2 8 2 2 2 2" xfId="54034"/>
    <cellStyle name="20% - Accent6 2 8 2 2 3" xfId="48226"/>
    <cellStyle name="20% - Accent6 2 8 2 2 4" xfId="31690"/>
    <cellStyle name="20% - Accent6 2 8 2 3" xfId="40300"/>
    <cellStyle name="20% - Accent6 2 8 2 3 2" xfId="51916"/>
    <cellStyle name="20% - Accent6 2 8 2 4" xfId="46108"/>
    <cellStyle name="20% - Accent6 2 8 2 5" xfId="28677"/>
    <cellStyle name="20% - Accent6 2 8 3" xfId="10242"/>
    <cellStyle name="20% - Accent6 2 8 3 2" xfId="20611"/>
    <cellStyle name="20% - Accent6 2 8 3 2 2" xfId="55203"/>
    <cellStyle name="20% - Accent6 2 8 3 2 3" xfId="43587"/>
    <cellStyle name="20% - Accent6 2 8 3 3" xfId="49395"/>
    <cellStyle name="20% - Accent6 2 8 3 4" xfId="37779"/>
    <cellStyle name="20% - Accent6 2 8 4" xfId="11644"/>
    <cellStyle name="20% - Accent6 2 8 4 2" xfId="41468"/>
    <cellStyle name="20% - Accent6 2 8 4 2 2" xfId="53084"/>
    <cellStyle name="20% - Accent6 2 8 4 3" xfId="47276"/>
    <cellStyle name="20% - Accent6 2 8 4 4" xfId="30442"/>
    <cellStyle name="20% - Accent6 2 8 5" xfId="39131"/>
    <cellStyle name="20% - Accent6 2 8 5 2" xfId="50747"/>
    <cellStyle name="20% - Accent6 2 8 6" xfId="24607"/>
    <cellStyle name="20% - Accent6 2 8 7" xfId="44939"/>
    <cellStyle name="20% - Accent6 2 8 8" xfId="22080"/>
    <cellStyle name="20% - Accent6 2 9" xfId="692"/>
    <cellStyle name="20% - Accent6 2 9 2" xfId="2817"/>
    <cellStyle name="20% - Accent6 2 9 2 2" xfId="13187"/>
    <cellStyle name="20% - Accent6 2 9 2 2 2" xfId="42600"/>
    <cellStyle name="20% - Accent6 2 9 2 2 2 2" xfId="54216"/>
    <cellStyle name="20% - Accent6 2 9 2 2 3" xfId="48408"/>
    <cellStyle name="20% - Accent6 2 9 2 2 4" xfId="31874"/>
    <cellStyle name="20% - Accent6 2 9 2 3" xfId="40482"/>
    <cellStyle name="20% - Accent6 2 9 2 3 2" xfId="52098"/>
    <cellStyle name="20% - Accent6 2 9 2 4" xfId="46290"/>
    <cellStyle name="20% - Accent6 2 9 2 5" xfId="28859"/>
    <cellStyle name="20% - Accent6 2 9 3" xfId="10424"/>
    <cellStyle name="20% - Accent6 2 9 3 2" xfId="20793"/>
    <cellStyle name="20% - Accent6 2 9 3 2 2" xfId="55385"/>
    <cellStyle name="20% - Accent6 2 9 3 2 3" xfId="43769"/>
    <cellStyle name="20% - Accent6 2 9 3 3" xfId="49577"/>
    <cellStyle name="20% - Accent6 2 9 3 4" xfId="37961"/>
    <cellStyle name="20% - Accent6 2 9 4" xfId="11062"/>
    <cellStyle name="20% - Accent6 2 9 4 2" xfId="41066"/>
    <cellStyle name="20% - Accent6 2 9 4 2 2" xfId="52682"/>
    <cellStyle name="20% - Accent6 2 9 4 3" xfId="46874"/>
    <cellStyle name="20% - Accent6 2 9 4 4" xfId="30040"/>
    <cellStyle name="20% - Accent6 2 9 5" xfId="39313"/>
    <cellStyle name="20% - Accent6 2 9 5 2" xfId="50929"/>
    <cellStyle name="20% - Accent6 2 9 6" xfId="24793"/>
    <cellStyle name="20% - Accent6 2 9 7" xfId="45121"/>
    <cellStyle name="20% - Accent6 2 9 8" xfId="22266"/>
    <cellStyle name="20% - Accent6 3" xfId="206"/>
    <cellStyle name="40% - Accent1 2" xfId="207"/>
    <cellStyle name="40% - Accent1 2 10" xfId="2116"/>
    <cellStyle name="40% - Accent1 2 10 2" xfId="9841"/>
    <cellStyle name="40% - Accent1 2 10 2 2" xfId="20210"/>
    <cellStyle name="40% - Accent1 2 10 2 2 2" xfId="43186"/>
    <cellStyle name="40% - Accent1 2 10 2 2 2 2" xfId="54802"/>
    <cellStyle name="40% - Accent1 2 10 2 2 3" xfId="48994"/>
    <cellStyle name="40% - Accent1 2 10 2 2 4" xfId="37378"/>
    <cellStyle name="40% - Accent1 2 10 2 3" xfId="39899"/>
    <cellStyle name="40% - Accent1 2 10 2 3 2" xfId="51515"/>
    <cellStyle name="40% - Accent1 2 10 2 4" xfId="45707"/>
    <cellStyle name="40% - Accent1 2 10 2 5" xfId="28196"/>
    <cellStyle name="40% - Accent1 2 10 3" xfId="12486"/>
    <cellStyle name="40% - Accent1 2 10 3 2" xfId="42017"/>
    <cellStyle name="40% - Accent1 2 10 3 2 2" xfId="53633"/>
    <cellStyle name="40% - Accent1 2 10 3 3" xfId="47825"/>
    <cellStyle name="40% - Accent1 2 10 3 4" xfId="31254"/>
    <cellStyle name="40% - Accent1 2 10 4" xfId="38730"/>
    <cellStyle name="40% - Accent1 2 10 4 2" xfId="50346"/>
    <cellStyle name="40% - Accent1 2 10 5" xfId="24038"/>
    <cellStyle name="40% - Accent1 2 10 6" xfId="44538"/>
    <cellStyle name="40% - Accent1 2 10 7" xfId="21502"/>
    <cellStyle name="40% - Accent1 2 11" xfId="1728"/>
    <cellStyle name="40% - Accent1 2 11 2" xfId="12098"/>
    <cellStyle name="40% - Accent1 2 11 2 2" xfId="41834"/>
    <cellStyle name="40% - Accent1 2 11 2 2 2" xfId="53450"/>
    <cellStyle name="40% - Accent1 2 11 2 3" xfId="47642"/>
    <cellStyle name="40% - Accent1 2 11 2 4" xfId="30892"/>
    <cellStyle name="40% - Accent1 2 11 3" xfId="38547"/>
    <cellStyle name="40% - Accent1 2 11 3 2" xfId="50163"/>
    <cellStyle name="40% - Accent1 2 11 4" xfId="44355"/>
    <cellStyle name="40% - Accent1 2 11 5" xfId="23650"/>
    <cellStyle name="40% - Accent1 2 12" xfId="1465"/>
    <cellStyle name="40% - Accent1 2 12 2" xfId="11835"/>
    <cellStyle name="40% - Accent1 2 12 2 2" xfId="41651"/>
    <cellStyle name="40% - Accent1 2 12 2 2 2" xfId="53267"/>
    <cellStyle name="40% - Accent1 2 12 2 3" xfId="47459"/>
    <cellStyle name="40% - Accent1 2 12 2 4" xfId="30633"/>
    <cellStyle name="40% - Accent1 2 12 3" xfId="39716"/>
    <cellStyle name="40% - Accent1 2 12 3 2" xfId="51332"/>
    <cellStyle name="40% - Accent1 2 12 4" xfId="45524"/>
    <cellStyle name="40% - Accent1 2 12 5" xfId="28002"/>
    <cellStyle name="40% - Accent1 2 13" xfId="9658"/>
    <cellStyle name="40% - Accent1 2 13 2" xfId="20027"/>
    <cellStyle name="40% - Accent1 2 13 2 2" xfId="54619"/>
    <cellStyle name="40% - Accent1 2 13 2 3" xfId="43003"/>
    <cellStyle name="40% - Accent1 2 13 3" xfId="48811"/>
    <cellStyle name="40% - Accent1 2 13 4" xfId="37195"/>
    <cellStyle name="40% - Accent1 2 14" xfId="10830"/>
    <cellStyle name="40% - Accent1 2 14 2" xfId="40885"/>
    <cellStyle name="40% - Accent1 2 14 2 2" xfId="52501"/>
    <cellStyle name="40% - Accent1 2 14 3" xfId="46693"/>
    <cellStyle name="40% - Accent1 2 14 4" xfId="29859"/>
    <cellStyle name="40% - Accent1 2 15" xfId="38364"/>
    <cellStyle name="40% - Accent1 2 15 2" xfId="49980"/>
    <cellStyle name="40% - Accent1 2 16" xfId="23320"/>
    <cellStyle name="40% - Accent1 2 17" xfId="44172"/>
    <cellStyle name="40% - Accent1 2 18" xfId="21203"/>
    <cellStyle name="40% - Accent1 2 2" xfId="462"/>
    <cellStyle name="40% - Accent1 2 2 10" xfId="1888"/>
    <cellStyle name="40% - Accent1 2 2 10 2" xfId="12258"/>
    <cellStyle name="40% - Accent1 2 2 10 2 2" xfId="41852"/>
    <cellStyle name="40% - Accent1 2 2 10 2 2 2" xfId="53468"/>
    <cellStyle name="40% - Accent1 2 2 10 2 3" xfId="47660"/>
    <cellStyle name="40% - Accent1 2 2 10 2 4" xfId="31039"/>
    <cellStyle name="40% - Accent1 2 2 10 3" xfId="38565"/>
    <cellStyle name="40% - Accent1 2 2 10 3 2" xfId="50181"/>
    <cellStyle name="40% - Accent1 2 2 10 4" xfId="44373"/>
    <cellStyle name="40% - Accent1 2 2 10 5" xfId="23810"/>
    <cellStyle name="40% - Accent1 2 2 11" xfId="1511"/>
    <cellStyle name="40% - Accent1 2 2 11 2" xfId="11881"/>
    <cellStyle name="40% - Accent1 2 2 11 2 2" xfId="41669"/>
    <cellStyle name="40% - Accent1 2 2 11 2 2 2" xfId="53285"/>
    <cellStyle name="40% - Accent1 2 2 11 2 3" xfId="47477"/>
    <cellStyle name="40% - Accent1 2 2 11 2 4" xfId="30679"/>
    <cellStyle name="40% - Accent1 2 2 11 3" xfId="39734"/>
    <cellStyle name="40% - Accent1 2 2 11 3 2" xfId="51350"/>
    <cellStyle name="40% - Accent1 2 2 11 4" xfId="45542"/>
    <cellStyle name="40% - Accent1 2 2 11 5" xfId="28020"/>
    <cellStyle name="40% - Accent1 2 2 12" xfId="9676"/>
    <cellStyle name="40% - Accent1 2 2 12 2" xfId="20045"/>
    <cellStyle name="40% - Accent1 2 2 12 2 2" xfId="54637"/>
    <cellStyle name="40% - Accent1 2 2 12 2 3" xfId="43021"/>
    <cellStyle name="40% - Accent1 2 2 12 3" xfId="48829"/>
    <cellStyle name="40% - Accent1 2 2 12 4" xfId="37213"/>
    <cellStyle name="40% - Accent1 2 2 13" xfId="10848"/>
    <cellStyle name="40% - Accent1 2 2 13 2" xfId="40903"/>
    <cellStyle name="40% - Accent1 2 2 13 2 2" xfId="52519"/>
    <cellStyle name="40% - Accent1 2 2 13 3" xfId="46711"/>
    <cellStyle name="40% - Accent1 2 2 13 4" xfId="29877"/>
    <cellStyle name="40% - Accent1 2 2 14" xfId="38382"/>
    <cellStyle name="40% - Accent1 2 2 14 2" xfId="49998"/>
    <cellStyle name="40% - Accent1 2 2 15" xfId="23343"/>
    <cellStyle name="40% - Accent1 2 2 16" xfId="44190"/>
    <cellStyle name="40% - Accent1 2 2 17" xfId="21232"/>
    <cellStyle name="40% - Accent1 2 2 2" xfId="528"/>
    <cellStyle name="40% - Accent1 2 2 2 10" xfId="10900"/>
    <cellStyle name="40% - Accent1 2 2 2 10 2" xfId="40940"/>
    <cellStyle name="40% - Accent1 2 2 2 10 2 2" xfId="52556"/>
    <cellStyle name="40% - Accent1 2 2 2 10 3" xfId="46748"/>
    <cellStyle name="40% - Accent1 2 2 2 10 4" xfId="29914"/>
    <cellStyle name="40% - Accent1 2 2 2 11" xfId="38456"/>
    <cellStyle name="40% - Accent1 2 2 2 11 2" xfId="50072"/>
    <cellStyle name="40% - Accent1 2 2 2 12" xfId="23455"/>
    <cellStyle name="40% - Accent1 2 2 2 13" xfId="44264"/>
    <cellStyle name="40% - Accent1 2 2 2 14" xfId="21373"/>
    <cellStyle name="40% - Accent1 2 2 2 2" xfId="855"/>
    <cellStyle name="40% - Accent1 2 2 2 2 2" xfId="2962"/>
    <cellStyle name="40% - Accent1 2 2 2 2 2 2" xfId="10554"/>
    <cellStyle name="40% - Accent1 2 2 2 2 2 2 2" xfId="20923"/>
    <cellStyle name="40% - Accent1 2 2 2 2 2 2 2 2" xfId="43899"/>
    <cellStyle name="40% - Accent1 2 2 2 2 2 2 2 2 2" xfId="55515"/>
    <cellStyle name="40% - Accent1 2 2 2 2 2 2 2 3" xfId="49707"/>
    <cellStyle name="40% - Accent1 2 2 2 2 2 2 2 4" xfId="38091"/>
    <cellStyle name="40% - Accent1 2 2 2 2 2 2 3" xfId="40612"/>
    <cellStyle name="40% - Accent1 2 2 2 2 2 2 3 2" xfId="52228"/>
    <cellStyle name="40% - Accent1 2 2 2 2 2 2 4" xfId="46420"/>
    <cellStyle name="40% - Accent1 2 2 2 2 2 2 5" xfId="28993"/>
    <cellStyle name="40% - Accent1 2 2 2 2 2 3" xfId="13332"/>
    <cellStyle name="40% - Accent1 2 2 2 2 2 3 2" xfId="42730"/>
    <cellStyle name="40% - Accent1 2 2 2 2 2 3 2 2" xfId="54346"/>
    <cellStyle name="40% - Accent1 2 2 2 2 2 3 3" xfId="48538"/>
    <cellStyle name="40% - Accent1 2 2 2 2 2 3 4" xfId="32015"/>
    <cellStyle name="40% - Accent1 2 2 2 2 2 4" xfId="39443"/>
    <cellStyle name="40% - Accent1 2 2 2 2 2 4 2" xfId="51059"/>
    <cellStyle name="40% - Accent1 2 2 2 2 2 5" xfId="24956"/>
    <cellStyle name="40% - Accent1 2 2 2 2 2 6" xfId="45251"/>
    <cellStyle name="40% - Accent1 2 2 2 2 2 7" xfId="22429"/>
    <cellStyle name="40% - Accent1 2 2 2 2 3" xfId="2314"/>
    <cellStyle name="40% - Accent1 2 2 2 2 3 2" xfId="12684"/>
    <cellStyle name="40% - Accent1 2 2 2 2 3 2 2" xfId="42146"/>
    <cellStyle name="40% - Accent1 2 2 2 2 3 2 2 2" xfId="53762"/>
    <cellStyle name="40% - Accent1 2 2 2 2 3 2 3" xfId="47954"/>
    <cellStyle name="40% - Accent1 2 2 2 2 3 2 4" xfId="31383"/>
    <cellStyle name="40% - Accent1 2 2 2 2 3 3" xfId="40028"/>
    <cellStyle name="40% - Accent1 2 2 2 2 3 3 2" xfId="51644"/>
    <cellStyle name="40% - Accent1 2 2 2 2 3 4" xfId="45836"/>
    <cellStyle name="40% - Accent1 2 2 2 2 3 5" xfId="28394"/>
    <cellStyle name="40% - Accent1 2 2 2 2 4" xfId="9970"/>
    <cellStyle name="40% - Accent1 2 2 2 2 4 2" xfId="20339"/>
    <cellStyle name="40% - Accent1 2 2 2 2 4 2 2" xfId="54931"/>
    <cellStyle name="40% - Accent1 2 2 2 2 4 2 3" xfId="43315"/>
    <cellStyle name="40% - Accent1 2 2 2 2 4 3" xfId="49123"/>
    <cellStyle name="40% - Accent1 2 2 2 2 4 4" xfId="37507"/>
    <cellStyle name="40% - Accent1 2 2 2 2 5" xfId="11225"/>
    <cellStyle name="40% - Accent1 2 2 2 2 5 2" xfId="41196"/>
    <cellStyle name="40% - Accent1 2 2 2 2 5 2 2" xfId="52812"/>
    <cellStyle name="40% - Accent1 2 2 2 2 5 3" xfId="47004"/>
    <cellStyle name="40% - Accent1 2 2 2 2 5 4" xfId="30170"/>
    <cellStyle name="40% - Accent1 2 2 2 2 6" xfId="38859"/>
    <cellStyle name="40% - Accent1 2 2 2 2 6 2" xfId="50475"/>
    <cellStyle name="40% - Accent1 2 2 2 2 7" xfId="24236"/>
    <cellStyle name="40% - Accent1 2 2 2 2 8" xfId="44667"/>
    <cellStyle name="40% - Accent1 2 2 2 2 9" xfId="21700"/>
    <cellStyle name="40% - Accent1 2 2 2 3" xfId="1116"/>
    <cellStyle name="40% - Accent1 2 2 2 3 2" xfId="3171"/>
    <cellStyle name="40% - Accent1 2 2 2 3 2 2" xfId="10700"/>
    <cellStyle name="40% - Accent1 2 2 2 3 2 2 2" xfId="21069"/>
    <cellStyle name="40% - Accent1 2 2 2 3 2 2 2 2" xfId="44045"/>
    <cellStyle name="40% - Accent1 2 2 2 3 2 2 2 2 2" xfId="55661"/>
    <cellStyle name="40% - Accent1 2 2 2 3 2 2 2 3" xfId="49853"/>
    <cellStyle name="40% - Accent1 2 2 2 3 2 2 2 4" xfId="38237"/>
    <cellStyle name="40% - Accent1 2 2 2 3 2 2 3" xfId="40758"/>
    <cellStyle name="40% - Accent1 2 2 2 3 2 2 3 2" xfId="52374"/>
    <cellStyle name="40% - Accent1 2 2 2 3 2 2 4" xfId="46566"/>
    <cellStyle name="40% - Accent1 2 2 2 3 2 2 5" xfId="29195"/>
    <cellStyle name="40% - Accent1 2 2 2 3 2 3" xfId="13541"/>
    <cellStyle name="40% - Accent1 2 2 2 3 2 3 2" xfId="42876"/>
    <cellStyle name="40% - Accent1 2 2 2 3 2 3 2 2" xfId="54492"/>
    <cellStyle name="40% - Accent1 2 2 2 3 2 3 3" xfId="48684"/>
    <cellStyle name="40% - Accent1 2 2 2 3 2 3 4" xfId="32168"/>
    <cellStyle name="40% - Accent1 2 2 2 3 2 4" xfId="39589"/>
    <cellStyle name="40% - Accent1 2 2 2 3 2 4 2" xfId="51205"/>
    <cellStyle name="40% - Accent1 2 2 2 3 2 5" xfId="25179"/>
    <cellStyle name="40% - Accent1 2 2 2 3 2 6" xfId="45397"/>
    <cellStyle name="40% - Accent1 2 2 2 3 2 7" xfId="22652"/>
    <cellStyle name="40% - Accent1 2 2 2 3 3" xfId="2499"/>
    <cellStyle name="40% - Accent1 2 2 2 3 3 2" xfId="12869"/>
    <cellStyle name="40% - Accent1 2 2 2 3 3 2 2" xfId="42292"/>
    <cellStyle name="40% - Accent1 2 2 2 3 3 2 2 2" xfId="53908"/>
    <cellStyle name="40% - Accent1 2 2 2 3 3 2 3" xfId="48100"/>
    <cellStyle name="40% - Accent1 2 2 2 3 3 2 4" xfId="31556"/>
    <cellStyle name="40% - Accent1 2 2 2 3 3 3" xfId="40174"/>
    <cellStyle name="40% - Accent1 2 2 2 3 3 3 2" xfId="51790"/>
    <cellStyle name="40% - Accent1 2 2 2 3 3 4" xfId="45982"/>
    <cellStyle name="40% - Accent1 2 2 2 3 3 5" xfId="28551"/>
    <cellStyle name="40% - Accent1 2 2 2 3 4" xfId="10116"/>
    <cellStyle name="40% - Accent1 2 2 2 3 4 2" xfId="20485"/>
    <cellStyle name="40% - Accent1 2 2 2 3 4 2 2" xfId="55077"/>
    <cellStyle name="40% - Accent1 2 2 2 3 4 2 3" xfId="43461"/>
    <cellStyle name="40% - Accent1 2 2 2 3 4 3" xfId="49269"/>
    <cellStyle name="40% - Accent1 2 2 2 3 4 4" xfId="37653"/>
    <cellStyle name="40% - Accent1 2 2 2 3 5" xfId="11486"/>
    <cellStyle name="40% - Accent1 2 2 2 3 5 2" xfId="41342"/>
    <cellStyle name="40% - Accent1 2 2 2 3 5 2 2" xfId="52958"/>
    <cellStyle name="40% - Accent1 2 2 2 3 5 3" xfId="47150"/>
    <cellStyle name="40% - Accent1 2 2 2 3 5 4" xfId="30316"/>
    <cellStyle name="40% - Accent1 2 2 2 3 6" xfId="39005"/>
    <cellStyle name="40% - Accent1 2 2 2 3 6 2" xfId="50621"/>
    <cellStyle name="40% - Accent1 2 2 2 3 7" xfId="24449"/>
    <cellStyle name="40% - Accent1 2 2 2 3 8" xfId="44813"/>
    <cellStyle name="40% - Accent1 2 2 2 3 9" xfId="21922"/>
    <cellStyle name="40% - Accent1 2 2 2 4" xfId="1330"/>
    <cellStyle name="40% - Accent1 2 2 2 4 2" xfId="2689"/>
    <cellStyle name="40% - Accent1 2 2 2 4 2 2" xfId="13059"/>
    <cellStyle name="40% - Accent1 2 2 2 4 2 2 2" xfId="42474"/>
    <cellStyle name="40% - Accent1 2 2 2 4 2 2 2 2" xfId="54090"/>
    <cellStyle name="40% - Accent1 2 2 2 4 2 2 3" xfId="48282"/>
    <cellStyle name="40% - Accent1 2 2 2 4 2 2 4" xfId="31746"/>
    <cellStyle name="40% - Accent1 2 2 2 4 2 3" xfId="40356"/>
    <cellStyle name="40% - Accent1 2 2 2 4 2 3 2" xfId="51972"/>
    <cellStyle name="40% - Accent1 2 2 2 4 2 4" xfId="46164"/>
    <cellStyle name="40% - Accent1 2 2 2 4 2 5" xfId="28733"/>
    <cellStyle name="40% - Accent1 2 2 2 4 3" xfId="10298"/>
    <cellStyle name="40% - Accent1 2 2 2 4 3 2" xfId="20667"/>
    <cellStyle name="40% - Accent1 2 2 2 4 3 2 2" xfId="55259"/>
    <cellStyle name="40% - Accent1 2 2 2 4 3 2 3" xfId="43643"/>
    <cellStyle name="40% - Accent1 2 2 2 4 3 3" xfId="49451"/>
    <cellStyle name="40% - Accent1 2 2 2 4 3 4" xfId="37835"/>
    <cellStyle name="40% - Accent1 2 2 2 4 4" xfId="11700"/>
    <cellStyle name="40% - Accent1 2 2 2 4 4 2" xfId="41524"/>
    <cellStyle name="40% - Accent1 2 2 2 4 4 2 2" xfId="53140"/>
    <cellStyle name="40% - Accent1 2 2 2 4 4 3" xfId="47332"/>
    <cellStyle name="40% - Accent1 2 2 2 4 4 4" xfId="30498"/>
    <cellStyle name="40% - Accent1 2 2 2 4 5" xfId="39187"/>
    <cellStyle name="40% - Accent1 2 2 2 4 5 2" xfId="50803"/>
    <cellStyle name="40% - Accent1 2 2 2 4 6" xfId="24663"/>
    <cellStyle name="40% - Accent1 2 2 2 4 7" xfId="44995"/>
    <cellStyle name="40% - Accent1 2 2 2 4 8" xfId="22136"/>
    <cellStyle name="40% - Accent1 2 2 2 5" xfId="777"/>
    <cellStyle name="40% - Accent1 2 2 2 5 2" xfId="2884"/>
    <cellStyle name="40% - Accent1 2 2 2 5 2 2" xfId="13254"/>
    <cellStyle name="40% - Accent1 2 2 2 5 2 2 2" xfId="42656"/>
    <cellStyle name="40% - Accent1 2 2 2 5 2 2 2 2" xfId="54272"/>
    <cellStyle name="40% - Accent1 2 2 2 5 2 2 3" xfId="48464"/>
    <cellStyle name="40% - Accent1 2 2 2 5 2 2 4" xfId="31941"/>
    <cellStyle name="40% - Accent1 2 2 2 5 2 3" xfId="40538"/>
    <cellStyle name="40% - Accent1 2 2 2 5 2 3 2" xfId="52154"/>
    <cellStyle name="40% - Accent1 2 2 2 5 2 4" xfId="46346"/>
    <cellStyle name="40% - Accent1 2 2 2 5 2 5" xfId="28915"/>
    <cellStyle name="40% - Accent1 2 2 2 5 3" xfId="10480"/>
    <cellStyle name="40% - Accent1 2 2 2 5 3 2" xfId="20849"/>
    <cellStyle name="40% - Accent1 2 2 2 5 3 2 2" xfId="55441"/>
    <cellStyle name="40% - Accent1 2 2 2 5 3 2 3" xfId="43825"/>
    <cellStyle name="40% - Accent1 2 2 2 5 3 3" xfId="49633"/>
    <cellStyle name="40% - Accent1 2 2 2 5 3 4" xfId="38017"/>
    <cellStyle name="40% - Accent1 2 2 2 5 4" xfId="11147"/>
    <cellStyle name="40% - Accent1 2 2 2 5 4 2" xfId="41122"/>
    <cellStyle name="40% - Accent1 2 2 2 5 4 2 2" xfId="52738"/>
    <cellStyle name="40% - Accent1 2 2 2 5 4 3" xfId="46930"/>
    <cellStyle name="40% - Accent1 2 2 2 5 4 4" xfId="30096"/>
    <cellStyle name="40% - Accent1 2 2 2 5 5" xfId="39369"/>
    <cellStyle name="40% - Accent1 2 2 2 5 5 2" xfId="50985"/>
    <cellStyle name="40% - Accent1 2 2 2 5 6" xfId="24878"/>
    <cellStyle name="40% - Accent1 2 2 2 5 7" xfId="45177"/>
    <cellStyle name="40% - Accent1 2 2 2 5 8" xfId="22351"/>
    <cellStyle name="40% - Accent1 2 2 2 6" xfId="2239"/>
    <cellStyle name="40% - Accent1 2 2 2 6 2" xfId="9896"/>
    <cellStyle name="40% - Accent1 2 2 2 6 2 2" xfId="20265"/>
    <cellStyle name="40% - Accent1 2 2 2 6 2 2 2" xfId="43241"/>
    <cellStyle name="40% - Accent1 2 2 2 6 2 2 2 2" xfId="54857"/>
    <cellStyle name="40% - Accent1 2 2 2 6 2 2 3" xfId="49049"/>
    <cellStyle name="40% - Accent1 2 2 2 6 2 2 4" xfId="37433"/>
    <cellStyle name="40% - Accent1 2 2 2 6 2 3" xfId="39954"/>
    <cellStyle name="40% - Accent1 2 2 2 6 2 3 2" xfId="51570"/>
    <cellStyle name="40% - Accent1 2 2 2 6 2 4" xfId="45762"/>
    <cellStyle name="40% - Accent1 2 2 2 6 2 5" xfId="28319"/>
    <cellStyle name="40% - Accent1 2 2 2 6 3" xfId="12609"/>
    <cellStyle name="40% - Accent1 2 2 2 6 3 2" xfId="42072"/>
    <cellStyle name="40% - Accent1 2 2 2 6 3 2 2" xfId="53688"/>
    <cellStyle name="40% - Accent1 2 2 2 6 3 3" xfId="47880"/>
    <cellStyle name="40% - Accent1 2 2 2 6 3 4" xfId="31309"/>
    <cellStyle name="40% - Accent1 2 2 2 6 4" xfId="38785"/>
    <cellStyle name="40% - Accent1 2 2 2 6 4 2" xfId="50401"/>
    <cellStyle name="40% - Accent1 2 2 2 6 5" xfId="24161"/>
    <cellStyle name="40% - Accent1 2 2 2 6 6" xfId="44593"/>
    <cellStyle name="40% - Accent1 2 2 2 6 7" xfId="21625"/>
    <cellStyle name="40% - Accent1 2 2 2 7" xfId="1999"/>
    <cellStyle name="40% - Accent1 2 2 2 7 2" xfId="12369"/>
    <cellStyle name="40% - Accent1 2 2 2 7 2 2" xfId="41926"/>
    <cellStyle name="40% - Accent1 2 2 2 7 2 2 2" xfId="53542"/>
    <cellStyle name="40% - Accent1 2 2 2 7 2 3" xfId="47734"/>
    <cellStyle name="40% - Accent1 2 2 2 7 2 4" xfId="31149"/>
    <cellStyle name="40% - Accent1 2 2 2 7 3" xfId="38639"/>
    <cellStyle name="40% - Accent1 2 2 2 7 3 2" xfId="50255"/>
    <cellStyle name="40% - Accent1 2 2 2 7 4" xfId="44447"/>
    <cellStyle name="40% - Accent1 2 2 2 7 5" xfId="23921"/>
    <cellStyle name="40% - Accent1 2 2 2 8" xfId="1596"/>
    <cellStyle name="40% - Accent1 2 2 2 8 2" xfId="11966"/>
    <cellStyle name="40% - Accent1 2 2 2 8 2 2" xfId="41743"/>
    <cellStyle name="40% - Accent1 2 2 2 8 2 2 2" xfId="53359"/>
    <cellStyle name="40% - Accent1 2 2 2 8 2 3" xfId="47551"/>
    <cellStyle name="40% - Accent1 2 2 2 8 2 4" xfId="30764"/>
    <cellStyle name="40% - Accent1 2 2 2 8 3" xfId="39808"/>
    <cellStyle name="40% - Accent1 2 2 2 8 3 2" xfId="51424"/>
    <cellStyle name="40% - Accent1 2 2 2 8 4" xfId="45616"/>
    <cellStyle name="40% - Accent1 2 2 2 8 5" xfId="28094"/>
    <cellStyle name="40% - Accent1 2 2 2 9" xfId="9750"/>
    <cellStyle name="40% - Accent1 2 2 2 9 2" xfId="20119"/>
    <cellStyle name="40% - Accent1 2 2 2 9 2 2" xfId="54711"/>
    <cellStyle name="40% - Accent1 2 2 2 9 2 3" xfId="43095"/>
    <cellStyle name="40% - Accent1 2 2 2 9 3" xfId="48903"/>
    <cellStyle name="40% - Accent1 2 2 2 9 4" xfId="37287"/>
    <cellStyle name="40% - Accent1 2 2 3" xfId="586"/>
    <cellStyle name="40% - Accent1 2 2 3 10" xfId="38492"/>
    <cellStyle name="40% - Accent1 2 2 3 10 2" xfId="50108"/>
    <cellStyle name="40% - Accent1 2 2 3 11" xfId="23513"/>
    <cellStyle name="40% - Accent1 2 2 3 12" xfId="44300"/>
    <cellStyle name="40% - Accent1 2 2 3 13" xfId="21431"/>
    <cellStyle name="40% - Accent1 2 2 3 2" xfId="1174"/>
    <cellStyle name="40% - Accent1 2 2 3 2 2" xfId="3207"/>
    <cellStyle name="40% - Accent1 2 2 3 2 2 2" xfId="10736"/>
    <cellStyle name="40% - Accent1 2 2 3 2 2 2 2" xfId="21105"/>
    <cellStyle name="40% - Accent1 2 2 3 2 2 2 2 2" xfId="44081"/>
    <cellStyle name="40% - Accent1 2 2 3 2 2 2 2 2 2" xfId="55697"/>
    <cellStyle name="40% - Accent1 2 2 3 2 2 2 2 3" xfId="49889"/>
    <cellStyle name="40% - Accent1 2 2 3 2 2 2 2 4" xfId="38273"/>
    <cellStyle name="40% - Accent1 2 2 3 2 2 2 3" xfId="40794"/>
    <cellStyle name="40% - Accent1 2 2 3 2 2 2 3 2" xfId="52410"/>
    <cellStyle name="40% - Accent1 2 2 3 2 2 2 4" xfId="46602"/>
    <cellStyle name="40% - Accent1 2 2 3 2 2 2 5" xfId="29231"/>
    <cellStyle name="40% - Accent1 2 2 3 2 2 3" xfId="13577"/>
    <cellStyle name="40% - Accent1 2 2 3 2 2 3 2" xfId="42912"/>
    <cellStyle name="40% - Accent1 2 2 3 2 2 3 2 2" xfId="54528"/>
    <cellStyle name="40% - Accent1 2 2 3 2 2 3 3" xfId="48720"/>
    <cellStyle name="40% - Accent1 2 2 3 2 2 3 4" xfId="32204"/>
    <cellStyle name="40% - Accent1 2 2 3 2 2 4" xfId="39625"/>
    <cellStyle name="40% - Accent1 2 2 3 2 2 4 2" xfId="51241"/>
    <cellStyle name="40% - Accent1 2 2 3 2 2 5" xfId="25215"/>
    <cellStyle name="40% - Accent1 2 2 3 2 2 6" xfId="45433"/>
    <cellStyle name="40% - Accent1 2 2 3 2 2 7" xfId="22688"/>
    <cellStyle name="40% - Accent1 2 2 3 2 3" xfId="2541"/>
    <cellStyle name="40% - Accent1 2 2 3 2 3 2" xfId="12911"/>
    <cellStyle name="40% - Accent1 2 2 3 2 3 2 2" xfId="42328"/>
    <cellStyle name="40% - Accent1 2 2 3 2 3 2 2 2" xfId="53944"/>
    <cellStyle name="40% - Accent1 2 2 3 2 3 2 3" xfId="48136"/>
    <cellStyle name="40% - Accent1 2 2 3 2 3 2 4" xfId="31598"/>
    <cellStyle name="40% - Accent1 2 2 3 2 3 3" xfId="40210"/>
    <cellStyle name="40% - Accent1 2 2 3 2 3 3 2" xfId="51826"/>
    <cellStyle name="40% - Accent1 2 2 3 2 3 4" xfId="46018"/>
    <cellStyle name="40% - Accent1 2 2 3 2 3 5" xfId="28587"/>
    <cellStyle name="40% - Accent1 2 2 3 2 4" xfId="10152"/>
    <cellStyle name="40% - Accent1 2 2 3 2 4 2" xfId="20521"/>
    <cellStyle name="40% - Accent1 2 2 3 2 4 2 2" xfId="55113"/>
    <cellStyle name="40% - Accent1 2 2 3 2 4 2 3" xfId="43497"/>
    <cellStyle name="40% - Accent1 2 2 3 2 4 3" xfId="49305"/>
    <cellStyle name="40% - Accent1 2 2 3 2 4 4" xfId="37689"/>
    <cellStyle name="40% - Accent1 2 2 3 2 5" xfId="11544"/>
    <cellStyle name="40% - Accent1 2 2 3 2 5 2" xfId="41378"/>
    <cellStyle name="40% - Accent1 2 2 3 2 5 2 2" xfId="52994"/>
    <cellStyle name="40% - Accent1 2 2 3 2 5 3" xfId="47186"/>
    <cellStyle name="40% - Accent1 2 2 3 2 5 4" xfId="30352"/>
    <cellStyle name="40% - Accent1 2 2 3 2 6" xfId="39041"/>
    <cellStyle name="40% - Accent1 2 2 3 2 6 2" xfId="50657"/>
    <cellStyle name="40% - Accent1 2 2 3 2 7" xfId="24507"/>
    <cellStyle name="40% - Accent1 2 2 3 2 8" xfId="44849"/>
    <cellStyle name="40% - Accent1 2 2 3 2 9" xfId="21980"/>
    <cellStyle name="40% - Accent1 2 2 3 3" xfId="1366"/>
    <cellStyle name="40% - Accent1 2 2 3 3 2" xfId="2725"/>
    <cellStyle name="40% - Accent1 2 2 3 3 2 2" xfId="13095"/>
    <cellStyle name="40% - Accent1 2 2 3 3 2 2 2" xfId="42510"/>
    <cellStyle name="40% - Accent1 2 2 3 3 2 2 2 2" xfId="54126"/>
    <cellStyle name="40% - Accent1 2 2 3 3 2 2 3" xfId="48318"/>
    <cellStyle name="40% - Accent1 2 2 3 3 2 2 4" xfId="31782"/>
    <cellStyle name="40% - Accent1 2 2 3 3 2 3" xfId="40392"/>
    <cellStyle name="40% - Accent1 2 2 3 3 2 3 2" xfId="52008"/>
    <cellStyle name="40% - Accent1 2 2 3 3 2 4" xfId="46200"/>
    <cellStyle name="40% - Accent1 2 2 3 3 2 5" xfId="28769"/>
    <cellStyle name="40% - Accent1 2 2 3 3 3" xfId="10334"/>
    <cellStyle name="40% - Accent1 2 2 3 3 3 2" xfId="20703"/>
    <cellStyle name="40% - Accent1 2 2 3 3 3 2 2" xfId="55295"/>
    <cellStyle name="40% - Accent1 2 2 3 3 3 2 3" xfId="43679"/>
    <cellStyle name="40% - Accent1 2 2 3 3 3 3" xfId="49487"/>
    <cellStyle name="40% - Accent1 2 2 3 3 3 4" xfId="37871"/>
    <cellStyle name="40% - Accent1 2 2 3 3 4" xfId="11736"/>
    <cellStyle name="40% - Accent1 2 2 3 3 4 2" xfId="41560"/>
    <cellStyle name="40% - Accent1 2 2 3 3 4 2 2" xfId="53176"/>
    <cellStyle name="40% - Accent1 2 2 3 3 4 3" xfId="47368"/>
    <cellStyle name="40% - Accent1 2 2 3 3 4 4" xfId="30534"/>
    <cellStyle name="40% - Accent1 2 2 3 3 5" xfId="39223"/>
    <cellStyle name="40% - Accent1 2 2 3 3 5 2" xfId="50839"/>
    <cellStyle name="40% - Accent1 2 2 3 3 6" xfId="24699"/>
    <cellStyle name="40% - Accent1 2 2 3 3 7" xfId="45031"/>
    <cellStyle name="40% - Accent1 2 2 3 3 8" xfId="22172"/>
    <cellStyle name="40% - Accent1 2 2 3 4" xfId="907"/>
    <cellStyle name="40% - Accent1 2 2 3 4 2" xfId="3003"/>
    <cellStyle name="40% - Accent1 2 2 3 4 2 2" xfId="13373"/>
    <cellStyle name="40% - Accent1 2 2 3 4 2 2 2" xfId="42766"/>
    <cellStyle name="40% - Accent1 2 2 3 4 2 2 2 2" xfId="54382"/>
    <cellStyle name="40% - Accent1 2 2 3 4 2 2 3" xfId="48574"/>
    <cellStyle name="40% - Accent1 2 2 3 4 2 2 4" xfId="32056"/>
    <cellStyle name="40% - Accent1 2 2 3 4 2 3" xfId="40648"/>
    <cellStyle name="40% - Accent1 2 2 3 4 2 3 2" xfId="52264"/>
    <cellStyle name="40% - Accent1 2 2 3 4 2 4" xfId="46456"/>
    <cellStyle name="40% - Accent1 2 2 3 4 2 5" xfId="29029"/>
    <cellStyle name="40% - Accent1 2 2 3 4 3" xfId="10590"/>
    <cellStyle name="40% - Accent1 2 2 3 4 3 2" xfId="20959"/>
    <cellStyle name="40% - Accent1 2 2 3 4 3 2 2" xfId="55551"/>
    <cellStyle name="40% - Accent1 2 2 3 4 3 2 3" xfId="43935"/>
    <cellStyle name="40% - Accent1 2 2 3 4 3 3" xfId="49743"/>
    <cellStyle name="40% - Accent1 2 2 3 4 3 4" xfId="38127"/>
    <cellStyle name="40% - Accent1 2 2 3 4 4" xfId="11277"/>
    <cellStyle name="40% - Accent1 2 2 3 4 4 2" xfId="41232"/>
    <cellStyle name="40% - Accent1 2 2 3 4 4 2 2" xfId="52848"/>
    <cellStyle name="40% - Accent1 2 2 3 4 4 3" xfId="47040"/>
    <cellStyle name="40% - Accent1 2 2 3 4 4 4" xfId="30206"/>
    <cellStyle name="40% - Accent1 2 2 3 4 5" xfId="39479"/>
    <cellStyle name="40% - Accent1 2 2 3 4 5 2" xfId="51095"/>
    <cellStyle name="40% - Accent1 2 2 3 4 6" xfId="25008"/>
    <cellStyle name="40% - Accent1 2 2 3 4 7" xfId="45287"/>
    <cellStyle name="40% - Accent1 2 2 3 4 8" xfId="22481"/>
    <cellStyle name="40% - Accent1 2 2 3 5" xfId="2355"/>
    <cellStyle name="40% - Accent1 2 2 3 5 2" xfId="10006"/>
    <cellStyle name="40% - Accent1 2 2 3 5 2 2" xfId="20375"/>
    <cellStyle name="40% - Accent1 2 2 3 5 2 2 2" xfId="43351"/>
    <cellStyle name="40% - Accent1 2 2 3 5 2 2 2 2" xfId="54967"/>
    <cellStyle name="40% - Accent1 2 2 3 5 2 2 3" xfId="49159"/>
    <cellStyle name="40% - Accent1 2 2 3 5 2 2 4" xfId="37543"/>
    <cellStyle name="40% - Accent1 2 2 3 5 2 3" xfId="40064"/>
    <cellStyle name="40% - Accent1 2 2 3 5 2 3 2" xfId="51680"/>
    <cellStyle name="40% - Accent1 2 2 3 5 2 4" xfId="45872"/>
    <cellStyle name="40% - Accent1 2 2 3 5 2 5" xfId="28435"/>
    <cellStyle name="40% - Accent1 2 2 3 5 3" xfId="12725"/>
    <cellStyle name="40% - Accent1 2 2 3 5 3 2" xfId="42182"/>
    <cellStyle name="40% - Accent1 2 2 3 5 3 2 2" xfId="53798"/>
    <cellStyle name="40% - Accent1 2 2 3 5 3 3" xfId="47990"/>
    <cellStyle name="40% - Accent1 2 2 3 5 3 4" xfId="31419"/>
    <cellStyle name="40% - Accent1 2 2 3 5 4" xfId="38895"/>
    <cellStyle name="40% - Accent1 2 2 3 5 4 2" xfId="50511"/>
    <cellStyle name="40% - Accent1 2 2 3 5 5" xfId="24277"/>
    <cellStyle name="40% - Accent1 2 2 3 5 6" xfId="44703"/>
    <cellStyle name="40% - Accent1 2 2 3 5 7" xfId="21741"/>
    <cellStyle name="40% - Accent1 2 2 3 6" xfId="2047"/>
    <cellStyle name="40% - Accent1 2 2 3 6 2" xfId="12417"/>
    <cellStyle name="40% - Accent1 2 2 3 6 2 2" xfId="41962"/>
    <cellStyle name="40% - Accent1 2 2 3 6 2 2 2" xfId="53578"/>
    <cellStyle name="40% - Accent1 2 2 3 6 2 3" xfId="47770"/>
    <cellStyle name="40% - Accent1 2 2 3 6 2 4" xfId="31196"/>
    <cellStyle name="40% - Accent1 2 2 3 6 3" xfId="38675"/>
    <cellStyle name="40% - Accent1 2 2 3 6 3 2" xfId="50291"/>
    <cellStyle name="40% - Accent1 2 2 3 6 4" xfId="44483"/>
    <cellStyle name="40% - Accent1 2 2 3 6 5" xfId="23969"/>
    <cellStyle name="40% - Accent1 2 2 3 7" xfId="1637"/>
    <cellStyle name="40% - Accent1 2 2 3 7 2" xfId="12007"/>
    <cellStyle name="40% - Accent1 2 2 3 7 2 2" xfId="41779"/>
    <cellStyle name="40% - Accent1 2 2 3 7 2 2 2" xfId="53395"/>
    <cellStyle name="40% - Accent1 2 2 3 7 2 3" xfId="47587"/>
    <cellStyle name="40% - Accent1 2 2 3 7 2 4" xfId="30805"/>
    <cellStyle name="40% - Accent1 2 2 3 7 3" xfId="39844"/>
    <cellStyle name="40% - Accent1 2 2 3 7 3 2" xfId="51460"/>
    <cellStyle name="40% - Accent1 2 2 3 7 4" xfId="45652"/>
    <cellStyle name="40% - Accent1 2 2 3 7 5" xfId="28130"/>
    <cellStyle name="40% - Accent1 2 2 3 8" xfId="9786"/>
    <cellStyle name="40% - Accent1 2 2 3 8 2" xfId="20155"/>
    <cellStyle name="40% - Accent1 2 2 3 8 2 2" xfId="54747"/>
    <cellStyle name="40% - Accent1 2 2 3 8 2 3" xfId="43131"/>
    <cellStyle name="40% - Accent1 2 2 3 8 3" xfId="48939"/>
    <cellStyle name="40% - Accent1 2 2 3 8 4" xfId="37323"/>
    <cellStyle name="40% - Accent1 2 2 3 9" xfId="10958"/>
    <cellStyle name="40% - Accent1 2 2 3 9 2" xfId="40976"/>
    <cellStyle name="40% - Accent1 2 2 3 9 2 2" xfId="52592"/>
    <cellStyle name="40% - Accent1 2 2 3 9 3" xfId="46784"/>
    <cellStyle name="40% - Accent1 2 2 3 9 4" xfId="29950"/>
    <cellStyle name="40% - Accent1 2 2 4" xfId="627"/>
    <cellStyle name="40% - Accent1 2 2 4 10" xfId="38528"/>
    <cellStyle name="40% - Accent1 2 2 4 10 2" xfId="50144"/>
    <cellStyle name="40% - Accent1 2 2 4 11" xfId="23554"/>
    <cellStyle name="40% - Accent1 2 2 4 12" xfId="44336"/>
    <cellStyle name="40% - Accent1 2 2 4 13" xfId="21472"/>
    <cellStyle name="40% - Accent1 2 2 4 2" xfId="1215"/>
    <cellStyle name="40% - Accent1 2 2 4 2 2" xfId="3243"/>
    <cellStyle name="40% - Accent1 2 2 4 2 2 2" xfId="10772"/>
    <cellStyle name="40% - Accent1 2 2 4 2 2 2 2" xfId="21141"/>
    <cellStyle name="40% - Accent1 2 2 4 2 2 2 2 2" xfId="44117"/>
    <cellStyle name="40% - Accent1 2 2 4 2 2 2 2 2 2" xfId="55733"/>
    <cellStyle name="40% - Accent1 2 2 4 2 2 2 2 3" xfId="49925"/>
    <cellStyle name="40% - Accent1 2 2 4 2 2 2 2 4" xfId="38309"/>
    <cellStyle name="40% - Accent1 2 2 4 2 2 2 3" xfId="40830"/>
    <cellStyle name="40% - Accent1 2 2 4 2 2 2 3 2" xfId="52446"/>
    <cellStyle name="40% - Accent1 2 2 4 2 2 2 4" xfId="46638"/>
    <cellStyle name="40% - Accent1 2 2 4 2 2 2 5" xfId="29267"/>
    <cellStyle name="40% - Accent1 2 2 4 2 2 3" xfId="13613"/>
    <cellStyle name="40% - Accent1 2 2 4 2 2 3 2" xfId="42948"/>
    <cellStyle name="40% - Accent1 2 2 4 2 2 3 2 2" xfId="54564"/>
    <cellStyle name="40% - Accent1 2 2 4 2 2 3 3" xfId="48756"/>
    <cellStyle name="40% - Accent1 2 2 4 2 2 3 4" xfId="32240"/>
    <cellStyle name="40% - Accent1 2 2 4 2 2 4" xfId="39661"/>
    <cellStyle name="40% - Accent1 2 2 4 2 2 4 2" xfId="51277"/>
    <cellStyle name="40% - Accent1 2 2 4 2 2 5" xfId="25251"/>
    <cellStyle name="40% - Accent1 2 2 4 2 2 6" xfId="45469"/>
    <cellStyle name="40% - Accent1 2 2 4 2 2 7" xfId="22724"/>
    <cellStyle name="40% - Accent1 2 2 4 2 3" xfId="2578"/>
    <cellStyle name="40% - Accent1 2 2 4 2 3 2" xfId="12948"/>
    <cellStyle name="40% - Accent1 2 2 4 2 3 2 2" xfId="42364"/>
    <cellStyle name="40% - Accent1 2 2 4 2 3 2 2 2" xfId="53980"/>
    <cellStyle name="40% - Accent1 2 2 4 2 3 2 3" xfId="48172"/>
    <cellStyle name="40% - Accent1 2 2 4 2 3 2 4" xfId="31635"/>
    <cellStyle name="40% - Accent1 2 2 4 2 3 3" xfId="40246"/>
    <cellStyle name="40% - Accent1 2 2 4 2 3 3 2" xfId="51862"/>
    <cellStyle name="40% - Accent1 2 2 4 2 3 4" xfId="46054"/>
    <cellStyle name="40% - Accent1 2 2 4 2 3 5" xfId="28623"/>
    <cellStyle name="40% - Accent1 2 2 4 2 4" xfId="10188"/>
    <cellStyle name="40% - Accent1 2 2 4 2 4 2" xfId="20557"/>
    <cellStyle name="40% - Accent1 2 2 4 2 4 2 2" xfId="55149"/>
    <cellStyle name="40% - Accent1 2 2 4 2 4 2 3" xfId="43533"/>
    <cellStyle name="40% - Accent1 2 2 4 2 4 3" xfId="49341"/>
    <cellStyle name="40% - Accent1 2 2 4 2 4 4" xfId="37725"/>
    <cellStyle name="40% - Accent1 2 2 4 2 5" xfId="11585"/>
    <cellStyle name="40% - Accent1 2 2 4 2 5 2" xfId="41414"/>
    <cellStyle name="40% - Accent1 2 2 4 2 5 2 2" xfId="53030"/>
    <cellStyle name="40% - Accent1 2 2 4 2 5 3" xfId="47222"/>
    <cellStyle name="40% - Accent1 2 2 4 2 5 4" xfId="30388"/>
    <cellStyle name="40% - Accent1 2 2 4 2 6" xfId="39077"/>
    <cellStyle name="40% - Accent1 2 2 4 2 6 2" xfId="50693"/>
    <cellStyle name="40% - Accent1 2 2 4 2 7" xfId="24548"/>
    <cellStyle name="40% - Accent1 2 2 4 2 8" xfId="44885"/>
    <cellStyle name="40% - Accent1 2 2 4 2 9" xfId="22021"/>
    <cellStyle name="40% - Accent1 2 2 4 3" xfId="1402"/>
    <cellStyle name="40% - Accent1 2 2 4 3 2" xfId="2761"/>
    <cellStyle name="40% - Accent1 2 2 4 3 2 2" xfId="13131"/>
    <cellStyle name="40% - Accent1 2 2 4 3 2 2 2" xfId="42546"/>
    <cellStyle name="40% - Accent1 2 2 4 3 2 2 2 2" xfId="54162"/>
    <cellStyle name="40% - Accent1 2 2 4 3 2 2 3" xfId="48354"/>
    <cellStyle name="40% - Accent1 2 2 4 3 2 2 4" xfId="31818"/>
    <cellStyle name="40% - Accent1 2 2 4 3 2 3" xfId="40428"/>
    <cellStyle name="40% - Accent1 2 2 4 3 2 3 2" xfId="52044"/>
    <cellStyle name="40% - Accent1 2 2 4 3 2 4" xfId="46236"/>
    <cellStyle name="40% - Accent1 2 2 4 3 2 5" xfId="28805"/>
    <cellStyle name="40% - Accent1 2 2 4 3 3" xfId="10370"/>
    <cellStyle name="40% - Accent1 2 2 4 3 3 2" xfId="20739"/>
    <cellStyle name="40% - Accent1 2 2 4 3 3 2 2" xfId="55331"/>
    <cellStyle name="40% - Accent1 2 2 4 3 3 2 3" xfId="43715"/>
    <cellStyle name="40% - Accent1 2 2 4 3 3 3" xfId="49523"/>
    <cellStyle name="40% - Accent1 2 2 4 3 3 4" xfId="37907"/>
    <cellStyle name="40% - Accent1 2 2 4 3 4" xfId="11772"/>
    <cellStyle name="40% - Accent1 2 2 4 3 4 2" xfId="41596"/>
    <cellStyle name="40% - Accent1 2 2 4 3 4 2 2" xfId="53212"/>
    <cellStyle name="40% - Accent1 2 2 4 3 4 3" xfId="47404"/>
    <cellStyle name="40% - Accent1 2 2 4 3 4 4" xfId="30570"/>
    <cellStyle name="40% - Accent1 2 2 4 3 5" xfId="39259"/>
    <cellStyle name="40% - Accent1 2 2 4 3 5 2" xfId="50875"/>
    <cellStyle name="40% - Accent1 2 2 4 3 6" xfId="24735"/>
    <cellStyle name="40% - Accent1 2 2 4 3 7" xfId="45067"/>
    <cellStyle name="40% - Accent1 2 2 4 3 8" xfId="22208"/>
    <cellStyle name="40% - Accent1 2 2 4 4" xfId="948"/>
    <cellStyle name="40% - Accent1 2 2 4 4 2" xfId="3041"/>
    <cellStyle name="40% - Accent1 2 2 4 4 2 2" xfId="13411"/>
    <cellStyle name="40% - Accent1 2 2 4 4 2 2 2" xfId="42802"/>
    <cellStyle name="40% - Accent1 2 2 4 4 2 2 2 2" xfId="54418"/>
    <cellStyle name="40% - Accent1 2 2 4 4 2 2 3" xfId="48610"/>
    <cellStyle name="40% - Accent1 2 2 4 4 2 2 4" xfId="32094"/>
    <cellStyle name="40% - Accent1 2 2 4 4 2 3" xfId="40684"/>
    <cellStyle name="40% - Accent1 2 2 4 4 2 3 2" xfId="52300"/>
    <cellStyle name="40% - Accent1 2 2 4 4 2 4" xfId="46492"/>
    <cellStyle name="40% - Accent1 2 2 4 4 2 5" xfId="29065"/>
    <cellStyle name="40% - Accent1 2 2 4 4 3" xfId="10626"/>
    <cellStyle name="40% - Accent1 2 2 4 4 3 2" xfId="20995"/>
    <cellStyle name="40% - Accent1 2 2 4 4 3 2 2" xfId="55587"/>
    <cellStyle name="40% - Accent1 2 2 4 4 3 2 3" xfId="43971"/>
    <cellStyle name="40% - Accent1 2 2 4 4 3 3" xfId="49779"/>
    <cellStyle name="40% - Accent1 2 2 4 4 3 4" xfId="38163"/>
    <cellStyle name="40% - Accent1 2 2 4 4 4" xfId="11318"/>
    <cellStyle name="40% - Accent1 2 2 4 4 4 2" xfId="41268"/>
    <cellStyle name="40% - Accent1 2 2 4 4 4 2 2" xfId="52884"/>
    <cellStyle name="40% - Accent1 2 2 4 4 4 3" xfId="47076"/>
    <cellStyle name="40% - Accent1 2 2 4 4 4 4" xfId="30242"/>
    <cellStyle name="40% - Accent1 2 2 4 4 5" xfId="39515"/>
    <cellStyle name="40% - Accent1 2 2 4 4 5 2" xfId="51131"/>
    <cellStyle name="40% - Accent1 2 2 4 4 6" xfId="25049"/>
    <cellStyle name="40% - Accent1 2 2 4 4 7" xfId="45323"/>
    <cellStyle name="40% - Accent1 2 2 4 4 8" xfId="22522"/>
    <cellStyle name="40% - Accent1 2 2 4 5" xfId="2393"/>
    <cellStyle name="40% - Accent1 2 2 4 5 2" xfId="10042"/>
    <cellStyle name="40% - Accent1 2 2 4 5 2 2" xfId="20411"/>
    <cellStyle name="40% - Accent1 2 2 4 5 2 2 2" xfId="43387"/>
    <cellStyle name="40% - Accent1 2 2 4 5 2 2 2 2" xfId="55003"/>
    <cellStyle name="40% - Accent1 2 2 4 5 2 2 3" xfId="49195"/>
    <cellStyle name="40% - Accent1 2 2 4 5 2 2 4" xfId="37579"/>
    <cellStyle name="40% - Accent1 2 2 4 5 2 3" xfId="40100"/>
    <cellStyle name="40% - Accent1 2 2 4 5 2 3 2" xfId="51716"/>
    <cellStyle name="40% - Accent1 2 2 4 5 2 4" xfId="45908"/>
    <cellStyle name="40% - Accent1 2 2 4 5 2 5" xfId="28473"/>
    <cellStyle name="40% - Accent1 2 2 4 5 3" xfId="12763"/>
    <cellStyle name="40% - Accent1 2 2 4 5 3 2" xfId="42218"/>
    <cellStyle name="40% - Accent1 2 2 4 5 3 2 2" xfId="53834"/>
    <cellStyle name="40% - Accent1 2 2 4 5 3 3" xfId="48026"/>
    <cellStyle name="40% - Accent1 2 2 4 5 3 4" xfId="31455"/>
    <cellStyle name="40% - Accent1 2 2 4 5 4" xfId="38931"/>
    <cellStyle name="40% - Accent1 2 2 4 5 4 2" xfId="50547"/>
    <cellStyle name="40% - Accent1 2 2 4 5 5" xfId="24315"/>
    <cellStyle name="40% - Accent1 2 2 4 5 6" xfId="44739"/>
    <cellStyle name="40% - Accent1 2 2 4 5 7" xfId="21779"/>
    <cellStyle name="40% - Accent1 2 2 4 6" xfId="2086"/>
    <cellStyle name="40% - Accent1 2 2 4 6 2" xfId="12456"/>
    <cellStyle name="40% - Accent1 2 2 4 6 2 2" xfId="41998"/>
    <cellStyle name="40% - Accent1 2 2 4 6 2 2 2" xfId="53614"/>
    <cellStyle name="40% - Accent1 2 2 4 6 2 3" xfId="47806"/>
    <cellStyle name="40% - Accent1 2 2 4 6 2 4" xfId="31235"/>
    <cellStyle name="40% - Accent1 2 2 4 6 3" xfId="38711"/>
    <cellStyle name="40% - Accent1 2 2 4 6 3 2" xfId="50327"/>
    <cellStyle name="40% - Accent1 2 2 4 6 4" xfId="44519"/>
    <cellStyle name="40% - Accent1 2 2 4 6 5" xfId="24008"/>
    <cellStyle name="40% - Accent1 2 2 4 7" xfId="1674"/>
    <cellStyle name="40% - Accent1 2 2 4 7 2" xfId="12044"/>
    <cellStyle name="40% - Accent1 2 2 4 7 2 2" xfId="41815"/>
    <cellStyle name="40% - Accent1 2 2 4 7 2 2 2" xfId="53431"/>
    <cellStyle name="40% - Accent1 2 2 4 7 2 3" xfId="47623"/>
    <cellStyle name="40% - Accent1 2 2 4 7 2 4" xfId="30842"/>
    <cellStyle name="40% - Accent1 2 2 4 7 3" xfId="39880"/>
    <cellStyle name="40% - Accent1 2 2 4 7 3 2" xfId="51496"/>
    <cellStyle name="40% - Accent1 2 2 4 7 4" xfId="45688"/>
    <cellStyle name="40% - Accent1 2 2 4 7 5" xfId="28166"/>
    <cellStyle name="40% - Accent1 2 2 4 8" xfId="9822"/>
    <cellStyle name="40% - Accent1 2 2 4 8 2" xfId="20191"/>
    <cellStyle name="40% - Accent1 2 2 4 8 2 2" xfId="54783"/>
    <cellStyle name="40% - Accent1 2 2 4 8 2 3" xfId="43167"/>
    <cellStyle name="40% - Accent1 2 2 4 8 3" xfId="48975"/>
    <cellStyle name="40% - Accent1 2 2 4 8 4" xfId="37359"/>
    <cellStyle name="40% - Accent1 2 2 4 9" xfId="10999"/>
    <cellStyle name="40% - Accent1 2 2 4 9 2" xfId="41012"/>
    <cellStyle name="40% - Accent1 2 2 4 9 2 2" xfId="52628"/>
    <cellStyle name="40% - Accent1 2 2 4 9 3" xfId="46820"/>
    <cellStyle name="40% - Accent1 2 2 4 9 4" xfId="29986"/>
    <cellStyle name="40% - Accent1 2 2 5" xfId="668"/>
    <cellStyle name="40% - Accent1 2 2 5 10" xfId="38419"/>
    <cellStyle name="40% - Accent1 2 2 5 10 2" xfId="50035"/>
    <cellStyle name="40% - Accent1 2 2 5 11" xfId="23418"/>
    <cellStyle name="40% - Accent1 2 2 5 12" xfId="44227"/>
    <cellStyle name="40% - Accent1 2 2 5 13" xfId="21307"/>
    <cellStyle name="40% - Accent1 2 2 5 2" xfId="1256"/>
    <cellStyle name="40% - Accent1 2 2 5 2 2" xfId="3279"/>
    <cellStyle name="40% - Accent1 2 2 5 2 2 2" xfId="10808"/>
    <cellStyle name="40% - Accent1 2 2 5 2 2 2 2" xfId="21177"/>
    <cellStyle name="40% - Accent1 2 2 5 2 2 2 2 2" xfId="44153"/>
    <cellStyle name="40% - Accent1 2 2 5 2 2 2 2 2 2" xfId="55769"/>
    <cellStyle name="40% - Accent1 2 2 5 2 2 2 2 3" xfId="49961"/>
    <cellStyle name="40% - Accent1 2 2 5 2 2 2 2 4" xfId="38345"/>
    <cellStyle name="40% - Accent1 2 2 5 2 2 2 3" xfId="40866"/>
    <cellStyle name="40% - Accent1 2 2 5 2 2 2 3 2" xfId="52482"/>
    <cellStyle name="40% - Accent1 2 2 5 2 2 2 4" xfId="46674"/>
    <cellStyle name="40% - Accent1 2 2 5 2 2 2 5" xfId="29303"/>
    <cellStyle name="40% - Accent1 2 2 5 2 2 3" xfId="13649"/>
    <cellStyle name="40% - Accent1 2 2 5 2 2 3 2" xfId="42984"/>
    <cellStyle name="40% - Accent1 2 2 5 2 2 3 2 2" xfId="54600"/>
    <cellStyle name="40% - Accent1 2 2 5 2 2 3 3" xfId="48792"/>
    <cellStyle name="40% - Accent1 2 2 5 2 2 3 4" xfId="32276"/>
    <cellStyle name="40% - Accent1 2 2 5 2 2 4" xfId="39697"/>
    <cellStyle name="40% - Accent1 2 2 5 2 2 4 2" xfId="51313"/>
    <cellStyle name="40% - Accent1 2 2 5 2 2 5" xfId="25287"/>
    <cellStyle name="40% - Accent1 2 2 5 2 2 6" xfId="45505"/>
    <cellStyle name="40% - Accent1 2 2 5 2 2 7" xfId="22760"/>
    <cellStyle name="40% - Accent1 2 2 5 2 3" xfId="2615"/>
    <cellStyle name="40% - Accent1 2 2 5 2 3 2" xfId="12985"/>
    <cellStyle name="40% - Accent1 2 2 5 2 3 2 2" xfId="42400"/>
    <cellStyle name="40% - Accent1 2 2 5 2 3 2 2 2" xfId="54016"/>
    <cellStyle name="40% - Accent1 2 2 5 2 3 2 3" xfId="48208"/>
    <cellStyle name="40% - Accent1 2 2 5 2 3 2 4" xfId="31672"/>
    <cellStyle name="40% - Accent1 2 2 5 2 3 3" xfId="40282"/>
    <cellStyle name="40% - Accent1 2 2 5 2 3 3 2" xfId="51898"/>
    <cellStyle name="40% - Accent1 2 2 5 2 3 4" xfId="46090"/>
    <cellStyle name="40% - Accent1 2 2 5 2 3 5" xfId="28659"/>
    <cellStyle name="40% - Accent1 2 2 5 2 4" xfId="10224"/>
    <cellStyle name="40% - Accent1 2 2 5 2 4 2" xfId="20593"/>
    <cellStyle name="40% - Accent1 2 2 5 2 4 2 2" xfId="55185"/>
    <cellStyle name="40% - Accent1 2 2 5 2 4 2 3" xfId="43569"/>
    <cellStyle name="40% - Accent1 2 2 5 2 4 3" xfId="49377"/>
    <cellStyle name="40% - Accent1 2 2 5 2 4 4" xfId="37761"/>
    <cellStyle name="40% - Accent1 2 2 5 2 5" xfId="11626"/>
    <cellStyle name="40% - Accent1 2 2 5 2 5 2" xfId="41450"/>
    <cellStyle name="40% - Accent1 2 2 5 2 5 2 2" xfId="53066"/>
    <cellStyle name="40% - Accent1 2 2 5 2 5 3" xfId="47258"/>
    <cellStyle name="40% - Accent1 2 2 5 2 5 4" xfId="30424"/>
    <cellStyle name="40% - Accent1 2 2 5 2 6" xfId="39113"/>
    <cellStyle name="40% - Accent1 2 2 5 2 6 2" xfId="50729"/>
    <cellStyle name="40% - Accent1 2 2 5 2 7" xfId="24589"/>
    <cellStyle name="40% - Accent1 2 2 5 2 8" xfId="44921"/>
    <cellStyle name="40% - Accent1 2 2 5 2 9" xfId="22062"/>
    <cellStyle name="40% - Accent1 2 2 5 3" xfId="1438"/>
    <cellStyle name="40% - Accent1 2 2 5 3 2" xfId="2797"/>
    <cellStyle name="40% - Accent1 2 2 5 3 2 2" xfId="13167"/>
    <cellStyle name="40% - Accent1 2 2 5 3 2 2 2" xfId="42582"/>
    <cellStyle name="40% - Accent1 2 2 5 3 2 2 2 2" xfId="54198"/>
    <cellStyle name="40% - Accent1 2 2 5 3 2 2 3" xfId="48390"/>
    <cellStyle name="40% - Accent1 2 2 5 3 2 2 4" xfId="31854"/>
    <cellStyle name="40% - Accent1 2 2 5 3 2 3" xfId="40464"/>
    <cellStyle name="40% - Accent1 2 2 5 3 2 3 2" xfId="52080"/>
    <cellStyle name="40% - Accent1 2 2 5 3 2 4" xfId="46272"/>
    <cellStyle name="40% - Accent1 2 2 5 3 2 5" xfId="28841"/>
    <cellStyle name="40% - Accent1 2 2 5 3 3" xfId="10406"/>
    <cellStyle name="40% - Accent1 2 2 5 3 3 2" xfId="20775"/>
    <cellStyle name="40% - Accent1 2 2 5 3 3 2 2" xfId="55367"/>
    <cellStyle name="40% - Accent1 2 2 5 3 3 2 3" xfId="43751"/>
    <cellStyle name="40% - Accent1 2 2 5 3 3 3" xfId="49559"/>
    <cellStyle name="40% - Accent1 2 2 5 3 3 4" xfId="37943"/>
    <cellStyle name="40% - Accent1 2 2 5 3 4" xfId="11808"/>
    <cellStyle name="40% - Accent1 2 2 5 3 4 2" xfId="41632"/>
    <cellStyle name="40% - Accent1 2 2 5 3 4 2 2" xfId="53248"/>
    <cellStyle name="40% - Accent1 2 2 5 3 4 3" xfId="47440"/>
    <cellStyle name="40% - Accent1 2 2 5 3 4 4" xfId="30606"/>
    <cellStyle name="40% - Accent1 2 2 5 3 5" xfId="39295"/>
    <cellStyle name="40% - Accent1 2 2 5 3 5 2" xfId="50911"/>
    <cellStyle name="40% - Accent1 2 2 5 3 6" xfId="24771"/>
    <cellStyle name="40% - Accent1 2 2 5 3 7" xfId="45103"/>
    <cellStyle name="40% - Accent1 2 2 5 3 8" xfId="22244"/>
    <cellStyle name="40% - Accent1 2 2 5 4" xfId="818"/>
    <cellStyle name="40% - Accent1 2 2 5 4 2" xfId="2925"/>
    <cellStyle name="40% - Accent1 2 2 5 4 2 2" xfId="13295"/>
    <cellStyle name="40% - Accent1 2 2 5 4 2 2 2" xfId="42693"/>
    <cellStyle name="40% - Accent1 2 2 5 4 2 2 2 2" xfId="54309"/>
    <cellStyle name="40% - Accent1 2 2 5 4 2 2 3" xfId="48501"/>
    <cellStyle name="40% - Accent1 2 2 5 4 2 2 4" xfId="31978"/>
    <cellStyle name="40% - Accent1 2 2 5 4 2 3" xfId="40575"/>
    <cellStyle name="40% - Accent1 2 2 5 4 2 3 2" xfId="52191"/>
    <cellStyle name="40% - Accent1 2 2 5 4 2 4" xfId="46383"/>
    <cellStyle name="40% - Accent1 2 2 5 4 2 5" xfId="28956"/>
    <cellStyle name="40% - Accent1 2 2 5 4 3" xfId="10517"/>
    <cellStyle name="40% - Accent1 2 2 5 4 3 2" xfId="20886"/>
    <cellStyle name="40% - Accent1 2 2 5 4 3 2 2" xfId="55478"/>
    <cellStyle name="40% - Accent1 2 2 5 4 3 2 3" xfId="43862"/>
    <cellStyle name="40% - Accent1 2 2 5 4 3 3" xfId="49670"/>
    <cellStyle name="40% - Accent1 2 2 5 4 3 4" xfId="38054"/>
    <cellStyle name="40% - Accent1 2 2 5 4 4" xfId="11188"/>
    <cellStyle name="40% - Accent1 2 2 5 4 4 2" xfId="41159"/>
    <cellStyle name="40% - Accent1 2 2 5 4 4 2 2" xfId="52775"/>
    <cellStyle name="40% - Accent1 2 2 5 4 4 3" xfId="46967"/>
    <cellStyle name="40% - Accent1 2 2 5 4 4 4" xfId="30133"/>
    <cellStyle name="40% - Accent1 2 2 5 4 5" xfId="39406"/>
    <cellStyle name="40% - Accent1 2 2 5 4 5 2" xfId="51022"/>
    <cellStyle name="40% - Accent1 2 2 5 4 6" xfId="24919"/>
    <cellStyle name="40% - Accent1 2 2 5 4 7" xfId="45214"/>
    <cellStyle name="40% - Accent1 2 2 5 4 8" xfId="22392"/>
    <cellStyle name="40% - Accent1 2 2 5 5" xfId="2277"/>
    <cellStyle name="40% - Accent1 2 2 5 5 2" xfId="9933"/>
    <cellStyle name="40% - Accent1 2 2 5 5 2 2" xfId="20302"/>
    <cellStyle name="40% - Accent1 2 2 5 5 2 2 2" xfId="43278"/>
    <cellStyle name="40% - Accent1 2 2 5 5 2 2 2 2" xfId="54894"/>
    <cellStyle name="40% - Accent1 2 2 5 5 2 2 3" xfId="49086"/>
    <cellStyle name="40% - Accent1 2 2 5 5 2 2 4" xfId="37470"/>
    <cellStyle name="40% - Accent1 2 2 5 5 2 3" xfId="39991"/>
    <cellStyle name="40% - Accent1 2 2 5 5 2 3 2" xfId="51607"/>
    <cellStyle name="40% - Accent1 2 2 5 5 2 4" xfId="45799"/>
    <cellStyle name="40% - Accent1 2 2 5 5 2 5" xfId="28357"/>
    <cellStyle name="40% - Accent1 2 2 5 5 3" xfId="12647"/>
    <cellStyle name="40% - Accent1 2 2 5 5 3 2" xfId="42109"/>
    <cellStyle name="40% - Accent1 2 2 5 5 3 2 2" xfId="53725"/>
    <cellStyle name="40% - Accent1 2 2 5 5 3 3" xfId="47917"/>
    <cellStyle name="40% - Accent1 2 2 5 5 3 4" xfId="31346"/>
    <cellStyle name="40% - Accent1 2 2 5 5 4" xfId="38822"/>
    <cellStyle name="40% - Accent1 2 2 5 5 4 2" xfId="50438"/>
    <cellStyle name="40% - Accent1 2 2 5 5 5" xfId="24199"/>
    <cellStyle name="40% - Accent1 2 2 5 5 6" xfId="44630"/>
    <cellStyle name="40% - Accent1 2 2 5 5 7" xfId="21663"/>
    <cellStyle name="40% - Accent1 2 2 5 6" xfId="1943"/>
    <cellStyle name="40% - Accent1 2 2 5 6 2" xfId="12313"/>
    <cellStyle name="40% - Accent1 2 2 5 6 2 2" xfId="41889"/>
    <cellStyle name="40% - Accent1 2 2 5 6 2 2 2" xfId="53505"/>
    <cellStyle name="40% - Accent1 2 2 5 6 2 3" xfId="47697"/>
    <cellStyle name="40% - Accent1 2 2 5 6 2 4" xfId="31094"/>
    <cellStyle name="40% - Accent1 2 2 5 6 3" xfId="38602"/>
    <cellStyle name="40% - Accent1 2 2 5 6 3 2" xfId="50218"/>
    <cellStyle name="40% - Accent1 2 2 5 6 4" xfId="44410"/>
    <cellStyle name="40% - Accent1 2 2 5 6 5" xfId="23865"/>
    <cellStyle name="40% - Accent1 2 2 5 7" xfId="1559"/>
    <cellStyle name="40% - Accent1 2 2 5 7 2" xfId="11929"/>
    <cellStyle name="40% - Accent1 2 2 5 7 2 2" xfId="41706"/>
    <cellStyle name="40% - Accent1 2 2 5 7 2 2 2" xfId="53322"/>
    <cellStyle name="40% - Accent1 2 2 5 7 2 3" xfId="47514"/>
    <cellStyle name="40% - Accent1 2 2 5 7 2 4" xfId="30727"/>
    <cellStyle name="40% - Accent1 2 2 5 7 3" xfId="39771"/>
    <cellStyle name="40% - Accent1 2 2 5 7 3 2" xfId="51387"/>
    <cellStyle name="40% - Accent1 2 2 5 7 4" xfId="45579"/>
    <cellStyle name="40% - Accent1 2 2 5 7 5" xfId="28057"/>
    <cellStyle name="40% - Accent1 2 2 5 8" xfId="9713"/>
    <cellStyle name="40% - Accent1 2 2 5 8 2" xfId="20082"/>
    <cellStyle name="40% - Accent1 2 2 5 8 2 2" xfId="54674"/>
    <cellStyle name="40% - Accent1 2 2 5 8 2 3" xfId="43058"/>
    <cellStyle name="40% - Accent1 2 2 5 8 3" xfId="48866"/>
    <cellStyle name="40% - Accent1 2 2 5 8 4" xfId="37250"/>
    <cellStyle name="40% - Accent1 2 2 5 9" xfId="11040"/>
    <cellStyle name="40% - Accent1 2 2 5 9 2" xfId="41048"/>
    <cellStyle name="40% - Accent1 2 2 5 9 2 2" xfId="52664"/>
    <cellStyle name="40% - Accent1 2 2 5 9 3" xfId="46856"/>
    <cellStyle name="40% - Accent1 2 2 5 9 4" xfId="30022"/>
    <cellStyle name="40% - Accent1 2 2 6" xfId="1050"/>
    <cellStyle name="40% - Accent1 2 2 6 2" xfId="3134"/>
    <cellStyle name="40% - Accent1 2 2 6 2 2" xfId="10663"/>
    <cellStyle name="40% - Accent1 2 2 6 2 2 2" xfId="21032"/>
    <cellStyle name="40% - Accent1 2 2 6 2 2 2 2" xfId="44008"/>
    <cellStyle name="40% - Accent1 2 2 6 2 2 2 2 2" xfId="55624"/>
    <cellStyle name="40% - Accent1 2 2 6 2 2 2 3" xfId="49816"/>
    <cellStyle name="40% - Accent1 2 2 6 2 2 2 4" xfId="38200"/>
    <cellStyle name="40% - Accent1 2 2 6 2 2 3" xfId="40721"/>
    <cellStyle name="40% - Accent1 2 2 6 2 2 3 2" xfId="52337"/>
    <cellStyle name="40% - Accent1 2 2 6 2 2 4" xfId="46529"/>
    <cellStyle name="40% - Accent1 2 2 6 2 2 5" xfId="29158"/>
    <cellStyle name="40% - Accent1 2 2 6 2 3" xfId="13504"/>
    <cellStyle name="40% - Accent1 2 2 6 2 3 2" xfId="42839"/>
    <cellStyle name="40% - Accent1 2 2 6 2 3 2 2" xfId="54455"/>
    <cellStyle name="40% - Accent1 2 2 6 2 3 3" xfId="48647"/>
    <cellStyle name="40% - Accent1 2 2 6 2 3 4" xfId="32131"/>
    <cellStyle name="40% - Accent1 2 2 6 2 4" xfId="39552"/>
    <cellStyle name="40% - Accent1 2 2 6 2 4 2" xfId="51168"/>
    <cellStyle name="40% - Accent1 2 2 6 2 5" xfId="25142"/>
    <cellStyle name="40% - Accent1 2 2 6 2 6" xfId="45360"/>
    <cellStyle name="40% - Accent1 2 2 6 2 7" xfId="22615"/>
    <cellStyle name="40% - Accent1 2 2 6 3" xfId="2455"/>
    <cellStyle name="40% - Accent1 2 2 6 3 2" xfId="12825"/>
    <cellStyle name="40% - Accent1 2 2 6 3 2 2" xfId="42255"/>
    <cellStyle name="40% - Accent1 2 2 6 3 2 2 2" xfId="53871"/>
    <cellStyle name="40% - Accent1 2 2 6 3 2 3" xfId="48063"/>
    <cellStyle name="40% - Accent1 2 2 6 3 2 4" xfId="31512"/>
    <cellStyle name="40% - Accent1 2 2 6 3 3" xfId="40137"/>
    <cellStyle name="40% - Accent1 2 2 6 3 3 2" xfId="51753"/>
    <cellStyle name="40% - Accent1 2 2 6 3 4" xfId="45945"/>
    <cellStyle name="40% - Accent1 2 2 6 3 5" xfId="28514"/>
    <cellStyle name="40% - Accent1 2 2 6 4" xfId="10079"/>
    <cellStyle name="40% - Accent1 2 2 6 4 2" xfId="20448"/>
    <cellStyle name="40% - Accent1 2 2 6 4 2 2" xfId="55040"/>
    <cellStyle name="40% - Accent1 2 2 6 4 2 3" xfId="43424"/>
    <cellStyle name="40% - Accent1 2 2 6 4 3" xfId="49232"/>
    <cellStyle name="40% - Accent1 2 2 6 4 4" xfId="37616"/>
    <cellStyle name="40% - Accent1 2 2 6 5" xfId="11420"/>
    <cellStyle name="40% - Accent1 2 2 6 5 2" xfId="41305"/>
    <cellStyle name="40% - Accent1 2 2 6 5 2 2" xfId="52921"/>
    <cellStyle name="40% - Accent1 2 2 6 5 3" xfId="47113"/>
    <cellStyle name="40% - Accent1 2 2 6 5 4" xfId="30279"/>
    <cellStyle name="40% - Accent1 2 2 6 6" xfId="38968"/>
    <cellStyle name="40% - Accent1 2 2 6 6 2" xfId="50584"/>
    <cellStyle name="40% - Accent1 2 2 6 7" xfId="24383"/>
    <cellStyle name="40% - Accent1 2 2 6 8" xfId="44776"/>
    <cellStyle name="40% - Accent1 2 2 6 9" xfId="21856"/>
    <cellStyle name="40% - Accent1 2 2 7" xfId="1293"/>
    <cellStyle name="40% - Accent1 2 2 7 2" xfId="2652"/>
    <cellStyle name="40% - Accent1 2 2 7 2 2" xfId="13022"/>
    <cellStyle name="40% - Accent1 2 2 7 2 2 2" xfId="42437"/>
    <cellStyle name="40% - Accent1 2 2 7 2 2 2 2" xfId="54053"/>
    <cellStyle name="40% - Accent1 2 2 7 2 2 3" xfId="48245"/>
    <cellStyle name="40% - Accent1 2 2 7 2 2 4" xfId="31709"/>
    <cellStyle name="40% - Accent1 2 2 7 2 3" xfId="40319"/>
    <cellStyle name="40% - Accent1 2 2 7 2 3 2" xfId="51935"/>
    <cellStyle name="40% - Accent1 2 2 7 2 4" xfId="46127"/>
    <cellStyle name="40% - Accent1 2 2 7 2 5" xfId="28696"/>
    <cellStyle name="40% - Accent1 2 2 7 3" xfId="10261"/>
    <cellStyle name="40% - Accent1 2 2 7 3 2" xfId="20630"/>
    <cellStyle name="40% - Accent1 2 2 7 3 2 2" xfId="55222"/>
    <cellStyle name="40% - Accent1 2 2 7 3 2 3" xfId="43606"/>
    <cellStyle name="40% - Accent1 2 2 7 3 3" xfId="49414"/>
    <cellStyle name="40% - Accent1 2 2 7 3 4" xfId="37798"/>
    <cellStyle name="40% - Accent1 2 2 7 4" xfId="11663"/>
    <cellStyle name="40% - Accent1 2 2 7 4 2" xfId="41487"/>
    <cellStyle name="40% - Accent1 2 2 7 4 2 2" xfId="53103"/>
    <cellStyle name="40% - Accent1 2 2 7 4 3" xfId="47295"/>
    <cellStyle name="40% - Accent1 2 2 7 4 4" xfId="30461"/>
    <cellStyle name="40% - Accent1 2 2 7 5" xfId="39150"/>
    <cellStyle name="40% - Accent1 2 2 7 5 2" xfId="50766"/>
    <cellStyle name="40% - Accent1 2 2 7 6" xfId="24626"/>
    <cellStyle name="40% - Accent1 2 2 7 7" xfId="44958"/>
    <cellStyle name="40% - Accent1 2 2 7 8" xfId="22099"/>
    <cellStyle name="40% - Accent1 2 2 8" xfId="711"/>
    <cellStyle name="40% - Accent1 2 2 8 2" xfId="2836"/>
    <cellStyle name="40% - Accent1 2 2 8 2 2" xfId="13206"/>
    <cellStyle name="40% - Accent1 2 2 8 2 2 2" xfId="42619"/>
    <cellStyle name="40% - Accent1 2 2 8 2 2 2 2" xfId="54235"/>
    <cellStyle name="40% - Accent1 2 2 8 2 2 3" xfId="48427"/>
    <cellStyle name="40% - Accent1 2 2 8 2 2 4" xfId="31893"/>
    <cellStyle name="40% - Accent1 2 2 8 2 3" xfId="40501"/>
    <cellStyle name="40% - Accent1 2 2 8 2 3 2" xfId="52117"/>
    <cellStyle name="40% - Accent1 2 2 8 2 4" xfId="46309"/>
    <cellStyle name="40% - Accent1 2 2 8 2 5" xfId="28878"/>
    <cellStyle name="40% - Accent1 2 2 8 3" xfId="10443"/>
    <cellStyle name="40% - Accent1 2 2 8 3 2" xfId="20812"/>
    <cellStyle name="40% - Accent1 2 2 8 3 2 2" xfId="55404"/>
    <cellStyle name="40% - Accent1 2 2 8 3 2 3" xfId="43788"/>
    <cellStyle name="40% - Accent1 2 2 8 3 3" xfId="49596"/>
    <cellStyle name="40% - Accent1 2 2 8 3 4" xfId="37980"/>
    <cellStyle name="40% - Accent1 2 2 8 4" xfId="11081"/>
    <cellStyle name="40% - Accent1 2 2 8 4 2" xfId="41085"/>
    <cellStyle name="40% - Accent1 2 2 8 4 2 2" xfId="52701"/>
    <cellStyle name="40% - Accent1 2 2 8 4 3" xfId="46893"/>
    <cellStyle name="40% - Accent1 2 2 8 4 4" xfId="30059"/>
    <cellStyle name="40% - Accent1 2 2 8 5" xfId="39332"/>
    <cellStyle name="40% - Accent1 2 2 8 5 2" xfId="50948"/>
    <cellStyle name="40% - Accent1 2 2 8 6" xfId="24812"/>
    <cellStyle name="40% - Accent1 2 2 8 7" xfId="45140"/>
    <cellStyle name="40% - Accent1 2 2 8 8" xfId="22285"/>
    <cellStyle name="40% - Accent1 2 2 9" xfId="2193"/>
    <cellStyle name="40% - Accent1 2 2 9 2" xfId="9859"/>
    <cellStyle name="40% - Accent1 2 2 9 2 2" xfId="20228"/>
    <cellStyle name="40% - Accent1 2 2 9 2 2 2" xfId="43204"/>
    <cellStyle name="40% - Accent1 2 2 9 2 2 2 2" xfId="54820"/>
    <cellStyle name="40% - Accent1 2 2 9 2 2 3" xfId="49012"/>
    <cellStyle name="40% - Accent1 2 2 9 2 2 4" xfId="37396"/>
    <cellStyle name="40% - Accent1 2 2 9 2 3" xfId="39917"/>
    <cellStyle name="40% - Accent1 2 2 9 2 3 2" xfId="51533"/>
    <cellStyle name="40% - Accent1 2 2 9 2 4" xfId="45725"/>
    <cellStyle name="40% - Accent1 2 2 9 2 5" xfId="28273"/>
    <cellStyle name="40% - Accent1 2 2 9 3" xfId="12563"/>
    <cellStyle name="40% - Accent1 2 2 9 3 2" xfId="42035"/>
    <cellStyle name="40% - Accent1 2 2 9 3 2 2" xfId="53651"/>
    <cellStyle name="40% - Accent1 2 2 9 3 3" xfId="47843"/>
    <cellStyle name="40% - Accent1 2 2 9 3 4" xfId="31272"/>
    <cellStyle name="40% - Accent1 2 2 9 4" xfId="38748"/>
    <cellStyle name="40% - Accent1 2 2 9 4 2" xfId="50364"/>
    <cellStyle name="40% - Accent1 2 2 9 5" xfId="24115"/>
    <cellStyle name="40% - Accent1 2 2 9 6" xfId="44556"/>
    <cellStyle name="40% - Accent1 2 2 9 7" xfId="21579"/>
    <cellStyle name="40% - Accent1 2 3" xfId="510"/>
    <cellStyle name="40% - Accent1 2 3 10" xfId="10882"/>
    <cellStyle name="40% - Accent1 2 3 10 2" xfId="40922"/>
    <cellStyle name="40% - Accent1 2 3 10 2 2" xfId="52538"/>
    <cellStyle name="40% - Accent1 2 3 10 3" xfId="46730"/>
    <cellStyle name="40% - Accent1 2 3 10 4" xfId="29896"/>
    <cellStyle name="40% - Accent1 2 3 11" xfId="38438"/>
    <cellStyle name="40% - Accent1 2 3 11 2" xfId="50054"/>
    <cellStyle name="40% - Accent1 2 3 12" xfId="23437"/>
    <cellStyle name="40% - Accent1 2 3 13" xfId="44246"/>
    <cellStyle name="40% - Accent1 2 3 14" xfId="21355"/>
    <cellStyle name="40% - Accent1 2 3 2" xfId="837"/>
    <cellStyle name="40% - Accent1 2 3 2 2" xfId="2944"/>
    <cellStyle name="40% - Accent1 2 3 2 2 2" xfId="10536"/>
    <cellStyle name="40% - Accent1 2 3 2 2 2 2" xfId="20905"/>
    <cellStyle name="40% - Accent1 2 3 2 2 2 2 2" xfId="43881"/>
    <cellStyle name="40% - Accent1 2 3 2 2 2 2 2 2" xfId="55497"/>
    <cellStyle name="40% - Accent1 2 3 2 2 2 2 3" xfId="49689"/>
    <cellStyle name="40% - Accent1 2 3 2 2 2 2 4" xfId="38073"/>
    <cellStyle name="40% - Accent1 2 3 2 2 2 3" xfId="40594"/>
    <cellStyle name="40% - Accent1 2 3 2 2 2 3 2" xfId="52210"/>
    <cellStyle name="40% - Accent1 2 3 2 2 2 4" xfId="46402"/>
    <cellStyle name="40% - Accent1 2 3 2 2 2 5" xfId="28975"/>
    <cellStyle name="40% - Accent1 2 3 2 2 3" xfId="13314"/>
    <cellStyle name="40% - Accent1 2 3 2 2 3 2" xfId="42712"/>
    <cellStyle name="40% - Accent1 2 3 2 2 3 2 2" xfId="54328"/>
    <cellStyle name="40% - Accent1 2 3 2 2 3 3" xfId="48520"/>
    <cellStyle name="40% - Accent1 2 3 2 2 3 4" xfId="31997"/>
    <cellStyle name="40% - Accent1 2 3 2 2 4" xfId="39425"/>
    <cellStyle name="40% - Accent1 2 3 2 2 4 2" xfId="51041"/>
    <cellStyle name="40% - Accent1 2 3 2 2 5" xfId="24938"/>
    <cellStyle name="40% - Accent1 2 3 2 2 6" xfId="45233"/>
    <cellStyle name="40% - Accent1 2 3 2 2 7" xfId="22411"/>
    <cellStyle name="40% - Accent1 2 3 2 3" xfId="2296"/>
    <cellStyle name="40% - Accent1 2 3 2 3 2" xfId="12666"/>
    <cellStyle name="40% - Accent1 2 3 2 3 2 2" xfId="42128"/>
    <cellStyle name="40% - Accent1 2 3 2 3 2 2 2" xfId="53744"/>
    <cellStyle name="40% - Accent1 2 3 2 3 2 3" xfId="47936"/>
    <cellStyle name="40% - Accent1 2 3 2 3 2 4" xfId="31365"/>
    <cellStyle name="40% - Accent1 2 3 2 3 3" xfId="40010"/>
    <cellStyle name="40% - Accent1 2 3 2 3 3 2" xfId="51626"/>
    <cellStyle name="40% - Accent1 2 3 2 3 4" xfId="45818"/>
    <cellStyle name="40% - Accent1 2 3 2 3 5" xfId="28376"/>
    <cellStyle name="40% - Accent1 2 3 2 4" xfId="9952"/>
    <cellStyle name="40% - Accent1 2 3 2 4 2" xfId="20321"/>
    <cellStyle name="40% - Accent1 2 3 2 4 2 2" xfId="54913"/>
    <cellStyle name="40% - Accent1 2 3 2 4 2 3" xfId="43297"/>
    <cellStyle name="40% - Accent1 2 3 2 4 3" xfId="49105"/>
    <cellStyle name="40% - Accent1 2 3 2 4 4" xfId="37489"/>
    <cellStyle name="40% - Accent1 2 3 2 5" xfId="11207"/>
    <cellStyle name="40% - Accent1 2 3 2 5 2" xfId="41178"/>
    <cellStyle name="40% - Accent1 2 3 2 5 2 2" xfId="52794"/>
    <cellStyle name="40% - Accent1 2 3 2 5 3" xfId="46986"/>
    <cellStyle name="40% - Accent1 2 3 2 5 4" xfId="30152"/>
    <cellStyle name="40% - Accent1 2 3 2 6" xfId="38841"/>
    <cellStyle name="40% - Accent1 2 3 2 6 2" xfId="50457"/>
    <cellStyle name="40% - Accent1 2 3 2 7" xfId="24218"/>
    <cellStyle name="40% - Accent1 2 3 2 8" xfId="44649"/>
    <cellStyle name="40% - Accent1 2 3 2 9" xfId="21682"/>
    <cellStyle name="40% - Accent1 2 3 3" xfId="1098"/>
    <cellStyle name="40% - Accent1 2 3 3 2" xfId="3153"/>
    <cellStyle name="40% - Accent1 2 3 3 2 2" xfId="10682"/>
    <cellStyle name="40% - Accent1 2 3 3 2 2 2" xfId="21051"/>
    <cellStyle name="40% - Accent1 2 3 3 2 2 2 2" xfId="44027"/>
    <cellStyle name="40% - Accent1 2 3 3 2 2 2 2 2" xfId="55643"/>
    <cellStyle name="40% - Accent1 2 3 3 2 2 2 3" xfId="49835"/>
    <cellStyle name="40% - Accent1 2 3 3 2 2 2 4" xfId="38219"/>
    <cellStyle name="40% - Accent1 2 3 3 2 2 3" xfId="40740"/>
    <cellStyle name="40% - Accent1 2 3 3 2 2 3 2" xfId="52356"/>
    <cellStyle name="40% - Accent1 2 3 3 2 2 4" xfId="46548"/>
    <cellStyle name="40% - Accent1 2 3 3 2 2 5" xfId="29177"/>
    <cellStyle name="40% - Accent1 2 3 3 2 3" xfId="13523"/>
    <cellStyle name="40% - Accent1 2 3 3 2 3 2" xfId="42858"/>
    <cellStyle name="40% - Accent1 2 3 3 2 3 2 2" xfId="54474"/>
    <cellStyle name="40% - Accent1 2 3 3 2 3 3" xfId="48666"/>
    <cellStyle name="40% - Accent1 2 3 3 2 3 4" xfId="32150"/>
    <cellStyle name="40% - Accent1 2 3 3 2 4" xfId="39571"/>
    <cellStyle name="40% - Accent1 2 3 3 2 4 2" xfId="51187"/>
    <cellStyle name="40% - Accent1 2 3 3 2 5" xfId="25161"/>
    <cellStyle name="40% - Accent1 2 3 3 2 6" xfId="45379"/>
    <cellStyle name="40% - Accent1 2 3 3 2 7" xfId="22634"/>
    <cellStyle name="40% - Accent1 2 3 3 3" xfId="2481"/>
    <cellStyle name="40% - Accent1 2 3 3 3 2" xfId="12851"/>
    <cellStyle name="40% - Accent1 2 3 3 3 2 2" xfId="42274"/>
    <cellStyle name="40% - Accent1 2 3 3 3 2 2 2" xfId="53890"/>
    <cellStyle name="40% - Accent1 2 3 3 3 2 3" xfId="48082"/>
    <cellStyle name="40% - Accent1 2 3 3 3 2 4" xfId="31538"/>
    <cellStyle name="40% - Accent1 2 3 3 3 3" xfId="40156"/>
    <cellStyle name="40% - Accent1 2 3 3 3 3 2" xfId="51772"/>
    <cellStyle name="40% - Accent1 2 3 3 3 4" xfId="45964"/>
    <cellStyle name="40% - Accent1 2 3 3 3 5" xfId="28533"/>
    <cellStyle name="40% - Accent1 2 3 3 4" xfId="10098"/>
    <cellStyle name="40% - Accent1 2 3 3 4 2" xfId="20467"/>
    <cellStyle name="40% - Accent1 2 3 3 4 2 2" xfId="55059"/>
    <cellStyle name="40% - Accent1 2 3 3 4 2 3" xfId="43443"/>
    <cellStyle name="40% - Accent1 2 3 3 4 3" xfId="49251"/>
    <cellStyle name="40% - Accent1 2 3 3 4 4" xfId="37635"/>
    <cellStyle name="40% - Accent1 2 3 3 5" xfId="11468"/>
    <cellStyle name="40% - Accent1 2 3 3 5 2" xfId="41324"/>
    <cellStyle name="40% - Accent1 2 3 3 5 2 2" xfId="52940"/>
    <cellStyle name="40% - Accent1 2 3 3 5 3" xfId="47132"/>
    <cellStyle name="40% - Accent1 2 3 3 5 4" xfId="30298"/>
    <cellStyle name="40% - Accent1 2 3 3 6" xfId="38987"/>
    <cellStyle name="40% - Accent1 2 3 3 6 2" xfId="50603"/>
    <cellStyle name="40% - Accent1 2 3 3 7" xfId="24431"/>
    <cellStyle name="40% - Accent1 2 3 3 8" xfId="44795"/>
    <cellStyle name="40% - Accent1 2 3 3 9" xfId="21904"/>
    <cellStyle name="40% - Accent1 2 3 4" xfId="1312"/>
    <cellStyle name="40% - Accent1 2 3 4 2" xfId="2671"/>
    <cellStyle name="40% - Accent1 2 3 4 2 2" xfId="13041"/>
    <cellStyle name="40% - Accent1 2 3 4 2 2 2" xfId="42456"/>
    <cellStyle name="40% - Accent1 2 3 4 2 2 2 2" xfId="54072"/>
    <cellStyle name="40% - Accent1 2 3 4 2 2 3" xfId="48264"/>
    <cellStyle name="40% - Accent1 2 3 4 2 2 4" xfId="31728"/>
    <cellStyle name="40% - Accent1 2 3 4 2 3" xfId="40338"/>
    <cellStyle name="40% - Accent1 2 3 4 2 3 2" xfId="51954"/>
    <cellStyle name="40% - Accent1 2 3 4 2 4" xfId="46146"/>
    <cellStyle name="40% - Accent1 2 3 4 2 5" xfId="28715"/>
    <cellStyle name="40% - Accent1 2 3 4 3" xfId="10280"/>
    <cellStyle name="40% - Accent1 2 3 4 3 2" xfId="20649"/>
    <cellStyle name="40% - Accent1 2 3 4 3 2 2" xfId="55241"/>
    <cellStyle name="40% - Accent1 2 3 4 3 2 3" xfId="43625"/>
    <cellStyle name="40% - Accent1 2 3 4 3 3" xfId="49433"/>
    <cellStyle name="40% - Accent1 2 3 4 3 4" xfId="37817"/>
    <cellStyle name="40% - Accent1 2 3 4 4" xfId="11682"/>
    <cellStyle name="40% - Accent1 2 3 4 4 2" xfId="41506"/>
    <cellStyle name="40% - Accent1 2 3 4 4 2 2" xfId="53122"/>
    <cellStyle name="40% - Accent1 2 3 4 4 3" xfId="47314"/>
    <cellStyle name="40% - Accent1 2 3 4 4 4" xfId="30480"/>
    <cellStyle name="40% - Accent1 2 3 4 5" xfId="39169"/>
    <cellStyle name="40% - Accent1 2 3 4 5 2" xfId="50785"/>
    <cellStyle name="40% - Accent1 2 3 4 6" xfId="24645"/>
    <cellStyle name="40% - Accent1 2 3 4 7" xfId="44977"/>
    <cellStyle name="40% - Accent1 2 3 4 8" xfId="22118"/>
    <cellStyle name="40% - Accent1 2 3 5" xfId="759"/>
    <cellStyle name="40% - Accent1 2 3 5 2" xfId="2866"/>
    <cellStyle name="40% - Accent1 2 3 5 2 2" xfId="13236"/>
    <cellStyle name="40% - Accent1 2 3 5 2 2 2" xfId="42638"/>
    <cellStyle name="40% - Accent1 2 3 5 2 2 2 2" xfId="54254"/>
    <cellStyle name="40% - Accent1 2 3 5 2 2 3" xfId="48446"/>
    <cellStyle name="40% - Accent1 2 3 5 2 2 4" xfId="31923"/>
    <cellStyle name="40% - Accent1 2 3 5 2 3" xfId="40520"/>
    <cellStyle name="40% - Accent1 2 3 5 2 3 2" xfId="52136"/>
    <cellStyle name="40% - Accent1 2 3 5 2 4" xfId="46328"/>
    <cellStyle name="40% - Accent1 2 3 5 2 5" xfId="28897"/>
    <cellStyle name="40% - Accent1 2 3 5 3" xfId="10462"/>
    <cellStyle name="40% - Accent1 2 3 5 3 2" xfId="20831"/>
    <cellStyle name="40% - Accent1 2 3 5 3 2 2" xfId="55423"/>
    <cellStyle name="40% - Accent1 2 3 5 3 2 3" xfId="43807"/>
    <cellStyle name="40% - Accent1 2 3 5 3 3" xfId="49615"/>
    <cellStyle name="40% - Accent1 2 3 5 3 4" xfId="37999"/>
    <cellStyle name="40% - Accent1 2 3 5 4" xfId="11129"/>
    <cellStyle name="40% - Accent1 2 3 5 4 2" xfId="41104"/>
    <cellStyle name="40% - Accent1 2 3 5 4 2 2" xfId="52720"/>
    <cellStyle name="40% - Accent1 2 3 5 4 3" xfId="46912"/>
    <cellStyle name="40% - Accent1 2 3 5 4 4" xfId="30078"/>
    <cellStyle name="40% - Accent1 2 3 5 5" xfId="39351"/>
    <cellStyle name="40% - Accent1 2 3 5 5 2" xfId="50967"/>
    <cellStyle name="40% - Accent1 2 3 5 6" xfId="24860"/>
    <cellStyle name="40% - Accent1 2 3 5 7" xfId="45159"/>
    <cellStyle name="40% - Accent1 2 3 5 8" xfId="22333"/>
    <cellStyle name="40% - Accent1 2 3 6" xfId="2221"/>
    <cellStyle name="40% - Accent1 2 3 6 2" xfId="9878"/>
    <cellStyle name="40% - Accent1 2 3 6 2 2" xfId="20247"/>
    <cellStyle name="40% - Accent1 2 3 6 2 2 2" xfId="43223"/>
    <cellStyle name="40% - Accent1 2 3 6 2 2 2 2" xfId="54839"/>
    <cellStyle name="40% - Accent1 2 3 6 2 2 3" xfId="49031"/>
    <cellStyle name="40% - Accent1 2 3 6 2 2 4" xfId="37415"/>
    <cellStyle name="40% - Accent1 2 3 6 2 3" xfId="39936"/>
    <cellStyle name="40% - Accent1 2 3 6 2 3 2" xfId="51552"/>
    <cellStyle name="40% - Accent1 2 3 6 2 4" xfId="45744"/>
    <cellStyle name="40% - Accent1 2 3 6 2 5" xfId="28301"/>
    <cellStyle name="40% - Accent1 2 3 6 3" xfId="12591"/>
    <cellStyle name="40% - Accent1 2 3 6 3 2" xfId="42054"/>
    <cellStyle name="40% - Accent1 2 3 6 3 2 2" xfId="53670"/>
    <cellStyle name="40% - Accent1 2 3 6 3 3" xfId="47862"/>
    <cellStyle name="40% - Accent1 2 3 6 3 4" xfId="31291"/>
    <cellStyle name="40% - Accent1 2 3 6 4" xfId="38767"/>
    <cellStyle name="40% - Accent1 2 3 6 4 2" xfId="50383"/>
    <cellStyle name="40% - Accent1 2 3 6 5" xfId="24143"/>
    <cellStyle name="40% - Accent1 2 3 6 6" xfId="44575"/>
    <cellStyle name="40% - Accent1 2 3 6 7" xfId="21607"/>
    <cellStyle name="40% - Accent1 2 3 7" xfId="1981"/>
    <cellStyle name="40% - Accent1 2 3 7 2" xfId="12351"/>
    <cellStyle name="40% - Accent1 2 3 7 2 2" xfId="41908"/>
    <cellStyle name="40% - Accent1 2 3 7 2 2 2" xfId="53524"/>
    <cellStyle name="40% - Accent1 2 3 7 2 3" xfId="47716"/>
    <cellStyle name="40% - Accent1 2 3 7 2 4" xfId="31131"/>
    <cellStyle name="40% - Accent1 2 3 7 3" xfId="38621"/>
    <cellStyle name="40% - Accent1 2 3 7 3 2" xfId="50237"/>
    <cellStyle name="40% - Accent1 2 3 7 4" xfId="44429"/>
    <cellStyle name="40% - Accent1 2 3 7 5" xfId="23903"/>
    <cellStyle name="40% - Accent1 2 3 8" xfId="1578"/>
    <cellStyle name="40% - Accent1 2 3 8 2" xfId="11948"/>
    <cellStyle name="40% - Accent1 2 3 8 2 2" xfId="41725"/>
    <cellStyle name="40% - Accent1 2 3 8 2 2 2" xfId="53341"/>
    <cellStyle name="40% - Accent1 2 3 8 2 3" xfId="47533"/>
    <cellStyle name="40% - Accent1 2 3 8 2 4" xfId="30746"/>
    <cellStyle name="40% - Accent1 2 3 8 3" xfId="39790"/>
    <cellStyle name="40% - Accent1 2 3 8 3 2" xfId="51406"/>
    <cellStyle name="40% - Accent1 2 3 8 4" xfId="45598"/>
    <cellStyle name="40% - Accent1 2 3 8 5" xfId="28076"/>
    <cellStyle name="40% - Accent1 2 3 9" xfId="9732"/>
    <cellStyle name="40% - Accent1 2 3 9 2" xfId="20101"/>
    <cellStyle name="40% - Accent1 2 3 9 2 2" xfId="54693"/>
    <cellStyle name="40% - Accent1 2 3 9 2 3" xfId="43077"/>
    <cellStyle name="40% - Accent1 2 3 9 3" xfId="48885"/>
    <cellStyle name="40% - Accent1 2 3 9 4" xfId="37269"/>
    <cellStyle name="40% - Accent1 2 4" xfId="550"/>
    <cellStyle name="40% - Accent1 2 4 10" xfId="38474"/>
    <cellStyle name="40% - Accent1 2 4 10 2" xfId="50090"/>
    <cellStyle name="40% - Accent1 2 4 11" xfId="23477"/>
    <cellStyle name="40% - Accent1 2 4 12" xfId="44282"/>
    <cellStyle name="40% - Accent1 2 4 13" xfId="21395"/>
    <cellStyle name="40% - Accent1 2 4 2" xfId="1138"/>
    <cellStyle name="40% - Accent1 2 4 2 2" xfId="3189"/>
    <cellStyle name="40% - Accent1 2 4 2 2 2" xfId="10718"/>
    <cellStyle name="40% - Accent1 2 4 2 2 2 2" xfId="21087"/>
    <cellStyle name="40% - Accent1 2 4 2 2 2 2 2" xfId="44063"/>
    <cellStyle name="40% - Accent1 2 4 2 2 2 2 2 2" xfId="55679"/>
    <cellStyle name="40% - Accent1 2 4 2 2 2 2 3" xfId="49871"/>
    <cellStyle name="40% - Accent1 2 4 2 2 2 2 4" xfId="38255"/>
    <cellStyle name="40% - Accent1 2 4 2 2 2 3" xfId="40776"/>
    <cellStyle name="40% - Accent1 2 4 2 2 2 3 2" xfId="52392"/>
    <cellStyle name="40% - Accent1 2 4 2 2 2 4" xfId="46584"/>
    <cellStyle name="40% - Accent1 2 4 2 2 2 5" xfId="29213"/>
    <cellStyle name="40% - Accent1 2 4 2 2 3" xfId="13559"/>
    <cellStyle name="40% - Accent1 2 4 2 2 3 2" xfId="42894"/>
    <cellStyle name="40% - Accent1 2 4 2 2 3 2 2" xfId="54510"/>
    <cellStyle name="40% - Accent1 2 4 2 2 3 3" xfId="48702"/>
    <cellStyle name="40% - Accent1 2 4 2 2 3 4" xfId="32186"/>
    <cellStyle name="40% - Accent1 2 4 2 2 4" xfId="39607"/>
    <cellStyle name="40% - Accent1 2 4 2 2 4 2" xfId="51223"/>
    <cellStyle name="40% - Accent1 2 4 2 2 5" xfId="25197"/>
    <cellStyle name="40% - Accent1 2 4 2 2 6" xfId="45415"/>
    <cellStyle name="40% - Accent1 2 4 2 2 7" xfId="22670"/>
    <cellStyle name="40% - Accent1 2 4 2 3" xfId="2517"/>
    <cellStyle name="40% - Accent1 2 4 2 3 2" xfId="12887"/>
    <cellStyle name="40% - Accent1 2 4 2 3 2 2" xfId="42310"/>
    <cellStyle name="40% - Accent1 2 4 2 3 2 2 2" xfId="53926"/>
    <cellStyle name="40% - Accent1 2 4 2 3 2 3" xfId="48118"/>
    <cellStyle name="40% - Accent1 2 4 2 3 2 4" xfId="31574"/>
    <cellStyle name="40% - Accent1 2 4 2 3 3" xfId="40192"/>
    <cellStyle name="40% - Accent1 2 4 2 3 3 2" xfId="51808"/>
    <cellStyle name="40% - Accent1 2 4 2 3 4" xfId="46000"/>
    <cellStyle name="40% - Accent1 2 4 2 3 5" xfId="28569"/>
    <cellStyle name="40% - Accent1 2 4 2 4" xfId="10134"/>
    <cellStyle name="40% - Accent1 2 4 2 4 2" xfId="20503"/>
    <cellStyle name="40% - Accent1 2 4 2 4 2 2" xfId="55095"/>
    <cellStyle name="40% - Accent1 2 4 2 4 2 3" xfId="43479"/>
    <cellStyle name="40% - Accent1 2 4 2 4 3" xfId="49287"/>
    <cellStyle name="40% - Accent1 2 4 2 4 4" xfId="37671"/>
    <cellStyle name="40% - Accent1 2 4 2 5" xfId="11508"/>
    <cellStyle name="40% - Accent1 2 4 2 5 2" xfId="41360"/>
    <cellStyle name="40% - Accent1 2 4 2 5 2 2" xfId="52976"/>
    <cellStyle name="40% - Accent1 2 4 2 5 3" xfId="47168"/>
    <cellStyle name="40% - Accent1 2 4 2 5 4" xfId="30334"/>
    <cellStyle name="40% - Accent1 2 4 2 6" xfId="39023"/>
    <cellStyle name="40% - Accent1 2 4 2 6 2" xfId="50639"/>
    <cellStyle name="40% - Accent1 2 4 2 7" xfId="24471"/>
    <cellStyle name="40% - Accent1 2 4 2 8" xfId="44831"/>
    <cellStyle name="40% - Accent1 2 4 2 9" xfId="21944"/>
    <cellStyle name="40% - Accent1 2 4 3" xfId="1348"/>
    <cellStyle name="40% - Accent1 2 4 3 2" xfId="2707"/>
    <cellStyle name="40% - Accent1 2 4 3 2 2" xfId="13077"/>
    <cellStyle name="40% - Accent1 2 4 3 2 2 2" xfId="42492"/>
    <cellStyle name="40% - Accent1 2 4 3 2 2 2 2" xfId="54108"/>
    <cellStyle name="40% - Accent1 2 4 3 2 2 3" xfId="48300"/>
    <cellStyle name="40% - Accent1 2 4 3 2 2 4" xfId="31764"/>
    <cellStyle name="40% - Accent1 2 4 3 2 3" xfId="40374"/>
    <cellStyle name="40% - Accent1 2 4 3 2 3 2" xfId="51990"/>
    <cellStyle name="40% - Accent1 2 4 3 2 4" xfId="46182"/>
    <cellStyle name="40% - Accent1 2 4 3 2 5" xfId="28751"/>
    <cellStyle name="40% - Accent1 2 4 3 3" xfId="10316"/>
    <cellStyle name="40% - Accent1 2 4 3 3 2" xfId="20685"/>
    <cellStyle name="40% - Accent1 2 4 3 3 2 2" xfId="55277"/>
    <cellStyle name="40% - Accent1 2 4 3 3 2 3" xfId="43661"/>
    <cellStyle name="40% - Accent1 2 4 3 3 3" xfId="49469"/>
    <cellStyle name="40% - Accent1 2 4 3 3 4" xfId="37853"/>
    <cellStyle name="40% - Accent1 2 4 3 4" xfId="11718"/>
    <cellStyle name="40% - Accent1 2 4 3 4 2" xfId="41542"/>
    <cellStyle name="40% - Accent1 2 4 3 4 2 2" xfId="53158"/>
    <cellStyle name="40% - Accent1 2 4 3 4 3" xfId="47350"/>
    <cellStyle name="40% - Accent1 2 4 3 4 4" xfId="30516"/>
    <cellStyle name="40% - Accent1 2 4 3 5" xfId="39205"/>
    <cellStyle name="40% - Accent1 2 4 3 5 2" xfId="50821"/>
    <cellStyle name="40% - Accent1 2 4 3 6" xfId="24681"/>
    <cellStyle name="40% - Accent1 2 4 3 7" xfId="45013"/>
    <cellStyle name="40% - Accent1 2 4 3 8" xfId="22154"/>
    <cellStyle name="40% - Accent1 2 4 4" xfId="875"/>
    <cellStyle name="40% - Accent1 2 4 4 2" xfId="2980"/>
    <cellStyle name="40% - Accent1 2 4 4 2 2" xfId="13350"/>
    <cellStyle name="40% - Accent1 2 4 4 2 2 2" xfId="42748"/>
    <cellStyle name="40% - Accent1 2 4 4 2 2 2 2" xfId="54364"/>
    <cellStyle name="40% - Accent1 2 4 4 2 2 3" xfId="48556"/>
    <cellStyle name="40% - Accent1 2 4 4 2 2 4" xfId="32033"/>
    <cellStyle name="40% - Accent1 2 4 4 2 3" xfId="40630"/>
    <cellStyle name="40% - Accent1 2 4 4 2 3 2" xfId="52246"/>
    <cellStyle name="40% - Accent1 2 4 4 2 4" xfId="46438"/>
    <cellStyle name="40% - Accent1 2 4 4 2 5" xfId="29011"/>
    <cellStyle name="40% - Accent1 2 4 4 3" xfId="10572"/>
    <cellStyle name="40% - Accent1 2 4 4 3 2" xfId="20941"/>
    <cellStyle name="40% - Accent1 2 4 4 3 2 2" xfId="55533"/>
    <cellStyle name="40% - Accent1 2 4 4 3 2 3" xfId="43917"/>
    <cellStyle name="40% - Accent1 2 4 4 3 3" xfId="49725"/>
    <cellStyle name="40% - Accent1 2 4 4 3 4" xfId="38109"/>
    <cellStyle name="40% - Accent1 2 4 4 4" xfId="11245"/>
    <cellStyle name="40% - Accent1 2 4 4 4 2" xfId="41214"/>
    <cellStyle name="40% - Accent1 2 4 4 4 2 2" xfId="52830"/>
    <cellStyle name="40% - Accent1 2 4 4 4 3" xfId="47022"/>
    <cellStyle name="40% - Accent1 2 4 4 4 4" xfId="30188"/>
    <cellStyle name="40% - Accent1 2 4 4 5" xfId="39461"/>
    <cellStyle name="40% - Accent1 2 4 4 5 2" xfId="51077"/>
    <cellStyle name="40% - Accent1 2 4 4 6" xfId="24976"/>
    <cellStyle name="40% - Accent1 2 4 4 7" xfId="45269"/>
    <cellStyle name="40% - Accent1 2 4 4 8" xfId="22449"/>
    <cellStyle name="40% - Accent1 2 4 5" xfId="2333"/>
    <cellStyle name="40% - Accent1 2 4 5 2" xfId="9988"/>
    <cellStyle name="40% - Accent1 2 4 5 2 2" xfId="20357"/>
    <cellStyle name="40% - Accent1 2 4 5 2 2 2" xfId="43333"/>
    <cellStyle name="40% - Accent1 2 4 5 2 2 2 2" xfId="54949"/>
    <cellStyle name="40% - Accent1 2 4 5 2 2 3" xfId="49141"/>
    <cellStyle name="40% - Accent1 2 4 5 2 2 4" xfId="37525"/>
    <cellStyle name="40% - Accent1 2 4 5 2 3" xfId="40046"/>
    <cellStyle name="40% - Accent1 2 4 5 2 3 2" xfId="51662"/>
    <cellStyle name="40% - Accent1 2 4 5 2 4" xfId="45854"/>
    <cellStyle name="40% - Accent1 2 4 5 2 5" xfId="28413"/>
    <cellStyle name="40% - Accent1 2 4 5 3" xfId="12703"/>
    <cellStyle name="40% - Accent1 2 4 5 3 2" xfId="42164"/>
    <cellStyle name="40% - Accent1 2 4 5 3 2 2" xfId="53780"/>
    <cellStyle name="40% - Accent1 2 4 5 3 3" xfId="47972"/>
    <cellStyle name="40% - Accent1 2 4 5 3 4" xfId="31401"/>
    <cellStyle name="40% - Accent1 2 4 5 4" xfId="38877"/>
    <cellStyle name="40% - Accent1 2 4 5 4 2" xfId="50493"/>
    <cellStyle name="40% - Accent1 2 4 5 5" xfId="24255"/>
    <cellStyle name="40% - Accent1 2 4 5 6" xfId="44685"/>
    <cellStyle name="40% - Accent1 2 4 5 7" xfId="21719"/>
    <cellStyle name="40% - Accent1 2 4 6" xfId="2020"/>
    <cellStyle name="40% - Accent1 2 4 6 2" xfId="12390"/>
    <cellStyle name="40% - Accent1 2 4 6 2 2" xfId="41944"/>
    <cellStyle name="40% - Accent1 2 4 6 2 2 2" xfId="53560"/>
    <cellStyle name="40% - Accent1 2 4 6 2 3" xfId="47752"/>
    <cellStyle name="40% - Accent1 2 4 6 2 4" xfId="31170"/>
    <cellStyle name="40% - Accent1 2 4 6 3" xfId="38657"/>
    <cellStyle name="40% - Accent1 2 4 6 3 2" xfId="50273"/>
    <cellStyle name="40% - Accent1 2 4 6 4" xfId="44465"/>
    <cellStyle name="40% - Accent1 2 4 6 5" xfId="23942"/>
    <cellStyle name="40% - Accent1 2 4 7" xfId="1614"/>
    <cellStyle name="40% - Accent1 2 4 7 2" xfId="11984"/>
    <cellStyle name="40% - Accent1 2 4 7 2 2" xfId="41761"/>
    <cellStyle name="40% - Accent1 2 4 7 2 2 2" xfId="53377"/>
    <cellStyle name="40% - Accent1 2 4 7 2 3" xfId="47569"/>
    <cellStyle name="40% - Accent1 2 4 7 2 4" xfId="30782"/>
    <cellStyle name="40% - Accent1 2 4 7 3" xfId="39826"/>
    <cellStyle name="40% - Accent1 2 4 7 3 2" xfId="51442"/>
    <cellStyle name="40% - Accent1 2 4 7 4" xfId="45634"/>
    <cellStyle name="40% - Accent1 2 4 7 5" xfId="28112"/>
    <cellStyle name="40% - Accent1 2 4 8" xfId="9768"/>
    <cellStyle name="40% - Accent1 2 4 8 2" xfId="20137"/>
    <cellStyle name="40% - Accent1 2 4 8 2 2" xfId="54729"/>
    <cellStyle name="40% - Accent1 2 4 8 2 3" xfId="43113"/>
    <cellStyle name="40% - Accent1 2 4 8 3" xfId="48921"/>
    <cellStyle name="40% - Accent1 2 4 8 4" xfId="37305"/>
    <cellStyle name="40% - Accent1 2 4 9" xfId="10922"/>
    <cellStyle name="40% - Accent1 2 4 9 2" xfId="40958"/>
    <cellStyle name="40% - Accent1 2 4 9 2 2" xfId="52574"/>
    <cellStyle name="40% - Accent1 2 4 9 3" xfId="46766"/>
    <cellStyle name="40% - Accent1 2 4 9 4" xfId="29932"/>
    <cellStyle name="40% - Accent1 2 5" xfId="604"/>
    <cellStyle name="40% - Accent1 2 5 10" xfId="38510"/>
    <cellStyle name="40% - Accent1 2 5 10 2" xfId="50126"/>
    <cellStyle name="40% - Accent1 2 5 11" xfId="23531"/>
    <cellStyle name="40% - Accent1 2 5 12" xfId="44318"/>
    <cellStyle name="40% - Accent1 2 5 13" xfId="21449"/>
    <cellStyle name="40% - Accent1 2 5 2" xfId="1192"/>
    <cellStyle name="40% - Accent1 2 5 2 2" xfId="3225"/>
    <cellStyle name="40% - Accent1 2 5 2 2 2" xfId="10754"/>
    <cellStyle name="40% - Accent1 2 5 2 2 2 2" xfId="21123"/>
    <cellStyle name="40% - Accent1 2 5 2 2 2 2 2" xfId="44099"/>
    <cellStyle name="40% - Accent1 2 5 2 2 2 2 2 2" xfId="55715"/>
    <cellStyle name="40% - Accent1 2 5 2 2 2 2 3" xfId="49907"/>
    <cellStyle name="40% - Accent1 2 5 2 2 2 2 4" xfId="38291"/>
    <cellStyle name="40% - Accent1 2 5 2 2 2 3" xfId="40812"/>
    <cellStyle name="40% - Accent1 2 5 2 2 2 3 2" xfId="52428"/>
    <cellStyle name="40% - Accent1 2 5 2 2 2 4" xfId="46620"/>
    <cellStyle name="40% - Accent1 2 5 2 2 2 5" xfId="29249"/>
    <cellStyle name="40% - Accent1 2 5 2 2 3" xfId="13595"/>
    <cellStyle name="40% - Accent1 2 5 2 2 3 2" xfId="42930"/>
    <cellStyle name="40% - Accent1 2 5 2 2 3 2 2" xfId="54546"/>
    <cellStyle name="40% - Accent1 2 5 2 2 3 3" xfId="48738"/>
    <cellStyle name="40% - Accent1 2 5 2 2 3 4" xfId="32222"/>
    <cellStyle name="40% - Accent1 2 5 2 2 4" xfId="39643"/>
    <cellStyle name="40% - Accent1 2 5 2 2 4 2" xfId="51259"/>
    <cellStyle name="40% - Accent1 2 5 2 2 5" xfId="25233"/>
    <cellStyle name="40% - Accent1 2 5 2 2 6" xfId="45451"/>
    <cellStyle name="40% - Accent1 2 5 2 2 7" xfId="22706"/>
    <cellStyle name="40% - Accent1 2 5 2 3" xfId="2559"/>
    <cellStyle name="40% - Accent1 2 5 2 3 2" xfId="12929"/>
    <cellStyle name="40% - Accent1 2 5 2 3 2 2" xfId="42346"/>
    <cellStyle name="40% - Accent1 2 5 2 3 2 2 2" xfId="53962"/>
    <cellStyle name="40% - Accent1 2 5 2 3 2 3" xfId="48154"/>
    <cellStyle name="40% - Accent1 2 5 2 3 2 4" xfId="31616"/>
    <cellStyle name="40% - Accent1 2 5 2 3 3" xfId="40228"/>
    <cellStyle name="40% - Accent1 2 5 2 3 3 2" xfId="51844"/>
    <cellStyle name="40% - Accent1 2 5 2 3 4" xfId="46036"/>
    <cellStyle name="40% - Accent1 2 5 2 3 5" xfId="28605"/>
    <cellStyle name="40% - Accent1 2 5 2 4" xfId="10170"/>
    <cellStyle name="40% - Accent1 2 5 2 4 2" xfId="20539"/>
    <cellStyle name="40% - Accent1 2 5 2 4 2 2" xfId="55131"/>
    <cellStyle name="40% - Accent1 2 5 2 4 2 3" xfId="43515"/>
    <cellStyle name="40% - Accent1 2 5 2 4 3" xfId="49323"/>
    <cellStyle name="40% - Accent1 2 5 2 4 4" xfId="37707"/>
    <cellStyle name="40% - Accent1 2 5 2 5" xfId="11562"/>
    <cellStyle name="40% - Accent1 2 5 2 5 2" xfId="41396"/>
    <cellStyle name="40% - Accent1 2 5 2 5 2 2" xfId="53012"/>
    <cellStyle name="40% - Accent1 2 5 2 5 3" xfId="47204"/>
    <cellStyle name="40% - Accent1 2 5 2 5 4" xfId="30370"/>
    <cellStyle name="40% - Accent1 2 5 2 6" xfId="39059"/>
    <cellStyle name="40% - Accent1 2 5 2 6 2" xfId="50675"/>
    <cellStyle name="40% - Accent1 2 5 2 7" xfId="24525"/>
    <cellStyle name="40% - Accent1 2 5 2 8" xfId="44867"/>
    <cellStyle name="40% - Accent1 2 5 2 9" xfId="21998"/>
    <cellStyle name="40% - Accent1 2 5 3" xfId="1384"/>
    <cellStyle name="40% - Accent1 2 5 3 2" xfId="2743"/>
    <cellStyle name="40% - Accent1 2 5 3 2 2" xfId="13113"/>
    <cellStyle name="40% - Accent1 2 5 3 2 2 2" xfId="42528"/>
    <cellStyle name="40% - Accent1 2 5 3 2 2 2 2" xfId="54144"/>
    <cellStyle name="40% - Accent1 2 5 3 2 2 3" xfId="48336"/>
    <cellStyle name="40% - Accent1 2 5 3 2 2 4" xfId="31800"/>
    <cellStyle name="40% - Accent1 2 5 3 2 3" xfId="40410"/>
    <cellStyle name="40% - Accent1 2 5 3 2 3 2" xfId="52026"/>
    <cellStyle name="40% - Accent1 2 5 3 2 4" xfId="46218"/>
    <cellStyle name="40% - Accent1 2 5 3 2 5" xfId="28787"/>
    <cellStyle name="40% - Accent1 2 5 3 3" xfId="10352"/>
    <cellStyle name="40% - Accent1 2 5 3 3 2" xfId="20721"/>
    <cellStyle name="40% - Accent1 2 5 3 3 2 2" xfId="55313"/>
    <cellStyle name="40% - Accent1 2 5 3 3 2 3" xfId="43697"/>
    <cellStyle name="40% - Accent1 2 5 3 3 3" xfId="49505"/>
    <cellStyle name="40% - Accent1 2 5 3 3 4" xfId="37889"/>
    <cellStyle name="40% - Accent1 2 5 3 4" xfId="11754"/>
    <cellStyle name="40% - Accent1 2 5 3 4 2" xfId="41578"/>
    <cellStyle name="40% - Accent1 2 5 3 4 2 2" xfId="53194"/>
    <cellStyle name="40% - Accent1 2 5 3 4 3" xfId="47386"/>
    <cellStyle name="40% - Accent1 2 5 3 4 4" xfId="30552"/>
    <cellStyle name="40% - Accent1 2 5 3 5" xfId="39241"/>
    <cellStyle name="40% - Accent1 2 5 3 5 2" xfId="50857"/>
    <cellStyle name="40% - Accent1 2 5 3 6" xfId="24717"/>
    <cellStyle name="40% - Accent1 2 5 3 7" xfId="45049"/>
    <cellStyle name="40% - Accent1 2 5 3 8" xfId="22190"/>
    <cellStyle name="40% - Accent1 2 5 4" xfId="925"/>
    <cellStyle name="40% - Accent1 2 5 4 2" xfId="3021"/>
    <cellStyle name="40% - Accent1 2 5 4 2 2" xfId="13391"/>
    <cellStyle name="40% - Accent1 2 5 4 2 2 2" xfId="42784"/>
    <cellStyle name="40% - Accent1 2 5 4 2 2 2 2" xfId="54400"/>
    <cellStyle name="40% - Accent1 2 5 4 2 2 3" xfId="48592"/>
    <cellStyle name="40% - Accent1 2 5 4 2 2 4" xfId="32074"/>
    <cellStyle name="40% - Accent1 2 5 4 2 3" xfId="40666"/>
    <cellStyle name="40% - Accent1 2 5 4 2 3 2" xfId="52282"/>
    <cellStyle name="40% - Accent1 2 5 4 2 4" xfId="46474"/>
    <cellStyle name="40% - Accent1 2 5 4 2 5" xfId="29047"/>
    <cellStyle name="40% - Accent1 2 5 4 3" xfId="10608"/>
    <cellStyle name="40% - Accent1 2 5 4 3 2" xfId="20977"/>
    <cellStyle name="40% - Accent1 2 5 4 3 2 2" xfId="55569"/>
    <cellStyle name="40% - Accent1 2 5 4 3 2 3" xfId="43953"/>
    <cellStyle name="40% - Accent1 2 5 4 3 3" xfId="49761"/>
    <cellStyle name="40% - Accent1 2 5 4 3 4" xfId="38145"/>
    <cellStyle name="40% - Accent1 2 5 4 4" xfId="11295"/>
    <cellStyle name="40% - Accent1 2 5 4 4 2" xfId="41250"/>
    <cellStyle name="40% - Accent1 2 5 4 4 2 2" xfId="52866"/>
    <cellStyle name="40% - Accent1 2 5 4 4 3" xfId="47058"/>
    <cellStyle name="40% - Accent1 2 5 4 4 4" xfId="30224"/>
    <cellStyle name="40% - Accent1 2 5 4 5" xfId="39497"/>
    <cellStyle name="40% - Accent1 2 5 4 5 2" xfId="51113"/>
    <cellStyle name="40% - Accent1 2 5 4 6" xfId="25026"/>
    <cellStyle name="40% - Accent1 2 5 4 7" xfId="45305"/>
    <cellStyle name="40% - Accent1 2 5 4 8" xfId="22499"/>
    <cellStyle name="40% - Accent1 2 5 5" xfId="2373"/>
    <cellStyle name="40% - Accent1 2 5 5 2" xfId="10024"/>
    <cellStyle name="40% - Accent1 2 5 5 2 2" xfId="20393"/>
    <cellStyle name="40% - Accent1 2 5 5 2 2 2" xfId="43369"/>
    <cellStyle name="40% - Accent1 2 5 5 2 2 2 2" xfId="54985"/>
    <cellStyle name="40% - Accent1 2 5 5 2 2 3" xfId="49177"/>
    <cellStyle name="40% - Accent1 2 5 5 2 2 4" xfId="37561"/>
    <cellStyle name="40% - Accent1 2 5 5 2 3" xfId="40082"/>
    <cellStyle name="40% - Accent1 2 5 5 2 3 2" xfId="51698"/>
    <cellStyle name="40% - Accent1 2 5 5 2 4" xfId="45890"/>
    <cellStyle name="40% - Accent1 2 5 5 2 5" xfId="28453"/>
    <cellStyle name="40% - Accent1 2 5 5 3" xfId="12743"/>
    <cellStyle name="40% - Accent1 2 5 5 3 2" xfId="42200"/>
    <cellStyle name="40% - Accent1 2 5 5 3 2 2" xfId="53816"/>
    <cellStyle name="40% - Accent1 2 5 5 3 3" xfId="48008"/>
    <cellStyle name="40% - Accent1 2 5 5 3 4" xfId="31437"/>
    <cellStyle name="40% - Accent1 2 5 5 4" xfId="38913"/>
    <cellStyle name="40% - Accent1 2 5 5 4 2" xfId="50529"/>
    <cellStyle name="40% - Accent1 2 5 5 5" xfId="24295"/>
    <cellStyle name="40% - Accent1 2 5 5 6" xfId="44721"/>
    <cellStyle name="40% - Accent1 2 5 5 7" xfId="21759"/>
    <cellStyle name="40% - Accent1 2 5 6" xfId="2065"/>
    <cellStyle name="40% - Accent1 2 5 6 2" xfId="12435"/>
    <cellStyle name="40% - Accent1 2 5 6 2 2" xfId="41980"/>
    <cellStyle name="40% - Accent1 2 5 6 2 2 2" xfId="53596"/>
    <cellStyle name="40% - Accent1 2 5 6 2 3" xfId="47788"/>
    <cellStyle name="40% - Accent1 2 5 6 2 4" xfId="31214"/>
    <cellStyle name="40% - Accent1 2 5 6 3" xfId="38693"/>
    <cellStyle name="40% - Accent1 2 5 6 3 2" xfId="50309"/>
    <cellStyle name="40% - Accent1 2 5 6 4" xfId="44501"/>
    <cellStyle name="40% - Accent1 2 5 6 5" xfId="23987"/>
    <cellStyle name="40% - Accent1 2 5 7" xfId="1655"/>
    <cellStyle name="40% - Accent1 2 5 7 2" xfId="12025"/>
    <cellStyle name="40% - Accent1 2 5 7 2 2" xfId="41797"/>
    <cellStyle name="40% - Accent1 2 5 7 2 2 2" xfId="53413"/>
    <cellStyle name="40% - Accent1 2 5 7 2 3" xfId="47605"/>
    <cellStyle name="40% - Accent1 2 5 7 2 4" xfId="30823"/>
    <cellStyle name="40% - Accent1 2 5 7 3" xfId="39862"/>
    <cellStyle name="40% - Accent1 2 5 7 3 2" xfId="51478"/>
    <cellStyle name="40% - Accent1 2 5 7 4" xfId="45670"/>
    <cellStyle name="40% - Accent1 2 5 7 5" xfId="28148"/>
    <cellStyle name="40% - Accent1 2 5 8" xfId="9804"/>
    <cellStyle name="40% - Accent1 2 5 8 2" xfId="20173"/>
    <cellStyle name="40% - Accent1 2 5 8 2 2" xfId="54765"/>
    <cellStyle name="40% - Accent1 2 5 8 2 3" xfId="43149"/>
    <cellStyle name="40% - Accent1 2 5 8 3" xfId="48957"/>
    <cellStyle name="40% - Accent1 2 5 8 4" xfId="37341"/>
    <cellStyle name="40% - Accent1 2 5 9" xfId="10976"/>
    <cellStyle name="40% - Accent1 2 5 9 2" xfId="40994"/>
    <cellStyle name="40% - Accent1 2 5 9 2 2" xfId="52610"/>
    <cellStyle name="40% - Accent1 2 5 9 3" xfId="46802"/>
    <cellStyle name="40% - Accent1 2 5 9 4" xfId="29968"/>
    <cellStyle name="40% - Accent1 2 6" xfId="645"/>
    <cellStyle name="40% - Accent1 2 6 10" xfId="38401"/>
    <cellStyle name="40% - Accent1 2 6 10 2" xfId="50017"/>
    <cellStyle name="40% - Accent1 2 6 11" xfId="23391"/>
    <cellStyle name="40% - Accent1 2 6 12" xfId="44209"/>
    <cellStyle name="40% - Accent1 2 6 13" xfId="21284"/>
    <cellStyle name="40% - Accent1 2 6 2" xfId="1233"/>
    <cellStyle name="40% - Accent1 2 6 2 2" xfId="3261"/>
    <cellStyle name="40% - Accent1 2 6 2 2 2" xfId="10790"/>
    <cellStyle name="40% - Accent1 2 6 2 2 2 2" xfId="21159"/>
    <cellStyle name="40% - Accent1 2 6 2 2 2 2 2" xfId="44135"/>
    <cellStyle name="40% - Accent1 2 6 2 2 2 2 2 2" xfId="55751"/>
    <cellStyle name="40% - Accent1 2 6 2 2 2 2 3" xfId="49943"/>
    <cellStyle name="40% - Accent1 2 6 2 2 2 2 4" xfId="38327"/>
    <cellStyle name="40% - Accent1 2 6 2 2 2 3" xfId="40848"/>
    <cellStyle name="40% - Accent1 2 6 2 2 2 3 2" xfId="52464"/>
    <cellStyle name="40% - Accent1 2 6 2 2 2 4" xfId="46656"/>
    <cellStyle name="40% - Accent1 2 6 2 2 2 5" xfId="29285"/>
    <cellStyle name="40% - Accent1 2 6 2 2 3" xfId="13631"/>
    <cellStyle name="40% - Accent1 2 6 2 2 3 2" xfId="42966"/>
    <cellStyle name="40% - Accent1 2 6 2 2 3 2 2" xfId="54582"/>
    <cellStyle name="40% - Accent1 2 6 2 2 3 3" xfId="48774"/>
    <cellStyle name="40% - Accent1 2 6 2 2 3 4" xfId="32258"/>
    <cellStyle name="40% - Accent1 2 6 2 2 4" xfId="39679"/>
    <cellStyle name="40% - Accent1 2 6 2 2 4 2" xfId="51295"/>
    <cellStyle name="40% - Accent1 2 6 2 2 5" xfId="25269"/>
    <cellStyle name="40% - Accent1 2 6 2 2 6" xfId="45487"/>
    <cellStyle name="40% - Accent1 2 6 2 2 7" xfId="22742"/>
    <cellStyle name="40% - Accent1 2 6 2 3" xfId="2596"/>
    <cellStyle name="40% - Accent1 2 6 2 3 2" xfId="12966"/>
    <cellStyle name="40% - Accent1 2 6 2 3 2 2" xfId="42382"/>
    <cellStyle name="40% - Accent1 2 6 2 3 2 2 2" xfId="53998"/>
    <cellStyle name="40% - Accent1 2 6 2 3 2 3" xfId="48190"/>
    <cellStyle name="40% - Accent1 2 6 2 3 2 4" xfId="31653"/>
    <cellStyle name="40% - Accent1 2 6 2 3 3" xfId="40264"/>
    <cellStyle name="40% - Accent1 2 6 2 3 3 2" xfId="51880"/>
    <cellStyle name="40% - Accent1 2 6 2 3 4" xfId="46072"/>
    <cellStyle name="40% - Accent1 2 6 2 3 5" xfId="28641"/>
    <cellStyle name="40% - Accent1 2 6 2 4" xfId="10206"/>
    <cellStyle name="40% - Accent1 2 6 2 4 2" xfId="20575"/>
    <cellStyle name="40% - Accent1 2 6 2 4 2 2" xfId="55167"/>
    <cellStyle name="40% - Accent1 2 6 2 4 2 3" xfId="43551"/>
    <cellStyle name="40% - Accent1 2 6 2 4 3" xfId="49359"/>
    <cellStyle name="40% - Accent1 2 6 2 4 4" xfId="37743"/>
    <cellStyle name="40% - Accent1 2 6 2 5" xfId="11603"/>
    <cellStyle name="40% - Accent1 2 6 2 5 2" xfId="41432"/>
    <cellStyle name="40% - Accent1 2 6 2 5 2 2" xfId="53048"/>
    <cellStyle name="40% - Accent1 2 6 2 5 3" xfId="47240"/>
    <cellStyle name="40% - Accent1 2 6 2 5 4" xfId="30406"/>
    <cellStyle name="40% - Accent1 2 6 2 6" xfId="39095"/>
    <cellStyle name="40% - Accent1 2 6 2 6 2" xfId="50711"/>
    <cellStyle name="40% - Accent1 2 6 2 7" xfId="24566"/>
    <cellStyle name="40% - Accent1 2 6 2 8" xfId="44903"/>
    <cellStyle name="40% - Accent1 2 6 2 9" xfId="22039"/>
    <cellStyle name="40% - Accent1 2 6 3" xfId="1420"/>
    <cellStyle name="40% - Accent1 2 6 3 2" xfId="2779"/>
    <cellStyle name="40% - Accent1 2 6 3 2 2" xfId="13149"/>
    <cellStyle name="40% - Accent1 2 6 3 2 2 2" xfId="42564"/>
    <cellStyle name="40% - Accent1 2 6 3 2 2 2 2" xfId="54180"/>
    <cellStyle name="40% - Accent1 2 6 3 2 2 3" xfId="48372"/>
    <cellStyle name="40% - Accent1 2 6 3 2 2 4" xfId="31836"/>
    <cellStyle name="40% - Accent1 2 6 3 2 3" xfId="40446"/>
    <cellStyle name="40% - Accent1 2 6 3 2 3 2" xfId="52062"/>
    <cellStyle name="40% - Accent1 2 6 3 2 4" xfId="46254"/>
    <cellStyle name="40% - Accent1 2 6 3 2 5" xfId="28823"/>
    <cellStyle name="40% - Accent1 2 6 3 3" xfId="10388"/>
    <cellStyle name="40% - Accent1 2 6 3 3 2" xfId="20757"/>
    <cellStyle name="40% - Accent1 2 6 3 3 2 2" xfId="55349"/>
    <cellStyle name="40% - Accent1 2 6 3 3 2 3" xfId="43733"/>
    <cellStyle name="40% - Accent1 2 6 3 3 3" xfId="49541"/>
    <cellStyle name="40% - Accent1 2 6 3 3 4" xfId="37925"/>
    <cellStyle name="40% - Accent1 2 6 3 4" xfId="11790"/>
    <cellStyle name="40% - Accent1 2 6 3 4 2" xfId="41614"/>
    <cellStyle name="40% - Accent1 2 6 3 4 2 2" xfId="53230"/>
    <cellStyle name="40% - Accent1 2 6 3 4 3" xfId="47422"/>
    <cellStyle name="40% - Accent1 2 6 3 4 4" xfId="30588"/>
    <cellStyle name="40% - Accent1 2 6 3 5" xfId="39277"/>
    <cellStyle name="40% - Accent1 2 6 3 5 2" xfId="50893"/>
    <cellStyle name="40% - Accent1 2 6 3 6" xfId="24753"/>
    <cellStyle name="40% - Accent1 2 6 3 7" xfId="45085"/>
    <cellStyle name="40% - Accent1 2 6 3 8" xfId="22226"/>
    <cellStyle name="40% - Accent1 2 6 4" xfId="796"/>
    <cellStyle name="40% - Accent1 2 6 4 2" xfId="2903"/>
    <cellStyle name="40% - Accent1 2 6 4 2 2" xfId="13273"/>
    <cellStyle name="40% - Accent1 2 6 4 2 2 2" xfId="42675"/>
    <cellStyle name="40% - Accent1 2 6 4 2 2 2 2" xfId="54291"/>
    <cellStyle name="40% - Accent1 2 6 4 2 2 3" xfId="48483"/>
    <cellStyle name="40% - Accent1 2 6 4 2 2 4" xfId="31960"/>
    <cellStyle name="40% - Accent1 2 6 4 2 3" xfId="40557"/>
    <cellStyle name="40% - Accent1 2 6 4 2 3 2" xfId="52173"/>
    <cellStyle name="40% - Accent1 2 6 4 2 4" xfId="46365"/>
    <cellStyle name="40% - Accent1 2 6 4 2 5" xfId="28934"/>
    <cellStyle name="40% - Accent1 2 6 4 3" xfId="10499"/>
    <cellStyle name="40% - Accent1 2 6 4 3 2" xfId="20868"/>
    <cellStyle name="40% - Accent1 2 6 4 3 2 2" xfId="55460"/>
    <cellStyle name="40% - Accent1 2 6 4 3 2 3" xfId="43844"/>
    <cellStyle name="40% - Accent1 2 6 4 3 3" xfId="49652"/>
    <cellStyle name="40% - Accent1 2 6 4 3 4" xfId="38036"/>
    <cellStyle name="40% - Accent1 2 6 4 4" xfId="11166"/>
    <cellStyle name="40% - Accent1 2 6 4 4 2" xfId="41141"/>
    <cellStyle name="40% - Accent1 2 6 4 4 2 2" xfId="52757"/>
    <cellStyle name="40% - Accent1 2 6 4 4 3" xfId="46949"/>
    <cellStyle name="40% - Accent1 2 6 4 4 4" xfId="30115"/>
    <cellStyle name="40% - Accent1 2 6 4 5" xfId="39388"/>
    <cellStyle name="40% - Accent1 2 6 4 5 2" xfId="51004"/>
    <cellStyle name="40% - Accent1 2 6 4 6" xfId="24897"/>
    <cellStyle name="40% - Accent1 2 6 4 7" xfId="45196"/>
    <cellStyle name="40% - Accent1 2 6 4 8" xfId="22370"/>
    <cellStyle name="40% - Accent1 2 6 5" xfId="2258"/>
    <cellStyle name="40% - Accent1 2 6 5 2" xfId="9915"/>
    <cellStyle name="40% - Accent1 2 6 5 2 2" xfId="20284"/>
    <cellStyle name="40% - Accent1 2 6 5 2 2 2" xfId="43260"/>
    <cellStyle name="40% - Accent1 2 6 5 2 2 2 2" xfId="54876"/>
    <cellStyle name="40% - Accent1 2 6 5 2 2 3" xfId="49068"/>
    <cellStyle name="40% - Accent1 2 6 5 2 2 4" xfId="37452"/>
    <cellStyle name="40% - Accent1 2 6 5 2 3" xfId="39973"/>
    <cellStyle name="40% - Accent1 2 6 5 2 3 2" xfId="51589"/>
    <cellStyle name="40% - Accent1 2 6 5 2 4" xfId="45781"/>
    <cellStyle name="40% - Accent1 2 6 5 2 5" xfId="28338"/>
    <cellStyle name="40% - Accent1 2 6 5 3" xfId="12628"/>
    <cellStyle name="40% - Accent1 2 6 5 3 2" xfId="42091"/>
    <cellStyle name="40% - Accent1 2 6 5 3 2 2" xfId="53707"/>
    <cellStyle name="40% - Accent1 2 6 5 3 3" xfId="47899"/>
    <cellStyle name="40% - Accent1 2 6 5 3 4" xfId="31328"/>
    <cellStyle name="40% - Accent1 2 6 5 4" xfId="38804"/>
    <cellStyle name="40% - Accent1 2 6 5 4 2" xfId="50420"/>
    <cellStyle name="40% - Accent1 2 6 5 5" xfId="24180"/>
    <cellStyle name="40% - Accent1 2 6 5 6" xfId="44612"/>
    <cellStyle name="40% - Accent1 2 6 5 7" xfId="21644"/>
    <cellStyle name="40% - Accent1 2 6 6" xfId="1922"/>
    <cellStyle name="40% - Accent1 2 6 6 2" xfId="12292"/>
    <cellStyle name="40% - Accent1 2 6 6 2 2" xfId="41871"/>
    <cellStyle name="40% - Accent1 2 6 6 2 2 2" xfId="53487"/>
    <cellStyle name="40% - Accent1 2 6 6 2 3" xfId="47679"/>
    <cellStyle name="40% - Accent1 2 6 6 2 4" xfId="31073"/>
    <cellStyle name="40% - Accent1 2 6 6 3" xfId="38584"/>
    <cellStyle name="40% - Accent1 2 6 6 3 2" xfId="50200"/>
    <cellStyle name="40% - Accent1 2 6 6 4" xfId="44392"/>
    <cellStyle name="40% - Accent1 2 6 6 5" xfId="23844"/>
    <cellStyle name="40% - Accent1 2 6 7" xfId="1537"/>
    <cellStyle name="40% - Accent1 2 6 7 2" xfId="11907"/>
    <cellStyle name="40% - Accent1 2 6 7 2 2" xfId="41688"/>
    <cellStyle name="40% - Accent1 2 6 7 2 2 2" xfId="53304"/>
    <cellStyle name="40% - Accent1 2 6 7 2 3" xfId="47496"/>
    <cellStyle name="40% - Accent1 2 6 7 2 4" xfId="30705"/>
    <cellStyle name="40% - Accent1 2 6 7 3" xfId="39753"/>
    <cellStyle name="40% - Accent1 2 6 7 3 2" xfId="51369"/>
    <cellStyle name="40% - Accent1 2 6 7 4" xfId="45561"/>
    <cellStyle name="40% - Accent1 2 6 7 5" xfId="28039"/>
    <cellStyle name="40% - Accent1 2 6 8" xfId="9695"/>
    <cellStyle name="40% - Accent1 2 6 8 2" xfId="20064"/>
    <cellStyle name="40% - Accent1 2 6 8 2 2" xfId="54656"/>
    <cellStyle name="40% - Accent1 2 6 8 2 3" xfId="43040"/>
    <cellStyle name="40% - Accent1 2 6 8 3" xfId="48848"/>
    <cellStyle name="40% - Accent1 2 6 8 4" xfId="37232"/>
    <cellStyle name="40% - Accent1 2 6 9" xfId="11017"/>
    <cellStyle name="40% - Accent1 2 6 9 2" xfId="41030"/>
    <cellStyle name="40% - Accent1 2 6 9 2 2" xfId="52646"/>
    <cellStyle name="40% - Accent1 2 6 9 3" xfId="46838"/>
    <cellStyle name="40% - Accent1 2 6 9 4" xfId="30004"/>
    <cellStyle name="40% - Accent1 2 7" xfId="1027"/>
    <cellStyle name="40% - Accent1 2 7 2" xfId="3116"/>
    <cellStyle name="40% - Accent1 2 7 2 2" xfId="10645"/>
    <cellStyle name="40% - Accent1 2 7 2 2 2" xfId="21014"/>
    <cellStyle name="40% - Accent1 2 7 2 2 2 2" xfId="43990"/>
    <cellStyle name="40% - Accent1 2 7 2 2 2 2 2" xfId="55606"/>
    <cellStyle name="40% - Accent1 2 7 2 2 2 3" xfId="49798"/>
    <cellStyle name="40% - Accent1 2 7 2 2 2 4" xfId="38182"/>
    <cellStyle name="40% - Accent1 2 7 2 2 3" xfId="40703"/>
    <cellStyle name="40% - Accent1 2 7 2 2 3 2" xfId="52319"/>
    <cellStyle name="40% - Accent1 2 7 2 2 4" xfId="46511"/>
    <cellStyle name="40% - Accent1 2 7 2 2 5" xfId="29140"/>
    <cellStyle name="40% - Accent1 2 7 2 3" xfId="13486"/>
    <cellStyle name="40% - Accent1 2 7 2 3 2" xfId="42821"/>
    <cellStyle name="40% - Accent1 2 7 2 3 2 2" xfId="54437"/>
    <cellStyle name="40% - Accent1 2 7 2 3 3" xfId="48629"/>
    <cellStyle name="40% - Accent1 2 7 2 3 4" xfId="32113"/>
    <cellStyle name="40% - Accent1 2 7 2 4" xfId="39534"/>
    <cellStyle name="40% - Accent1 2 7 2 4 2" xfId="51150"/>
    <cellStyle name="40% - Accent1 2 7 2 5" xfId="25124"/>
    <cellStyle name="40% - Accent1 2 7 2 6" xfId="45342"/>
    <cellStyle name="40% - Accent1 2 7 2 7" xfId="22597"/>
    <cellStyle name="40% - Accent1 2 7 3" xfId="2436"/>
    <cellStyle name="40% - Accent1 2 7 3 2" xfId="12806"/>
    <cellStyle name="40% - Accent1 2 7 3 2 2" xfId="42237"/>
    <cellStyle name="40% - Accent1 2 7 3 2 2 2" xfId="53853"/>
    <cellStyle name="40% - Accent1 2 7 3 2 3" xfId="48045"/>
    <cellStyle name="40% - Accent1 2 7 3 2 4" xfId="31493"/>
    <cellStyle name="40% - Accent1 2 7 3 3" xfId="40119"/>
    <cellStyle name="40% - Accent1 2 7 3 3 2" xfId="51735"/>
    <cellStyle name="40% - Accent1 2 7 3 4" xfId="45927"/>
    <cellStyle name="40% - Accent1 2 7 3 5" xfId="28496"/>
    <cellStyle name="40% - Accent1 2 7 4" xfId="10061"/>
    <cellStyle name="40% - Accent1 2 7 4 2" xfId="20430"/>
    <cellStyle name="40% - Accent1 2 7 4 2 2" xfId="55022"/>
    <cellStyle name="40% - Accent1 2 7 4 2 3" xfId="43406"/>
    <cellStyle name="40% - Accent1 2 7 4 3" xfId="49214"/>
    <cellStyle name="40% - Accent1 2 7 4 4" xfId="37598"/>
    <cellStyle name="40% - Accent1 2 7 5" xfId="11397"/>
    <cellStyle name="40% - Accent1 2 7 5 2" xfId="41287"/>
    <cellStyle name="40% - Accent1 2 7 5 2 2" xfId="52903"/>
    <cellStyle name="40% - Accent1 2 7 5 3" xfId="47095"/>
    <cellStyle name="40% - Accent1 2 7 5 4" xfId="30261"/>
    <cellStyle name="40% - Accent1 2 7 6" xfId="38950"/>
    <cellStyle name="40% - Accent1 2 7 6 2" xfId="50566"/>
    <cellStyle name="40% - Accent1 2 7 7" xfId="24360"/>
    <cellStyle name="40% - Accent1 2 7 8" xfId="44758"/>
    <cellStyle name="40% - Accent1 2 7 9" xfId="21833"/>
    <cellStyle name="40% - Accent1 2 8" xfId="1275"/>
    <cellStyle name="40% - Accent1 2 8 2" xfId="2634"/>
    <cellStyle name="40% - Accent1 2 8 2 2" xfId="13004"/>
    <cellStyle name="40% - Accent1 2 8 2 2 2" xfId="42419"/>
    <cellStyle name="40% - Accent1 2 8 2 2 2 2" xfId="54035"/>
    <cellStyle name="40% - Accent1 2 8 2 2 3" xfId="48227"/>
    <cellStyle name="40% - Accent1 2 8 2 2 4" xfId="31691"/>
    <cellStyle name="40% - Accent1 2 8 2 3" xfId="40301"/>
    <cellStyle name="40% - Accent1 2 8 2 3 2" xfId="51917"/>
    <cellStyle name="40% - Accent1 2 8 2 4" xfId="46109"/>
    <cellStyle name="40% - Accent1 2 8 2 5" xfId="28678"/>
    <cellStyle name="40% - Accent1 2 8 3" xfId="10243"/>
    <cellStyle name="40% - Accent1 2 8 3 2" xfId="20612"/>
    <cellStyle name="40% - Accent1 2 8 3 2 2" xfId="55204"/>
    <cellStyle name="40% - Accent1 2 8 3 2 3" xfId="43588"/>
    <cellStyle name="40% - Accent1 2 8 3 3" xfId="49396"/>
    <cellStyle name="40% - Accent1 2 8 3 4" xfId="37780"/>
    <cellStyle name="40% - Accent1 2 8 4" xfId="11645"/>
    <cellStyle name="40% - Accent1 2 8 4 2" xfId="41469"/>
    <cellStyle name="40% - Accent1 2 8 4 2 2" xfId="53085"/>
    <cellStyle name="40% - Accent1 2 8 4 3" xfId="47277"/>
    <cellStyle name="40% - Accent1 2 8 4 4" xfId="30443"/>
    <cellStyle name="40% - Accent1 2 8 5" xfId="39132"/>
    <cellStyle name="40% - Accent1 2 8 5 2" xfId="50748"/>
    <cellStyle name="40% - Accent1 2 8 6" xfId="24608"/>
    <cellStyle name="40% - Accent1 2 8 7" xfId="44940"/>
    <cellStyle name="40% - Accent1 2 8 8" xfId="22081"/>
    <cellStyle name="40% - Accent1 2 9" xfId="693"/>
    <cellStyle name="40% - Accent1 2 9 2" xfId="2818"/>
    <cellStyle name="40% - Accent1 2 9 2 2" xfId="13188"/>
    <cellStyle name="40% - Accent1 2 9 2 2 2" xfId="42601"/>
    <cellStyle name="40% - Accent1 2 9 2 2 2 2" xfId="54217"/>
    <cellStyle name="40% - Accent1 2 9 2 2 3" xfId="48409"/>
    <cellStyle name="40% - Accent1 2 9 2 2 4" xfId="31875"/>
    <cellStyle name="40% - Accent1 2 9 2 3" xfId="40483"/>
    <cellStyle name="40% - Accent1 2 9 2 3 2" xfId="52099"/>
    <cellStyle name="40% - Accent1 2 9 2 4" xfId="46291"/>
    <cellStyle name="40% - Accent1 2 9 2 5" xfId="28860"/>
    <cellStyle name="40% - Accent1 2 9 3" xfId="10425"/>
    <cellStyle name="40% - Accent1 2 9 3 2" xfId="20794"/>
    <cellStyle name="40% - Accent1 2 9 3 2 2" xfId="55386"/>
    <cellStyle name="40% - Accent1 2 9 3 2 3" xfId="43770"/>
    <cellStyle name="40% - Accent1 2 9 3 3" xfId="49578"/>
    <cellStyle name="40% - Accent1 2 9 3 4" xfId="37962"/>
    <cellStyle name="40% - Accent1 2 9 4" xfId="11063"/>
    <cellStyle name="40% - Accent1 2 9 4 2" xfId="41067"/>
    <cellStyle name="40% - Accent1 2 9 4 2 2" xfId="52683"/>
    <cellStyle name="40% - Accent1 2 9 4 3" xfId="46875"/>
    <cellStyle name="40% - Accent1 2 9 4 4" xfId="30041"/>
    <cellStyle name="40% - Accent1 2 9 5" xfId="39314"/>
    <cellStyle name="40% - Accent1 2 9 5 2" xfId="50930"/>
    <cellStyle name="40% - Accent1 2 9 6" xfId="24794"/>
    <cellStyle name="40% - Accent1 2 9 7" xfId="45122"/>
    <cellStyle name="40% - Accent1 2 9 8" xfId="22267"/>
    <cellStyle name="40% - Accent1 3" xfId="208"/>
    <cellStyle name="40% - Accent2 2" xfId="209"/>
    <cellStyle name="40% - Accent2 2 10" xfId="2117"/>
    <cellStyle name="40% - Accent2 2 10 2" xfId="9842"/>
    <cellStyle name="40% - Accent2 2 10 2 2" xfId="20211"/>
    <cellStyle name="40% - Accent2 2 10 2 2 2" xfId="43187"/>
    <cellStyle name="40% - Accent2 2 10 2 2 2 2" xfId="54803"/>
    <cellStyle name="40% - Accent2 2 10 2 2 3" xfId="48995"/>
    <cellStyle name="40% - Accent2 2 10 2 2 4" xfId="37379"/>
    <cellStyle name="40% - Accent2 2 10 2 3" xfId="39900"/>
    <cellStyle name="40% - Accent2 2 10 2 3 2" xfId="51516"/>
    <cellStyle name="40% - Accent2 2 10 2 4" xfId="45708"/>
    <cellStyle name="40% - Accent2 2 10 2 5" xfId="28197"/>
    <cellStyle name="40% - Accent2 2 10 3" xfId="12487"/>
    <cellStyle name="40% - Accent2 2 10 3 2" xfId="42018"/>
    <cellStyle name="40% - Accent2 2 10 3 2 2" xfId="53634"/>
    <cellStyle name="40% - Accent2 2 10 3 3" xfId="47826"/>
    <cellStyle name="40% - Accent2 2 10 3 4" xfId="31255"/>
    <cellStyle name="40% - Accent2 2 10 4" xfId="38731"/>
    <cellStyle name="40% - Accent2 2 10 4 2" xfId="50347"/>
    <cellStyle name="40% - Accent2 2 10 5" xfId="24039"/>
    <cellStyle name="40% - Accent2 2 10 6" xfId="44539"/>
    <cellStyle name="40% - Accent2 2 10 7" xfId="21503"/>
    <cellStyle name="40% - Accent2 2 11" xfId="1730"/>
    <cellStyle name="40% - Accent2 2 11 2" xfId="12100"/>
    <cellStyle name="40% - Accent2 2 11 2 2" xfId="41835"/>
    <cellStyle name="40% - Accent2 2 11 2 2 2" xfId="53451"/>
    <cellStyle name="40% - Accent2 2 11 2 3" xfId="47643"/>
    <cellStyle name="40% - Accent2 2 11 2 4" xfId="30894"/>
    <cellStyle name="40% - Accent2 2 11 3" xfId="38548"/>
    <cellStyle name="40% - Accent2 2 11 3 2" xfId="50164"/>
    <cellStyle name="40% - Accent2 2 11 4" xfId="44356"/>
    <cellStyle name="40% - Accent2 2 11 5" xfId="23652"/>
    <cellStyle name="40% - Accent2 2 12" xfId="1467"/>
    <cellStyle name="40% - Accent2 2 12 2" xfId="11837"/>
    <cellStyle name="40% - Accent2 2 12 2 2" xfId="41652"/>
    <cellStyle name="40% - Accent2 2 12 2 2 2" xfId="53268"/>
    <cellStyle name="40% - Accent2 2 12 2 3" xfId="47460"/>
    <cellStyle name="40% - Accent2 2 12 2 4" xfId="30635"/>
    <cellStyle name="40% - Accent2 2 12 3" xfId="39717"/>
    <cellStyle name="40% - Accent2 2 12 3 2" xfId="51333"/>
    <cellStyle name="40% - Accent2 2 12 4" xfId="45525"/>
    <cellStyle name="40% - Accent2 2 12 5" xfId="28003"/>
    <cellStyle name="40% - Accent2 2 13" xfId="9659"/>
    <cellStyle name="40% - Accent2 2 13 2" xfId="20028"/>
    <cellStyle name="40% - Accent2 2 13 2 2" xfId="54620"/>
    <cellStyle name="40% - Accent2 2 13 2 3" xfId="43004"/>
    <cellStyle name="40% - Accent2 2 13 3" xfId="48812"/>
    <cellStyle name="40% - Accent2 2 13 4" xfId="37196"/>
    <cellStyle name="40% - Accent2 2 14" xfId="10831"/>
    <cellStyle name="40% - Accent2 2 14 2" xfId="40886"/>
    <cellStyle name="40% - Accent2 2 14 2 2" xfId="52502"/>
    <cellStyle name="40% - Accent2 2 14 3" xfId="46694"/>
    <cellStyle name="40% - Accent2 2 14 4" xfId="29860"/>
    <cellStyle name="40% - Accent2 2 15" xfId="38365"/>
    <cellStyle name="40% - Accent2 2 15 2" xfId="49981"/>
    <cellStyle name="40% - Accent2 2 16" xfId="23321"/>
    <cellStyle name="40% - Accent2 2 17" xfId="44173"/>
    <cellStyle name="40% - Accent2 2 18" xfId="21204"/>
    <cellStyle name="40% - Accent2 2 2" xfId="463"/>
    <cellStyle name="40% - Accent2 2 2 10" xfId="1889"/>
    <cellStyle name="40% - Accent2 2 2 10 2" xfId="12259"/>
    <cellStyle name="40% - Accent2 2 2 10 2 2" xfId="41853"/>
    <cellStyle name="40% - Accent2 2 2 10 2 2 2" xfId="53469"/>
    <cellStyle name="40% - Accent2 2 2 10 2 3" xfId="47661"/>
    <cellStyle name="40% - Accent2 2 2 10 2 4" xfId="31040"/>
    <cellStyle name="40% - Accent2 2 2 10 3" xfId="38566"/>
    <cellStyle name="40% - Accent2 2 2 10 3 2" xfId="50182"/>
    <cellStyle name="40% - Accent2 2 2 10 4" xfId="44374"/>
    <cellStyle name="40% - Accent2 2 2 10 5" xfId="23811"/>
    <cellStyle name="40% - Accent2 2 2 11" xfId="1512"/>
    <cellStyle name="40% - Accent2 2 2 11 2" xfId="11882"/>
    <cellStyle name="40% - Accent2 2 2 11 2 2" xfId="41670"/>
    <cellStyle name="40% - Accent2 2 2 11 2 2 2" xfId="53286"/>
    <cellStyle name="40% - Accent2 2 2 11 2 3" xfId="47478"/>
    <cellStyle name="40% - Accent2 2 2 11 2 4" xfId="30680"/>
    <cellStyle name="40% - Accent2 2 2 11 3" xfId="39735"/>
    <cellStyle name="40% - Accent2 2 2 11 3 2" xfId="51351"/>
    <cellStyle name="40% - Accent2 2 2 11 4" xfId="45543"/>
    <cellStyle name="40% - Accent2 2 2 11 5" xfId="28021"/>
    <cellStyle name="40% - Accent2 2 2 12" xfId="9677"/>
    <cellStyle name="40% - Accent2 2 2 12 2" xfId="20046"/>
    <cellStyle name="40% - Accent2 2 2 12 2 2" xfId="54638"/>
    <cellStyle name="40% - Accent2 2 2 12 2 3" xfId="43022"/>
    <cellStyle name="40% - Accent2 2 2 12 3" xfId="48830"/>
    <cellStyle name="40% - Accent2 2 2 12 4" xfId="37214"/>
    <cellStyle name="40% - Accent2 2 2 13" xfId="10849"/>
    <cellStyle name="40% - Accent2 2 2 13 2" xfId="40904"/>
    <cellStyle name="40% - Accent2 2 2 13 2 2" xfId="52520"/>
    <cellStyle name="40% - Accent2 2 2 13 3" xfId="46712"/>
    <cellStyle name="40% - Accent2 2 2 13 4" xfId="29878"/>
    <cellStyle name="40% - Accent2 2 2 14" xfId="38383"/>
    <cellStyle name="40% - Accent2 2 2 14 2" xfId="49999"/>
    <cellStyle name="40% - Accent2 2 2 15" xfId="23344"/>
    <cellStyle name="40% - Accent2 2 2 16" xfId="44191"/>
    <cellStyle name="40% - Accent2 2 2 17" xfId="21233"/>
    <cellStyle name="40% - Accent2 2 2 2" xfId="529"/>
    <cellStyle name="40% - Accent2 2 2 2 10" xfId="10901"/>
    <cellStyle name="40% - Accent2 2 2 2 10 2" xfId="40941"/>
    <cellStyle name="40% - Accent2 2 2 2 10 2 2" xfId="52557"/>
    <cellStyle name="40% - Accent2 2 2 2 10 3" xfId="46749"/>
    <cellStyle name="40% - Accent2 2 2 2 10 4" xfId="29915"/>
    <cellStyle name="40% - Accent2 2 2 2 11" xfId="38457"/>
    <cellStyle name="40% - Accent2 2 2 2 11 2" xfId="50073"/>
    <cellStyle name="40% - Accent2 2 2 2 12" xfId="23456"/>
    <cellStyle name="40% - Accent2 2 2 2 13" xfId="44265"/>
    <cellStyle name="40% - Accent2 2 2 2 14" xfId="21374"/>
    <cellStyle name="40% - Accent2 2 2 2 2" xfId="856"/>
    <cellStyle name="40% - Accent2 2 2 2 2 2" xfId="2963"/>
    <cellStyle name="40% - Accent2 2 2 2 2 2 2" xfId="10555"/>
    <cellStyle name="40% - Accent2 2 2 2 2 2 2 2" xfId="20924"/>
    <cellStyle name="40% - Accent2 2 2 2 2 2 2 2 2" xfId="43900"/>
    <cellStyle name="40% - Accent2 2 2 2 2 2 2 2 2 2" xfId="55516"/>
    <cellStyle name="40% - Accent2 2 2 2 2 2 2 2 3" xfId="49708"/>
    <cellStyle name="40% - Accent2 2 2 2 2 2 2 2 4" xfId="38092"/>
    <cellStyle name="40% - Accent2 2 2 2 2 2 2 3" xfId="40613"/>
    <cellStyle name="40% - Accent2 2 2 2 2 2 2 3 2" xfId="52229"/>
    <cellStyle name="40% - Accent2 2 2 2 2 2 2 4" xfId="46421"/>
    <cellStyle name="40% - Accent2 2 2 2 2 2 2 5" xfId="28994"/>
    <cellStyle name="40% - Accent2 2 2 2 2 2 3" xfId="13333"/>
    <cellStyle name="40% - Accent2 2 2 2 2 2 3 2" xfId="42731"/>
    <cellStyle name="40% - Accent2 2 2 2 2 2 3 2 2" xfId="54347"/>
    <cellStyle name="40% - Accent2 2 2 2 2 2 3 3" xfId="48539"/>
    <cellStyle name="40% - Accent2 2 2 2 2 2 3 4" xfId="32016"/>
    <cellStyle name="40% - Accent2 2 2 2 2 2 4" xfId="39444"/>
    <cellStyle name="40% - Accent2 2 2 2 2 2 4 2" xfId="51060"/>
    <cellStyle name="40% - Accent2 2 2 2 2 2 5" xfId="24957"/>
    <cellStyle name="40% - Accent2 2 2 2 2 2 6" xfId="45252"/>
    <cellStyle name="40% - Accent2 2 2 2 2 2 7" xfId="22430"/>
    <cellStyle name="40% - Accent2 2 2 2 2 3" xfId="2315"/>
    <cellStyle name="40% - Accent2 2 2 2 2 3 2" xfId="12685"/>
    <cellStyle name="40% - Accent2 2 2 2 2 3 2 2" xfId="42147"/>
    <cellStyle name="40% - Accent2 2 2 2 2 3 2 2 2" xfId="53763"/>
    <cellStyle name="40% - Accent2 2 2 2 2 3 2 3" xfId="47955"/>
    <cellStyle name="40% - Accent2 2 2 2 2 3 2 4" xfId="31384"/>
    <cellStyle name="40% - Accent2 2 2 2 2 3 3" xfId="40029"/>
    <cellStyle name="40% - Accent2 2 2 2 2 3 3 2" xfId="51645"/>
    <cellStyle name="40% - Accent2 2 2 2 2 3 4" xfId="45837"/>
    <cellStyle name="40% - Accent2 2 2 2 2 3 5" xfId="28395"/>
    <cellStyle name="40% - Accent2 2 2 2 2 4" xfId="9971"/>
    <cellStyle name="40% - Accent2 2 2 2 2 4 2" xfId="20340"/>
    <cellStyle name="40% - Accent2 2 2 2 2 4 2 2" xfId="54932"/>
    <cellStyle name="40% - Accent2 2 2 2 2 4 2 3" xfId="43316"/>
    <cellStyle name="40% - Accent2 2 2 2 2 4 3" xfId="49124"/>
    <cellStyle name="40% - Accent2 2 2 2 2 4 4" xfId="37508"/>
    <cellStyle name="40% - Accent2 2 2 2 2 5" xfId="11226"/>
    <cellStyle name="40% - Accent2 2 2 2 2 5 2" xfId="41197"/>
    <cellStyle name="40% - Accent2 2 2 2 2 5 2 2" xfId="52813"/>
    <cellStyle name="40% - Accent2 2 2 2 2 5 3" xfId="47005"/>
    <cellStyle name="40% - Accent2 2 2 2 2 5 4" xfId="30171"/>
    <cellStyle name="40% - Accent2 2 2 2 2 6" xfId="38860"/>
    <cellStyle name="40% - Accent2 2 2 2 2 6 2" xfId="50476"/>
    <cellStyle name="40% - Accent2 2 2 2 2 7" xfId="24237"/>
    <cellStyle name="40% - Accent2 2 2 2 2 8" xfId="44668"/>
    <cellStyle name="40% - Accent2 2 2 2 2 9" xfId="21701"/>
    <cellStyle name="40% - Accent2 2 2 2 3" xfId="1117"/>
    <cellStyle name="40% - Accent2 2 2 2 3 2" xfId="3172"/>
    <cellStyle name="40% - Accent2 2 2 2 3 2 2" xfId="10701"/>
    <cellStyle name="40% - Accent2 2 2 2 3 2 2 2" xfId="21070"/>
    <cellStyle name="40% - Accent2 2 2 2 3 2 2 2 2" xfId="44046"/>
    <cellStyle name="40% - Accent2 2 2 2 3 2 2 2 2 2" xfId="55662"/>
    <cellStyle name="40% - Accent2 2 2 2 3 2 2 2 3" xfId="49854"/>
    <cellStyle name="40% - Accent2 2 2 2 3 2 2 2 4" xfId="38238"/>
    <cellStyle name="40% - Accent2 2 2 2 3 2 2 3" xfId="40759"/>
    <cellStyle name="40% - Accent2 2 2 2 3 2 2 3 2" xfId="52375"/>
    <cellStyle name="40% - Accent2 2 2 2 3 2 2 4" xfId="46567"/>
    <cellStyle name="40% - Accent2 2 2 2 3 2 2 5" xfId="29196"/>
    <cellStyle name="40% - Accent2 2 2 2 3 2 3" xfId="13542"/>
    <cellStyle name="40% - Accent2 2 2 2 3 2 3 2" xfId="42877"/>
    <cellStyle name="40% - Accent2 2 2 2 3 2 3 2 2" xfId="54493"/>
    <cellStyle name="40% - Accent2 2 2 2 3 2 3 3" xfId="48685"/>
    <cellStyle name="40% - Accent2 2 2 2 3 2 3 4" xfId="32169"/>
    <cellStyle name="40% - Accent2 2 2 2 3 2 4" xfId="39590"/>
    <cellStyle name="40% - Accent2 2 2 2 3 2 4 2" xfId="51206"/>
    <cellStyle name="40% - Accent2 2 2 2 3 2 5" xfId="25180"/>
    <cellStyle name="40% - Accent2 2 2 2 3 2 6" xfId="45398"/>
    <cellStyle name="40% - Accent2 2 2 2 3 2 7" xfId="22653"/>
    <cellStyle name="40% - Accent2 2 2 2 3 3" xfId="2500"/>
    <cellStyle name="40% - Accent2 2 2 2 3 3 2" xfId="12870"/>
    <cellStyle name="40% - Accent2 2 2 2 3 3 2 2" xfId="42293"/>
    <cellStyle name="40% - Accent2 2 2 2 3 3 2 2 2" xfId="53909"/>
    <cellStyle name="40% - Accent2 2 2 2 3 3 2 3" xfId="48101"/>
    <cellStyle name="40% - Accent2 2 2 2 3 3 2 4" xfId="31557"/>
    <cellStyle name="40% - Accent2 2 2 2 3 3 3" xfId="40175"/>
    <cellStyle name="40% - Accent2 2 2 2 3 3 3 2" xfId="51791"/>
    <cellStyle name="40% - Accent2 2 2 2 3 3 4" xfId="45983"/>
    <cellStyle name="40% - Accent2 2 2 2 3 3 5" xfId="28552"/>
    <cellStyle name="40% - Accent2 2 2 2 3 4" xfId="10117"/>
    <cellStyle name="40% - Accent2 2 2 2 3 4 2" xfId="20486"/>
    <cellStyle name="40% - Accent2 2 2 2 3 4 2 2" xfId="55078"/>
    <cellStyle name="40% - Accent2 2 2 2 3 4 2 3" xfId="43462"/>
    <cellStyle name="40% - Accent2 2 2 2 3 4 3" xfId="49270"/>
    <cellStyle name="40% - Accent2 2 2 2 3 4 4" xfId="37654"/>
    <cellStyle name="40% - Accent2 2 2 2 3 5" xfId="11487"/>
    <cellStyle name="40% - Accent2 2 2 2 3 5 2" xfId="41343"/>
    <cellStyle name="40% - Accent2 2 2 2 3 5 2 2" xfId="52959"/>
    <cellStyle name="40% - Accent2 2 2 2 3 5 3" xfId="47151"/>
    <cellStyle name="40% - Accent2 2 2 2 3 5 4" xfId="30317"/>
    <cellStyle name="40% - Accent2 2 2 2 3 6" xfId="39006"/>
    <cellStyle name="40% - Accent2 2 2 2 3 6 2" xfId="50622"/>
    <cellStyle name="40% - Accent2 2 2 2 3 7" xfId="24450"/>
    <cellStyle name="40% - Accent2 2 2 2 3 8" xfId="44814"/>
    <cellStyle name="40% - Accent2 2 2 2 3 9" xfId="21923"/>
    <cellStyle name="40% - Accent2 2 2 2 4" xfId="1331"/>
    <cellStyle name="40% - Accent2 2 2 2 4 2" xfId="2690"/>
    <cellStyle name="40% - Accent2 2 2 2 4 2 2" xfId="13060"/>
    <cellStyle name="40% - Accent2 2 2 2 4 2 2 2" xfId="42475"/>
    <cellStyle name="40% - Accent2 2 2 2 4 2 2 2 2" xfId="54091"/>
    <cellStyle name="40% - Accent2 2 2 2 4 2 2 3" xfId="48283"/>
    <cellStyle name="40% - Accent2 2 2 2 4 2 2 4" xfId="31747"/>
    <cellStyle name="40% - Accent2 2 2 2 4 2 3" xfId="40357"/>
    <cellStyle name="40% - Accent2 2 2 2 4 2 3 2" xfId="51973"/>
    <cellStyle name="40% - Accent2 2 2 2 4 2 4" xfId="46165"/>
    <cellStyle name="40% - Accent2 2 2 2 4 2 5" xfId="28734"/>
    <cellStyle name="40% - Accent2 2 2 2 4 3" xfId="10299"/>
    <cellStyle name="40% - Accent2 2 2 2 4 3 2" xfId="20668"/>
    <cellStyle name="40% - Accent2 2 2 2 4 3 2 2" xfId="55260"/>
    <cellStyle name="40% - Accent2 2 2 2 4 3 2 3" xfId="43644"/>
    <cellStyle name="40% - Accent2 2 2 2 4 3 3" xfId="49452"/>
    <cellStyle name="40% - Accent2 2 2 2 4 3 4" xfId="37836"/>
    <cellStyle name="40% - Accent2 2 2 2 4 4" xfId="11701"/>
    <cellStyle name="40% - Accent2 2 2 2 4 4 2" xfId="41525"/>
    <cellStyle name="40% - Accent2 2 2 2 4 4 2 2" xfId="53141"/>
    <cellStyle name="40% - Accent2 2 2 2 4 4 3" xfId="47333"/>
    <cellStyle name="40% - Accent2 2 2 2 4 4 4" xfId="30499"/>
    <cellStyle name="40% - Accent2 2 2 2 4 5" xfId="39188"/>
    <cellStyle name="40% - Accent2 2 2 2 4 5 2" xfId="50804"/>
    <cellStyle name="40% - Accent2 2 2 2 4 6" xfId="24664"/>
    <cellStyle name="40% - Accent2 2 2 2 4 7" xfId="44996"/>
    <cellStyle name="40% - Accent2 2 2 2 4 8" xfId="22137"/>
    <cellStyle name="40% - Accent2 2 2 2 5" xfId="778"/>
    <cellStyle name="40% - Accent2 2 2 2 5 2" xfId="2885"/>
    <cellStyle name="40% - Accent2 2 2 2 5 2 2" xfId="13255"/>
    <cellStyle name="40% - Accent2 2 2 2 5 2 2 2" xfId="42657"/>
    <cellStyle name="40% - Accent2 2 2 2 5 2 2 2 2" xfId="54273"/>
    <cellStyle name="40% - Accent2 2 2 2 5 2 2 3" xfId="48465"/>
    <cellStyle name="40% - Accent2 2 2 2 5 2 2 4" xfId="31942"/>
    <cellStyle name="40% - Accent2 2 2 2 5 2 3" xfId="40539"/>
    <cellStyle name="40% - Accent2 2 2 2 5 2 3 2" xfId="52155"/>
    <cellStyle name="40% - Accent2 2 2 2 5 2 4" xfId="46347"/>
    <cellStyle name="40% - Accent2 2 2 2 5 2 5" xfId="28916"/>
    <cellStyle name="40% - Accent2 2 2 2 5 3" xfId="10481"/>
    <cellStyle name="40% - Accent2 2 2 2 5 3 2" xfId="20850"/>
    <cellStyle name="40% - Accent2 2 2 2 5 3 2 2" xfId="55442"/>
    <cellStyle name="40% - Accent2 2 2 2 5 3 2 3" xfId="43826"/>
    <cellStyle name="40% - Accent2 2 2 2 5 3 3" xfId="49634"/>
    <cellStyle name="40% - Accent2 2 2 2 5 3 4" xfId="38018"/>
    <cellStyle name="40% - Accent2 2 2 2 5 4" xfId="11148"/>
    <cellStyle name="40% - Accent2 2 2 2 5 4 2" xfId="41123"/>
    <cellStyle name="40% - Accent2 2 2 2 5 4 2 2" xfId="52739"/>
    <cellStyle name="40% - Accent2 2 2 2 5 4 3" xfId="46931"/>
    <cellStyle name="40% - Accent2 2 2 2 5 4 4" xfId="30097"/>
    <cellStyle name="40% - Accent2 2 2 2 5 5" xfId="39370"/>
    <cellStyle name="40% - Accent2 2 2 2 5 5 2" xfId="50986"/>
    <cellStyle name="40% - Accent2 2 2 2 5 6" xfId="24879"/>
    <cellStyle name="40% - Accent2 2 2 2 5 7" xfId="45178"/>
    <cellStyle name="40% - Accent2 2 2 2 5 8" xfId="22352"/>
    <cellStyle name="40% - Accent2 2 2 2 6" xfId="2240"/>
    <cellStyle name="40% - Accent2 2 2 2 6 2" xfId="9897"/>
    <cellStyle name="40% - Accent2 2 2 2 6 2 2" xfId="20266"/>
    <cellStyle name="40% - Accent2 2 2 2 6 2 2 2" xfId="43242"/>
    <cellStyle name="40% - Accent2 2 2 2 6 2 2 2 2" xfId="54858"/>
    <cellStyle name="40% - Accent2 2 2 2 6 2 2 3" xfId="49050"/>
    <cellStyle name="40% - Accent2 2 2 2 6 2 2 4" xfId="37434"/>
    <cellStyle name="40% - Accent2 2 2 2 6 2 3" xfId="39955"/>
    <cellStyle name="40% - Accent2 2 2 2 6 2 3 2" xfId="51571"/>
    <cellStyle name="40% - Accent2 2 2 2 6 2 4" xfId="45763"/>
    <cellStyle name="40% - Accent2 2 2 2 6 2 5" xfId="28320"/>
    <cellStyle name="40% - Accent2 2 2 2 6 3" xfId="12610"/>
    <cellStyle name="40% - Accent2 2 2 2 6 3 2" xfId="42073"/>
    <cellStyle name="40% - Accent2 2 2 2 6 3 2 2" xfId="53689"/>
    <cellStyle name="40% - Accent2 2 2 2 6 3 3" xfId="47881"/>
    <cellStyle name="40% - Accent2 2 2 2 6 3 4" xfId="31310"/>
    <cellStyle name="40% - Accent2 2 2 2 6 4" xfId="38786"/>
    <cellStyle name="40% - Accent2 2 2 2 6 4 2" xfId="50402"/>
    <cellStyle name="40% - Accent2 2 2 2 6 5" xfId="24162"/>
    <cellStyle name="40% - Accent2 2 2 2 6 6" xfId="44594"/>
    <cellStyle name="40% - Accent2 2 2 2 6 7" xfId="21626"/>
    <cellStyle name="40% - Accent2 2 2 2 7" xfId="2000"/>
    <cellStyle name="40% - Accent2 2 2 2 7 2" xfId="12370"/>
    <cellStyle name="40% - Accent2 2 2 2 7 2 2" xfId="41927"/>
    <cellStyle name="40% - Accent2 2 2 2 7 2 2 2" xfId="53543"/>
    <cellStyle name="40% - Accent2 2 2 2 7 2 3" xfId="47735"/>
    <cellStyle name="40% - Accent2 2 2 2 7 2 4" xfId="31150"/>
    <cellStyle name="40% - Accent2 2 2 2 7 3" xfId="38640"/>
    <cellStyle name="40% - Accent2 2 2 2 7 3 2" xfId="50256"/>
    <cellStyle name="40% - Accent2 2 2 2 7 4" xfId="44448"/>
    <cellStyle name="40% - Accent2 2 2 2 7 5" xfId="23922"/>
    <cellStyle name="40% - Accent2 2 2 2 8" xfId="1597"/>
    <cellStyle name="40% - Accent2 2 2 2 8 2" xfId="11967"/>
    <cellStyle name="40% - Accent2 2 2 2 8 2 2" xfId="41744"/>
    <cellStyle name="40% - Accent2 2 2 2 8 2 2 2" xfId="53360"/>
    <cellStyle name="40% - Accent2 2 2 2 8 2 3" xfId="47552"/>
    <cellStyle name="40% - Accent2 2 2 2 8 2 4" xfId="30765"/>
    <cellStyle name="40% - Accent2 2 2 2 8 3" xfId="39809"/>
    <cellStyle name="40% - Accent2 2 2 2 8 3 2" xfId="51425"/>
    <cellStyle name="40% - Accent2 2 2 2 8 4" xfId="45617"/>
    <cellStyle name="40% - Accent2 2 2 2 8 5" xfId="28095"/>
    <cellStyle name="40% - Accent2 2 2 2 9" xfId="9751"/>
    <cellStyle name="40% - Accent2 2 2 2 9 2" xfId="20120"/>
    <cellStyle name="40% - Accent2 2 2 2 9 2 2" xfId="54712"/>
    <cellStyle name="40% - Accent2 2 2 2 9 2 3" xfId="43096"/>
    <cellStyle name="40% - Accent2 2 2 2 9 3" xfId="48904"/>
    <cellStyle name="40% - Accent2 2 2 2 9 4" xfId="37288"/>
    <cellStyle name="40% - Accent2 2 2 3" xfId="587"/>
    <cellStyle name="40% - Accent2 2 2 3 10" xfId="38493"/>
    <cellStyle name="40% - Accent2 2 2 3 10 2" xfId="50109"/>
    <cellStyle name="40% - Accent2 2 2 3 11" xfId="23514"/>
    <cellStyle name="40% - Accent2 2 2 3 12" xfId="44301"/>
    <cellStyle name="40% - Accent2 2 2 3 13" xfId="21432"/>
    <cellStyle name="40% - Accent2 2 2 3 2" xfId="1175"/>
    <cellStyle name="40% - Accent2 2 2 3 2 2" xfId="3208"/>
    <cellStyle name="40% - Accent2 2 2 3 2 2 2" xfId="10737"/>
    <cellStyle name="40% - Accent2 2 2 3 2 2 2 2" xfId="21106"/>
    <cellStyle name="40% - Accent2 2 2 3 2 2 2 2 2" xfId="44082"/>
    <cellStyle name="40% - Accent2 2 2 3 2 2 2 2 2 2" xfId="55698"/>
    <cellStyle name="40% - Accent2 2 2 3 2 2 2 2 3" xfId="49890"/>
    <cellStyle name="40% - Accent2 2 2 3 2 2 2 2 4" xfId="38274"/>
    <cellStyle name="40% - Accent2 2 2 3 2 2 2 3" xfId="40795"/>
    <cellStyle name="40% - Accent2 2 2 3 2 2 2 3 2" xfId="52411"/>
    <cellStyle name="40% - Accent2 2 2 3 2 2 2 4" xfId="46603"/>
    <cellStyle name="40% - Accent2 2 2 3 2 2 2 5" xfId="29232"/>
    <cellStyle name="40% - Accent2 2 2 3 2 2 3" xfId="13578"/>
    <cellStyle name="40% - Accent2 2 2 3 2 2 3 2" xfId="42913"/>
    <cellStyle name="40% - Accent2 2 2 3 2 2 3 2 2" xfId="54529"/>
    <cellStyle name="40% - Accent2 2 2 3 2 2 3 3" xfId="48721"/>
    <cellStyle name="40% - Accent2 2 2 3 2 2 3 4" xfId="32205"/>
    <cellStyle name="40% - Accent2 2 2 3 2 2 4" xfId="39626"/>
    <cellStyle name="40% - Accent2 2 2 3 2 2 4 2" xfId="51242"/>
    <cellStyle name="40% - Accent2 2 2 3 2 2 5" xfId="25216"/>
    <cellStyle name="40% - Accent2 2 2 3 2 2 6" xfId="45434"/>
    <cellStyle name="40% - Accent2 2 2 3 2 2 7" xfId="22689"/>
    <cellStyle name="40% - Accent2 2 2 3 2 3" xfId="2542"/>
    <cellStyle name="40% - Accent2 2 2 3 2 3 2" xfId="12912"/>
    <cellStyle name="40% - Accent2 2 2 3 2 3 2 2" xfId="42329"/>
    <cellStyle name="40% - Accent2 2 2 3 2 3 2 2 2" xfId="53945"/>
    <cellStyle name="40% - Accent2 2 2 3 2 3 2 3" xfId="48137"/>
    <cellStyle name="40% - Accent2 2 2 3 2 3 2 4" xfId="31599"/>
    <cellStyle name="40% - Accent2 2 2 3 2 3 3" xfId="40211"/>
    <cellStyle name="40% - Accent2 2 2 3 2 3 3 2" xfId="51827"/>
    <cellStyle name="40% - Accent2 2 2 3 2 3 4" xfId="46019"/>
    <cellStyle name="40% - Accent2 2 2 3 2 3 5" xfId="28588"/>
    <cellStyle name="40% - Accent2 2 2 3 2 4" xfId="10153"/>
    <cellStyle name="40% - Accent2 2 2 3 2 4 2" xfId="20522"/>
    <cellStyle name="40% - Accent2 2 2 3 2 4 2 2" xfId="55114"/>
    <cellStyle name="40% - Accent2 2 2 3 2 4 2 3" xfId="43498"/>
    <cellStyle name="40% - Accent2 2 2 3 2 4 3" xfId="49306"/>
    <cellStyle name="40% - Accent2 2 2 3 2 4 4" xfId="37690"/>
    <cellStyle name="40% - Accent2 2 2 3 2 5" xfId="11545"/>
    <cellStyle name="40% - Accent2 2 2 3 2 5 2" xfId="41379"/>
    <cellStyle name="40% - Accent2 2 2 3 2 5 2 2" xfId="52995"/>
    <cellStyle name="40% - Accent2 2 2 3 2 5 3" xfId="47187"/>
    <cellStyle name="40% - Accent2 2 2 3 2 5 4" xfId="30353"/>
    <cellStyle name="40% - Accent2 2 2 3 2 6" xfId="39042"/>
    <cellStyle name="40% - Accent2 2 2 3 2 6 2" xfId="50658"/>
    <cellStyle name="40% - Accent2 2 2 3 2 7" xfId="24508"/>
    <cellStyle name="40% - Accent2 2 2 3 2 8" xfId="44850"/>
    <cellStyle name="40% - Accent2 2 2 3 2 9" xfId="21981"/>
    <cellStyle name="40% - Accent2 2 2 3 3" xfId="1367"/>
    <cellStyle name="40% - Accent2 2 2 3 3 2" xfId="2726"/>
    <cellStyle name="40% - Accent2 2 2 3 3 2 2" xfId="13096"/>
    <cellStyle name="40% - Accent2 2 2 3 3 2 2 2" xfId="42511"/>
    <cellStyle name="40% - Accent2 2 2 3 3 2 2 2 2" xfId="54127"/>
    <cellStyle name="40% - Accent2 2 2 3 3 2 2 3" xfId="48319"/>
    <cellStyle name="40% - Accent2 2 2 3 3 2 2 4" xfId="31783"/>
    <cellStyle name="40% - Accent2 2 2 3 3 2 3" xfId="40393"/>
    <cellStyle name="40% - Accent2 2 2 3 3 2 3 2" xfId="52009"/>
    <cellStyle name="40% - Accent2 2 2 3 3 2 4" xfId="46201"/>
    <cellStyle name="40% - Accent2 2 2 3 3 2 5" xfId="28770"/>
    <cellStyle name="40% - Accent2 2 2 3 3 3" xfId="10335"/>
    <cellStyle name="40% - Accent2 2 2 3 3 3 2" xfId="20704"/>
    <cellStyle name="40% - Accent2 2 2 3 3 3 2 2" xfId="55296"/>
    <cellStyle name="40% - Accent2 2 2 3 3 3 2 3" xfId="43680"/>
    <cellStyle name="40% - Accent2 2 2 3 3 3 3" xfId="49488"/>
    <cellStyle name="40% - Accent2 2 2 3 3 3 4" xfId="37872"/>
    <cellStyle name="40% - Accent2 2 2 3 3 4" xfId="11737"/>
    <cellStyle name="40% - Accent2 2 2 3 3 4 2" xfId="41561"/>
    <cellStyle name="40% - Accent2 2 2 3 3 4 2 2" xfId="53177"/>
    <cellStyle name="40% - Accent2 2 2 3 3 4 3" xfId="47369"/>
    <cellStyle name="40% - Accent2 2 2 3 3 4 4" xfId="30535"/>
    <cellStyle name="40% - Accent2 2 2 3 3 5" xfId="39224"/>
    <cellStyle name="40% - Accent2 2 2 3 3 5 2" xfId="50840"/>
    <cellStyle name="40% - Accent2 2 2 3 3 6" xfId="24700"/>
    <cellStyle name="40% - Accent2 2 2 3 3 7" xfId="45032"/>
    <cellStyle name="40% - Accent2 2 2 3 3 8" xfId="22173"/>
    <cellStyle name="40% - Accent2 2 2 3 4" xfId="908"/>
    <cellStyle name="40% - Accent2 2 2 3 4 2" xfId="3004"/>
    <cellStyle name="40% - Accent2 2 2 3 4 2 2" xfId="13374"/>
    <cellStyle name="40% - Accent2 2 2 3 4 2 2 2" xfId="42767"/>
    <cellStyle name="40% - Accent2 2 2 3 4 2 2 2 2" xfId="54383"/>
    <cellStyle name="40% - Accent2 2 2 3 4 2 2 3" xfId="48575"/>
    <cellStyle name="40% - Accent2 2 2 3 4 2 2 4" xfId="32057"/>
    <cellStyle name="40% - Accent2 2 2 3 4 2 3" xfId="40649"/>
    <cellStyle name="40% - Accent2 2 2 3 4 2 3 2" xfId="52265"/>
    <cellStyle name="40% - Accent2 2 2 3 4 2 4" xfId="46457"/>
    <cellStyle name="40% - Accent2 2 2 3 4 2 5" xfId="29030"/>
    <cellStyle name="40% - Accent2 2 2 3 4 3" xfId="10591"/>
    <cellStyle name="40% - Accent2 2 2 3 4 3 2" xfId="20960"/>
    <cellStyle name="40% - Accent2 2 2 3 4 3 2 2" xfId="55552"/>
    <cellStyle name="40% - Accent2 2 2 3 4 3 2 3" xfId="43936"/>
    <cellStyle name="40% - Accent2 2 2 3 4 3 3" xfId="49744"/>
    <cellStyle name="40% - Accent2 2 2 3 4 3 4" xfId="38128"/>
    <cellStyle name="40% - Accent2 2 2 3 4 4" xfId="11278"/>
    <cellStyle name="40% - Accent2 2 2 3 4 4 2" xfId="41233"/>
    <cellStyle name="40% - Accent2 2 2 3 4 4 2 2" xfId="52849"/>
    <cellStyle name="40% - Accent2 2 2 3 4 4 3" xfId="47041"/>
    <cellStyle name="40% - Accent2 2 2 3 4 4 4" xfId="30207"/>
    <cellStyle name="40% - Accent2 2 2 3 4 5" xfId="39480"/>
    <cellStyle name="40% - Accent2 2 2 3 4 5 2" xfId="51096"/>
    <cellStyle name="40% - Accent2 2 2 3 4 6" xfId="25009"/>
    <cellStyle name="40% - Accent2 2 2 3 4 7" xfId="45288"/>
    <cellStyle name="40% - Accent2 2 2 3 4 8" xfId="22482"/>
    <cellStyle name="40% - Accent2 2 2 3 5" xfId="2356"/>
    <cellStyle name="40% - Accent2 2 2 3 5 2" xfId="10007"/>
    <cellStyle name="40% - Accent2 2 2 3 5 2 2" xfId="20376"/>
    <cellStyle name="40% - Accent2 2 2 3 5 2 2 2" xfId="43352"/>
    <cellStyle name="40% - Accent2 2 2 3 5 2 2 2 2" xfId="54968"/>
    <cellStyle name="40% - Accent2 2 2 3 5 2 2 3" xfId="49160"/>
    <cellStyle name="40% - Accent2 2 2 3 5 2 2 4" xfId="37544"/>
    <cellStyle name="40% - Accent2 2 2 3 5 2 3" xfId="40065"/>
    <cellStyle name="40% - Accent2 2 2 3 5 2 3 2" xfId="51681"/>
    <cellStyle name="40% - Accent2 2 2 3 5 2 4" xfId="45873"/>
    <cellStyle name="40% - Accent2 2 2 3 5 2 5" xfId="28436"/>
    <cellStyle name="40% - Accent2 2 2 3 5 3" xfId="12726"/>
    <cellStyle name="40% - Accent2 2 2 3 5 3 2" xfId="42183"/>
    <cellStyle name="40% - Accent2 2 2 3 5 3 2 2" xfId="53799"/>
    <cellStyle name="40% - Accent2 2 2 3 5 3 3" xfId="47991"/>
    <cellStyle name="40% - Accent2 2 2 3 5 3 4" xfId="31420"/>
    <cellStyle name="40% - Accent2 2 2 3 5 4" xfId="38896"/>
    <cellStyle name="40% - Accent2 2 2 3 5 4 2" xfId="50512"/>
    <cellStyle name="40% - Accent2 2 2 3 5 5" xfId="24278"/>
    <cellStyle name="40% - Accent2 2 2 3 5 6" xfId="44704"/>
    <cellStyle name="40% - Accent2 2 2 3 5 7" xfId="21742"/>
    <cellStyle name="40% - Accent2 2 2 3 6" xfId="2048"/>
    <cellStyle name="40% - Accent2 2 2 3 6 2" xfId="12418"/>
    <cellStyle name="40% - Accent2 2 2 3 6 2 2" xfId="41963"/>
    <cellStyle name="40% - Accent2 2 2 3 6 2 2 2" xfId="53579"/>
    <cellStyle name="40% - Accent2 2 2 3 6 2 3" xfId="47771"/>
    <cellStyle name="40% - Accent2 2 2 3 6 2 4" xfId="31197"/>
    <cellStyle name="40% - Accent2 2 2 3 6 3" xfId="38676"/>
    <cellStyle name="40% - Accent2 2 2 3 6 3 2" xfId="50292"/>
    <cellStyle name="40% - Accent2 2 2 3 6 4" xfId="44484"/>
    <cellStyle name="40% - Accent2 2 2 3 6 5" xfId="23970"/>
    <cellStyle name="40% - Accent2 2 2 3 7" xfId="1638"/>
    <cellStyle name="40% - Accent2 2 2 3 7 2" xfId="12008"/>
    <cellStyle name="40% - Accent2 2 2 3 7 2 2" xfId="41780"/>
    <cellStyle name="40% - Accent2 2 2 3 7 2 2 2" xfId="53396"/>
    <cellStyle name="40% - Accent2 2 2 3 7 2 3" xfId="47588"/>
    <cellStyle name="40% - Accent2 2 2 3 7 2 4" xfId="30806"/>
    <cellStyle name="40% - Accent2 2 2 3 7 3" xfId="39845"/>
    <cellStyle name="40% - Accent2 2 2 3 7 3 2" xfId="51461"/>
    <cellStyle name="40% - Accent2 2 2 3 7 4" xfId="45653"/>
    <cellStyle name="40% - Accent2 2 2 3 7 5" xfId="28131"/>
    <cellStyle name="40% - Accent2 2 2 3 8" xfId="9787"/>
    <cellStyle name="40% - Accent2 2 2 3 8 2" xfId="20156"/>
    <cellStyle name="40% - Accent2 2 2 3 8 2 2" xfId="54748"/>
    <cellStyle name="40% - Accent2 2 2 3 8 2 3" xfId="43132"/>
    <cellStyle name="40% - Accent2 2 2 3 8 3" xfId="48940"/>
    <cellStyle name="40% - Accent2 2 2 3 8 4" xfId="37324"/>
    <cellStyle name="40% - Accent2 2 2 3 9" xfId="10959"/>
    <cellStyle name="40% - Accent2 2 2 3 9 2" xfId="40977"/>
    <cellStyle name="40% - Accent2 2 2 3 9 2 2" xfId="52593"/>
    <cellStyle name="40% - Accent2 2 2 3 9 3" xfId="46785"/>
    <cellStyle name="40% - Accent2 2 2 3 9 4" xfId="29951"/>
    <cellStyle name="40% - Accent2 2 2 4" xfId="628"/>
    <cellStyle name="40% - Accent2 2 2 4 10" xfId="38529"/>
    <cellStyle name="40% - Accent2 2 2 4 10 2" xfId="50145"/>
    <cellStyle name="40% - Accent2 2 2 4 11" xfId="23555"/>
    <cellStyle name="40% - Accent2 2 2 4 12" xfId="44337"/>
    <cellStyle name="40% - Accent2 2 2 4 13" xfId="21473"/>
    <cellStyle name="40% - Accent2 2 2 4 2" xfId="1216"/>
    <cellStyle name="40% - Accent2 2 2 4 2 2" xfId="3244"/>
    <cellStyle name="40% - Accent2 2 2 4 2 2 2" xfId="10773"/>
    <cellStyle name="40% - Accent2 2 2 4 2 2 2 2" xfId="21142"/>
    <cellStyle name="40% - Accent2 2 2 4 2 2 2 2 2" xfId="44118"/>
    <cellStyle name="40% - Accent2 2 2 4 2 2 2 2 2 2" xfId="55734"/>
    <cellStyle name="40% - Accent2 2 2 4 2 2 2 2 3" xfId="49926"/>
    <cellStyle name="40% - Accent2 2 2 4 2 2 2 2 4" xfId="38310"/>
    <cellStyle name="40% - Accent2 2 2 4 2 2 2 3" xfId="40831"/>
    <cellStyle name="40% - Accent2 2 2 4 2 2 2 3 2" xfId="52447"/>
    <cellStyle name="40% - Accent2 2 2 4 2 2 2 4" xfId="46639"/>
    <cellStyle name="40% - Accent2 2 2 4 2 2 2 5" xfId="29268"/>
    <cellStyle name="40% - Accent2 2 2 4 2 2 3" xfId="13614"/>
    <cellStyle name="40% - Accent2 2 2 4 2 2 3 2" xfId="42949"/>
    <cellStyle name="40% - Accent2 2 2 4 2 2 3 2 2" xfId="54565"/>
    <cellStyle name="40% - Accent2 2 2 4 2 2 3 3" xfId="48757"/>
    <cellStyle name="40% - Accent2 2 2 4 2 2 3 4" xfId="32241"/>
    <cellStyle name="40% - Accent2 2 2 4 2 2 4" xfId="39662"/>
    <cellStyle name="40% - Accent2 2 2 4 2 2 4 2" xfId="51278"/>
    <cellStyle name="40% - Accent2 2 2 4 2 2 5" xfId="25252"/>
    <cellStyle name="40% - Accent2 2 2 4 2 2 6" xfId="45470"/>
    <cellStyle name="40% - Accent2 2 2 4 2 2 7" xfId="22725"/>
    <cellStyle name="40% - Accent2 2 2 4 2 3" xfId="2579"/>
    <cellStyle name="40% - Accent2 2 2 4 2 3 2" xfId="12949"/>
    <cellStyle name="40% - Accent2 2 2 4 2 3 2 2" xfId="42365"/>
    <cellStyle name="40% - Accent2 2 2 4 2 3 2 2 2" xfId="53981"/>
    <cellStyle name="40% - Accent2 2 2 4 2 3 2 3" xfId="48173"/>
    <cellStyle name="40% - Accent2 2 2 4 2 3 2 4" xfId="31636"/>
    <cellStyle name="40% - Accent2 2 2 4 2 3 3" xfId="40247"/>
    <cellStyle name="40% - Accent2 2 2 4 2 3 3 2" xfId="51863"/>
    <cellStyle name="40% - Accent2 2 2 4 2 3 4" xfId="46055"/>
    <cellStyle name="40% - Accent2 2 2 4 2 3 5" xfId="28624"/>
    <cellStyle name="40% - Accent2 2 2 4 2 4" xfId="10189"/>
    <cellStyle name="40% - Accent2 2 2 4 2 4 2" xfId="20558"/>
    <cellStyle name="40% - Accent2 2 2 4 2 4 2 2" xfId="55150"/>
    <cellStyle name="40% - Accent2 2 2 4 2 4 2 3" xfId="43534"/>
    <cellStyle name="40% - Accent2 2 2 4 2 4 3" xfId="49342"/>
    <cellStyle name="40% - Accent2 2 2 4 2 4 4" xfId="37726"/>
    <cellStyle name="40% - Accent2 2 2 4 2 5" xfId="11586"/>
    <cellStyle name="40% - Accent2 2 2 4 2 5 2" xfId="41415"/>
    <cellStyle name="40% - Accent2 2 2 4 2 5 2 2" xfId="53031"/>
    <cellStyle name="40% - Accent2 2 2 4 2 5 3" xfId="47223"/>
    <cellStyle name="40% - Accent2 2 2 4 2 5 4" xfId="30389"/>
    <cellStyle name="40% - Accent2 2 2 4 2 6" xfId="39078"/>
    <cellStyle name="40% - Accent2 2 2 4 2 6 2" xfId="50694"/>
    <cellStyle name="40% - Accent2 2 2 4 2 7" xfId="24549"/>
    <cellStyle name="40% - Accent2 2 2 4 2 8" xfId="44886"/>
    <cellStyle name="40% - Accent2 2 2 4 2 9" xfId="22022"/>
    <cellStyle name="40% - Accent2 2 2 4 3" xfId="1403"/>
    <cellStyle name="40% - Accent2 2 2 4 3 2" xfId="2762"/>
    <cellStyle name="40% - Accent2 2 2 4 3 2 2" xfId="13132"/>
    <cellStyle name="40% - Accent2 2 2 4 3 2 2 2" xfId="42547"/>
    <cellStyle name="40% - Accent2 2 2 4 3 2 2 2 2" xfId="54163"/>
    <cellStyle name="40% - Accent2 2 2 4 3 2 2 3" xfId="48355"/>
    <cellStyle name="40% - Accent2 2 2 4 3 2 2 4" xfId="31819"/>
    <cellStyle name="40% - Accent2 2 2 4 3 2 3" xfId="40429"/>
    <cellStyle name="40% - Accent2 2 2 4 3 2 3 2" xfId="52045"/>
    <cellStyle name="40% - Accent2 2 2 4 3 2 4" xfId="46237"/>
    <cellStyle name="40% - Accent2 2 2 4 3 2 5" xfId="28806"/>
    <cellStyle name="40% - Accent2 2 2 4 3 3" xfId="10371"/>
    <cellStyle name="40% - Accent2 2 2 4 3 3 2" xfId="20740"/>
    <cellStyle name="40% - Accent2 2 2 4 3 3 2 2" xfId="55332"/>
    <cellStyle name="40% - Accent2 2 2 4 3 3 2 3" xfId="43716"/>
    <cellStyle name="40% - Accent2 2 2 4 3 3 3" xfId="49524"/>
    <cellStyle name="40% - Accent2 2 2 4 3 3 4" xfId="37908"/>
    <cellStyle name="40% - Accent2 2 2 4 3 4" xfId="11773"/>
    <cellStyle name="40% - Accent2 2 2 4 3 4 2" xfId="41597"/>
    <cellStyle name="40% - Accent2 2 2 4 3 4 2 2" xfId="53213"/>
    <cellStyle name="40% - Accent2 2 2 4 3 4 3" xfId="47405"/>
    <cellStyle name="40% - Accent2 2 2 4 3 4 4" xfId="30571"/>
    <cellStyle name="40% - Accent2 2 2 4 3 5" xfId="39260"/>
    <cellStyle name="40% - Accent2 2 2 4 3 5 2" xfId="50876"/>
    <cellStyle name="40% - Accent2 2 2 4 3 6" xfId="24736"/>
    <cellStyle name="40% - Accent2 2 2 4 3 7" xfId="45068"/>
    <cellStyle name="40% - Accent2 2 2 4 3 8" xfId="22209"/>
    <cellStyle name="40% - Accent2 2 2 4 4" xfId="949"/>
    <cellStyle name="40% - Accent2 2 2 4 4 2" xfId="3042"/>
    <cellStyle name="40% - Accent2 2 2 4 4 2 2" xfId="13412"/>
    <cellStyle name="40% - Accent2 2 2 4 4 2 2 2" xfId="42803"/>
    <cellStyle name="40% - Accent2 2 2 4 4 2 2 2 2" xfId="54419"/>
    <cellStyle name="40% - Accent2 2 2 4 4 2 2 3" xfId="48611"/>
    <cellStyle name="40% - Accent2 2 2 4 4 2 2 4" xfId="32095"/>
    <cellStyle name="40% - Accent2 2 2 4 4 2 3" xfId="40685"/>
    <cellStyle name="40% - Accent2 2 2 4 4 2 3 2" xfId="52301"/>
    <cellStyle name="40% - Accent2 2 2 4 4 2 4" xfId="46493"/>
    <cellStyle name="40% - Accent2 2 2 4 4 2 5" xfId="29066"/>
    <cellStyle name="40% - Accent2 2 2 4 4 3" xfId="10627"/>
    <cellStyle name="40% - Accent2 2 2 4 4 3 2" xfId="20996"/>
    <cellStyle name="40% - Accent2 2 2 4 4 3 2 2" xfId="55588"/>
    <cellStyle name="40% - Accent2 2 2 4 4 3 2 3" xfId="43972"/>
    <cellStyle name="40% - Accent2 2 2 4 4 3 3" xfId="49780"/>
    <cellStyle name="40% - Accent2 2 2 4 4 3 4" xfId="38164"/>
    <cellStyle name="40% - Accent2 2 2 4 4 4" xfId="11319"/>
    <cellStyle name="40% - Accent2 2 2 4 4 4 2" xfId="41269"/>
    <cellStyle name="40% - Accent2 2 2 4 4 4 2 2" xfId="52885"/>
    <cellStyle name="40% - Accent2 2 2 4 4 4 3" xfId="47077"/>
    <cellStyle name="40% - Accent2 2 2 4 4 4 4" xfId="30243"/>
    <cellStyle name="40% - Accent2 2 2 4 4 5" xfId="39516"/>
    <cellStyle name="40% - Accent2 2 2 4 4 5 2" xfId="51132"/>
    <cellStyle name="40% - Accent2 2 2 4 4 6" xfId="25050"/>
    <cellStyle name="40% - Accent2 2 2 4 4 7" xfId="45324"/>
    <cellStyle name="40% - Accent2 2 2 4 4 8" xfId="22523"/>
    <cellStyle name="40% - Accent2 2 2 4 5" xfId="2394"/>
    <cellStyle name="40% - Accent2 2 2 4 5 2" xfId="10043"/>
    <cellStyle name="40% - Accent2 2 2 4 5 2 2" xfId="20412"/>
    <cellStyle name="40% - Accent2 2 2 4 5 2 2 2" xfId="43388"/>
    <cellStyle name="40% - Accent2 2 2 4 5 2 2 2 2" xfId="55004"/>
    <cellStyle name="40% - Accent2 2 2 4 5 2 2 3" xfId="49196"/>
    <cellStyle name="40% - Accent2 2 2 4 5 2 2 4" xfId="37580"/>
    <cellStyle name="40% - Accent2 2 2 4 5 2 3" xfId="40101"/>
    <cellStyle name="40% - Accent2 2 2 4 5 2 3 2" xfId="51717"/>
    <cellStyle name="40% - Accent2 2 2 4 5 2 4" xfId="45909"/>
    <cellStyle name="40% - Accent2 2 2 4 5 2 5" xfId="28474"/>
    <cellStyle name="40% - Accent2 2 2 4 5 3" xfId="12764"/>
    <cellStyle name="40% - Accent2 2 2 4 5 3 2" xfId="42219"/>
    <cellStyle name="40% - Accent2 2 2 4 5 3 2 2" xfId="53835"/>
    <cellStyle name="40% - Accent2 2 2 4 5 3 3" xfId="48027"/>
    <cellStyle name="40% - Accent2 2 2 4 5 3 4" xfId="31456"/>
    <cellStyle name="40% - Accent2 2 2 4 5 4" xfId="38932"/>
    <cellStyle name="40% - Accent2 2 2 4 5 4 2" xfId="50548"/>
    <cellStyle name="40% - Accent2 2 2 4 5 5" xfId="24316"/>
    <cellStyle name="40% - Accent2 2 2 4 5 6" xfId="44740"/>
    <cellStyle name="40% - Accent2 2 2 4 5 7" xfId="21780"/>
    <cellStyle name="40% - Accent2 2 2 4 6" xfId="2087"/>
    <cellStyle name="40% - Accent2 2 2 4 6 2" xfId="12457"/>
    <cellStyle name="40% - Accent2 2 2 4 6 2 2" xfId="41999"/>
    <cellStyle name="40% - Accent2 2 2 4 6 2 2 2" xfId="53615"/>
    <cellStyle name="40% - Accent2 2 2 4 6 2 3" xfId="47807"/>
    <cellStyle name="40% - Accent2 2 2 4 6 2 4" xfId="31236"/>
    <cellStyle name="40% - Accent2 2 2 4 6 3" xfId="38712"/>
    <cellStyle name="40% - Accent2 2 2 4 6 3 2" xfId="50328"/>
    <cellStyle name="40% - Accent2 2 2 4 6 4" xfId="44520"/>
    <cellStyle name="40% - Accent2 2 2 4 6 5" xfId="24009"/>
    <cellStyle name="40% - Accent2 2 2 4 7" xfId="1675"/>
    <cellStyle name="40% - Accent2 2 2 4 7 2" xfId="12045"/>
    <cellStyle name="40% - Accent2 2 2 4 7 2 2" xfId="41816"/>
    <cellStyle name="40% - Accent2 2 2 4 7 2 2 2" xfId="53432"/>
    <cellStyle name="40% - Accent2 2 2 4 7 2 3" xfId="47624"/>
    <cellStyle name="40% - Accent2 2 2 4 7 2 4" xfId="30843"/>
    <cellStyle name="40% - Accent2 2 2 4 7 3" xfId="39881"/>
    <cellStyle name="40% - Accent2 2 2 4 7 3 2" xfId="51497"/>
    <cellStyle name="40% - Accent2 2 2 4 7 4" xfId="45689"/>
    <cellStyle name="40% - Accent2 2 2 4 7 5" xfId="28167"/>
    <cellStyle name="40% - Accent2 2 2 4 8" xfId="9823"/>
    <cellStyle name="40% - Accent2 2 2 4 8 2" xfId="20192"/>
    <cellStyle name="40% - Accent2 2 2 4 8 2 2" xfId="54784"/>
    <cellStyle name="40% - Accent2 2 2 4 8 2 3" xfId="43168"/>
    <cellStyle name="40% - Accent2 2 2 4 8 3" xfId="48976"/>
    <cellStyle name="40% - Accent2 2 2 4 8 4" xfId="37360"/>
    <cellStyle name="40% - Accent2 2 2 4 9" xfId="11000"/>
    <cellStyle name="40% - Accent2 2 2 4 9 2" xfId="41013"/>
    <cellStyle name="40% - Accent2 2 2 4 9 2 2" xfId="52629"/>
    <cellStyle name="40% - Accent2 2 2 4 9 3" xfId="46821"/>
    <cellStyle name="40% - Accent2 2 2 4 9 4" xfId="29987"/>
    <cellStyle name="40% - Accent2 2 2 5" xfId="669"/>
    <cellStyle name="40% - Accent2 2 2 5 10" xfId="38420"/>
    <cellStyle name="40% - Accent2 2 2 5 10 2" xfId="50036"/>
    <cellStyle name="40% - Accent2 2 2 5 11" xfId="23419"/>
    <cellStyle name="40% - Accent2 2 2 5 12" xfId="44228"/>
    <cellStyle name="40% - Accent2 2 2 5 13" xfId="21308"/>
    <cellStyle name="40% - Accent2 2 2 5 2" xfId="1257"/>
    <cellStyle name="40% - Accent2 2 2 5 2 2" xfId="3280"/>
    <cellStyle name="40% - Accent2 2 2 5 2 2 2" xfId="10809"/>
    <cellStyle name="40% - Accent2 2 2 5 2 2 2 2" xfId="21178"/>
    <cellStyle name="40% - Accent2 2 2 5 2 2 2 2 2" xfId="44154"/>
    <cellStyle name="40% - Accent2 2 2 5 2 2 2 2 2 2" xfId="55770"/>
    <cellStyle name="40% - Accent2 2 2 5 2 2 2 2 3" xfId="49962"/>
    <cellStyle name="40% - Accent2 2 2 5 2 2 2 2 4" xfId="38346"/>
    <cellStyle name="40% - Accent2 2 2 5 2 2 2 3" xfId="40867"/>
    <cellStyle name="40% - Accent2 2 2 5 2 2 2 3 2" xfId="52483"/>
    <cellStyle name="40% - Accent2 2 2 5 2 2 2 4" xfId="46675"/>
    <cellStyle name="40% - Accent2 2 2 5 2 2 2 5" xfId="29304"/>
    <cellStyle name="40% - Accent2 2 2 5 2 2 3" xfId="13650"/>
    <cellStyle name="40% - Accent2 2 2 5 2 2 3 2" xfId="42985"/>
    <cellStyle name="40% - Accent2 2 2 5 2 2 3 2 2" xfId="54601"/>
    <cellStyle name="40% - Accent2 2 2 5 2 2 3 3" xfId="48793"/>
    <cellStyle name="40% - Accent2 2 2 5 2 2 3 4" xfId="32277"/>
    <cellStyle name="40% - Accent2 2 2 5 2 2 4" xfId="39698"/>
    <cellStyle name="40% - Accent2 2 2 5 2 2 4 2" xfId="51314"/>
    <cellStyle name="40% - Accent2 2 2 5 2 2 5" xfId="25288"/>
    <cellStyle name="40% - Accent2 2 2 5 2 2 6" xfId="45506"/>
    <cellStyle name="40% - Accent2 2 2 5 2 2 7" xfId="22761"/>
    <cellStyle name="40% - Accent2 2 2 5 2 3" xfId="2616"/>
    <cellStyle name="40% - Accent2 2 2 5 2 3 2" xfId="12986"/>
    <cellStyle name="40% - Accent2 2 2 5 2 3 2 2" xfId="42401"/>
    <cellStyle name="40% - Accent2 2 2 5 2 3 2 2 2" xfId="54017"/>
    <cellStyle name="40% - Accent2 2 2 5 2 3 2 3" xfId="48209"/>
    <cellStyle name="40% - Accent2 2 2 5 2 3 2 4" xfId="31673"/>
    <cellStyle name="40% - Accent2 2 2 5 2 3 3" xfId="40283"/>
    <cellStyle name="40% - Accent2 2 2 5 2 3 3 2" xfId="51899"/>
    <cellStyle name="40% - Accent2 2 2 5 2 3 4" xfId="46091"/>
    <cellStyle name="40% - Accent2 2 2 5 2 3 5" xfId="28660"/>
    <cellStyle name="40% - Accent2 2 2 5 2 4" xfId="10225"/>
    <cellStyle name="40% - Accent2 2 2 5 2 4 2" xfId="20594"/>
    <cellStyle name="40% - Accent2 2 2 5 2 4 2 2" xfId="55186"/>
    <cellStyle name="40% - Accent2 2 2 5 2 4 2 3" xfId="43570"/>
    <cellStyle name="40% - Accent2 2 2 5 2 4 3" xfId="49378"/>
    <cellStyle name="40% - Accent2 2 2 5 2 4 4" xfId="37762"/>
    <cellStyle name="40% - Accent2 2 2 5 2 5" xfId="11627"/>
    <cellStyle name="40% - Accent2 2 2 5 2 5 2" xfId="41451"/>
    <cellStyle name="40% - Accent2 2 2 5 2 5 2 2" xfId="53067"/>
    <cellStyle name="40% - Accent2 2 2 5 2 5 3" xfId="47259"/>
    <cellStyle name="40% - Accent2 2 2 5 2 5 4" xfId="30425"/>
    <cellStyle name="40% - Accent2 2 2 5 2 6" xfId="39114"/>
    <cellStyle name="40% - Accent2 2 2 5 2 6 2" xfId="50730"/>
    <cellStyle name="40% - Accent2 2 2 5 2 7" xfId="24590"/>
    <cellStyle name="40% - Accent2 2 2 5 2 8" xfId="44922"/>
    <cellStyle name="40% - Accent2 2 2 5 2 9" xfId="22063"/>
    <cellStyle name="40% - Accent2 2 2 5 3" xfId="1439"/>
    <cellStyle name="40% - Accent2 2 2 5 3 2" xfId="2798"/>
    <cellStyle name="40% - Accent2 2 2 5 3 2 2" xfId="13168"/>
    <cellStyle name="40% - Accent2 2 2 5 3 2 2 2" xfId="42583"/>
    <cellStyle name="40% - Accent2 2 2 5 3 2 2 2 2" xfId="54199"/>
    <cellStyle name="40% - Accent2 2 2 5 3 2 2 3" xfId="48391"/>
    <cellStyle name="40% - Accent2 2 2 5 3 2 2 4" xfId="31855"/>
    <cellStyle name="40% - Accent2 2 2 5 3 2 3" xfId="40465"/>
    <cellStyle name="40% - Accent2 2 2 5 3 2 3 2" xfId="52081"/>
    <cellStyle name="40% - Accent2 2 2 5 3 2 4" xfId="46273"/>
    <cellStyle name="40% - Accent2 2 2 5 3 2 5" xfId="28842"/>
    <cellStyle name="40% - Accent2 2 2 5 3 3" xfId="10407"/>
    <cellStyle name="40% - Accent2 2 2 5 3 3 2" xfId="20776"/>
    <cellStyle name="40% - Accent2 2 2 5 3 3 2 2" xfId="55368"/>
    <cellStyle name="40% - Accent2 2 2 5 3 3 2 3" xfId="43752"/>
    <cellStyle name="40% - Accent2 2 2 5 3 3 3" xfId="49560"/>
    <cellStyle name="40% - Accent2 2 2 5 3 3 4" xfId="37944"/>
    <cellStyle name="40% - Accent2 2 2 5 3 4" xfId="11809"/>
    <cellStyle name="40% - Accent2 2 2 5 3 4 2" xfId="41633"/>
    <cellStyle name="40% - Accent2 2 2 5 3 4 2 2" xfId="53249"/>
    <cellStyle name="40% - Accent2 2 2 5 3 4 3" xfId="47441"/>
    <cellStyle name="40% - Accent2 2 2 5 3 4 4" xfId="30607"/>
    <cellStyle name="40% - Accent2 2 2 5 3 5" xfId="39296"/>
    <cellStyle name="40% - Accent2 2 2 5 3 5 2" xfId="50912"/>
    <cellStyle name="40% - Accent2 2 2 5 3 6" xfId="24772"/>
    <cellStyle name="40% - Accent2 2 2 5 3 7" xfId="45104"/>
    <cellStyle name="40% - Accent2 2 2 5 3 8" xfId="22245"/>
    <cellStyle name="40% - Accent2 2 2 5 4" xfId="819"/>
    <cellStyle name="40% - Accent2 2 2 5 4 2" xfId="2926"/>
    <cellStyle name="40% - Accent2 2 2 5 4 2 2" xfId="13296"/>
    <cellStyle name="40% - Accent2 2 2 5 4 2 2 2" xfId="42694"/>
    <cellStyle name="40% - Accent2 2 2 5 4 2 2 2 2" xfId="54310"/>
    <cellStyle name="40% - Accent2 2 2 5 4 2 2 3" xfId="48502"/>
    <cellStyle name="40% - Accent2 2 2 5 4 2 2 4" xfId="31979"/>
    <cellStyle name="40% - Accent2 2 2 5 4 2 3" xfId="40576"/>
    <cellStyle name="40% - Accent2 2 2 5 4 2 3 2" xfId="52192"/>
    <cellStyle name="40% - Accent2 2 2 5 4 2 4" xfId="46384"/>
    <cellStyle name="40% - Accent2 2 2 5 4 2 5" xfId="28957"/>
    <cellStyle name="40% - Accent2 2 2 5 4 3" xfId="10518"/>
    <cellStyle name="40% - Accent2 2 2 5 4 3 2" xfId="20887"/>
    <cellStyle name="40% - Accent2 2 2 5 4 3 2 2" xfId="55479"/>
    <cellStyle name="40% - Accent2 2 2 5 4 3 2 3" xfId="43863"/>
    <cellStyle name="40% - Accent2 2 2 5 4 3 3" xfId="49671"/>
    <cellStyle name="40% - Accent2 2 2 5 4 3 4" xfId="38055"/>
    <cellStyle name="40% - Accent2 2 2 5 4 4" xfId="11189"/>
    <cellStyle name="40% - Accent2 2 2 5 4 4 2" xfId="41160"/>
    <cellStyle name="40% - Accent2 2 2 5 4 4 2 2" xfId="52776"/>
    <cellStyle name="40% - Accent2 2 2 5 4 4 3" xfId="46968"/>
    <cellStyle name="40% - Accent2 2 2 5 4 4 4" xfId="30134"/>
    <cellStyle name="40% - Accent2 2 2 5 4 5" xfId="39407"/>
    <cellStyle name="40% - Accent2 2 2 5 4 5 2" xfId="51023"/>
    <cellStyle name="40% - Accent2 2 2 5 4 6" xfId="24920"/>
    <cellStyle name="40% - Accent2 2 2 5 4 7" xfId="45215"/>
    <cellStyle name="40% - Accent2 2 2 5 4 8" xfId="22393"/>
    <cellStyle name="40% - Accent2 2 2 5 5" xfId="2278"/>
    <cellStyle name="40% - Accent2 2 2 5 5 2" xfId="9934"/>
    <cellStyle name="40% - Accent2 2 2 5 5 2 2" xfId="20303"/>
    <cellStyle name="40% - Accent2 2 2 5 5 2 2 2" xfId="43279"/>
    <cellStyle name="40% - Accent2 2 2 5 5 2 2 2 2" xfId="54895"/>
    <cellStyle name="40% - Accent2 2 2 5 5 2 2 3" xfId="49087"/>
    <cellStyle name="40% - Accent2 2 2 5 5 2 2 4" xfId="37471"/>
    <cellStyle name="40% - Accent2 2 2 5 5 2 3" xfId="39992"/>
    <cellStyle name="40% - Accent2 2 2 5 5 2 3 2" xfId="51608"/>
    <cellStyle name="40% - Accent2 2 2 5 5 2 4" xfId="45800"/>
    <cellStyle name="40% - Accent2 2 2 5 5 2 5" xfId="28358"/>
    <cellStyle name="40% - Accent2 2 2 5 5 3" xfId="12648"/>
    <cellStyle name="40% - Accent2 2 2 5 5 3 2" xfId="42110"/>
    <cellStyle name="40% - Accent2 2 2 5 5 3 2 2" xfId="53726"/>
    <cellStyle name="40% - Accent2 2 2 5 5 3 3" xfId="47918"/>
    <cellStyle name="40% - Accent2 2 2 5 5 3 4" xfId="31347"/>
    <cellStyle name="40% - Accent2 2 2 5 5 4" xfId="38823"/>
    <cellStyle name="40% - Accent2 2 2 5 5 4 2" xfId="50439"/>
    <cellStyle name="40% - Accent2 2 2 5 5 5" xfId="24200"/>
    <cellStyle name="40% - Accent2 2 2 5 5 6" xfId="44631"/>
    <cellStyle name="40% - Accent2 2 2 5 5 7" xfId="21664"/>
    <cellStyle name="40% - Accent2 2 2 5 6" xfId="1944"/>
    <cellStyle name="40% - Accent2 2 2 5 6 2" xfId="12314"/>
    <cellStyle name="40% - Accent2 2 2 5 6 2 2" xfId="41890"/>
    <cellStyle name="40% - Accent2 2 2 5 6 2 2 2" xfId="53506"/>
    <cellStyle name="40% - Accent2 2 2 5 6 2 3" xfId="47698"/>
    <cellStyle name="40% - Accent2 2 2 5 6 2 4" xfId="31095"/>
    <cellStyle name="40% - Accent2 2 2 5 6 3" xfId="38603"/>
    <cellStyle name="40% - Accent2 2 2 5 6 3 2" xfId="50219"/>
    <cellStyle name="40% - Accent2 2 2 5 6 4" xfId="44411"/>
    <cellStyle name="40% - Accent2 2 2 5 6 5" xfId="23866"/>
    <cellStyle name="40% - Accent2 2 2 5 7" xfId="1560"/>
    <cellStyle name="40% - Accent2 2 2 5 7 2" xfId="11930"/>
    <cellStyle name="40% - Accent2 2 2 5 7 2 2" xfId="41707"/>
    <cellStyle name="40% - Accent2 2 2 5 7 2 2 2" xfId="53323"/>
    <cellStyle name="40% - Accent2 2 2 5 7 2 3" xfId="47515"/>
    <cellStyle name="40% - Accent2 2 2 5 7 2 4" xfId="30728"/>
    <cellStyle name="40% - Accent2 2 2 5 7 3" xfId="39772"/>
    <cellStyle name="40% - Accent2 2 2 5 7 3 2" xfId="51388"/>
    <cellStyle name="40% - Accent2 2 2 5 7 4" xfId="45580"/>
    <cellStyle name="40% - Accent2 2 2 5 7 5" xfId="28058"/>
    <cellStyle name="40% - Accent2 2 2 5 8" xfId="9714"/>
    <cellStyle name="40% - Accent2 2 2 5 8 2" xfId="20083"/>
    <cellStyle name="40% - Accent2 2 2 5 8 2 2" xfId="54675"/>
    <cellStyle name="40% - Accent2 2 2 5 8 2 3" xfId="43059"/>
    <cellStyle name="40% - Accent2 2 2 5 8 3" xfId="48867"/>
    <cellStyle name="40% - Accent2 2 2 5 8 4" xfId="37251"/>
    <cellStyle name="40% - Accent2 2 2 5 9" xfId="11041"/>
    <cellStyle name="40% - Accent2 2 2 5 9 2" xfId="41049"/>
    <cellStyle name="40% - Accent2 2 2 5 9 2 2" xfId="52665"/>
    <cellStyle name="40% - Accent2 2 2 5 9 3" xfId="46857"/>
    <cellStyle name="40% - Accent2 2 2 5 9 4" xfId="30023"/>
    <cellStyle name="40% - Accent2 2 2 6" xfId="1051"/>
    <cellStyle name="40% - Accent2 2 2 6 2" xfId="3135"/>
    <cellStyle name="40% - Accent2 2 2 6 2 2" xfId="10664"/>
    <cellStyle name="40% - Accent2 2 2 6 2 2 2" xfId="21033"/>
    <cellStyle name="40% - Accent2 2 2 6 2 2 2 2" xfId="44009"/>
    <cellStyle name="40% - Accent2 2 2 6 2 2 2 2 2" xfId="55625"/>
    <cellStyle name="40% - Accent2 2 2 6 2 2 2 3" xfId="49817"/>
    <cellStyle name="40% - Accent2 2 2 6 2 2 2 4" xfId="38201"/>
    <cellStyle name="40% - Accent2 2 2 6 2 2 3" xfId="40722"/>
    <cellStyle name="40% - Accent2 2 2 6 2 2 3 2" xfId="52338"/>
    <cellStyle name="40% - Accent2 2 2 6 2 2 4" xfId="46530"/>
    <cellStyle name="40% - Accent2 2 2 6 2 2 5" xfId="29159"/>
    <cellStyle name="40% - Accent2 2 2 6 2 3" xfId="13505"/>
    <cellStyle name="40% - Accent2 2 2 6 2 3 2" xfId="42840"/>
    <cellStyle name="40% - Accent2 2 2 6 2 3 2 2" xfId="54456"/>
    <cellStyle name="40% - Accent2 2 2 6 2 3 3" xfId="48648"/>
    <cellStyle name="40% - Accent2 2 2 6 2 3 4" xfId="32132"/>
    <cellStyle name="40% - Accent2 2 2 6 2 4" xfId="39553"/>
    <cellStyle name="40% - Accent2 2 2 6 2 4 2" xfId="51169"/>
    <cellStyle name="40% - Accent2 2 2 6 2 5" xfId="25143"/>
    <cellStyle name="40% - Accent2 2 2 6 2 6" xfId="45361"/>
    <cellStyle name="40% - Accent2 2 2 6 2 7" xfId="22616"/>
    <cellStyle name="40% - Accent2 2 2 6 3" xfId="2456"/>
    <cellStyle name="40% - Accent2 2 2 6 3 2" xfId="12826"/>
    <cellStyle name="40% - Accent2 2 2 6 3 2 2" xfId="42256"/>
    <cellStyle name="40% - Accent2 2 2 6 3 2 2 2" xfId="53872"/>
    <cellStyle name="40% - Accent2 2 2 6 3 2 3" xfId="48064"/>
    <cellStyle name="40% - Accent2 2 2 6 3 2 4" xfId="31513"/>
    <cellStyle name="40% - Accent2 2 2 6 3 3" xfId="40138"/>
    <cellStyle name="40% - Accent2 2 2 6 3 3 2" xfId="51754"/>
    <cellStyle name="40% - Accent2 2 2 6 3 4" xfId="45946"/>
    <cellStyle name="40% - Accent2 2 2 6 3 5" xfId="28515"/>
    <cellStyle name="40% - Accent2 2 2 6 4" xfId="10080"/>
    <cellStyle name="40% - Accent2 2 2 6 4 2" xfId="20449"/>
    <cellStyle name="40% - Accent2 2 2 6 4 2 2" xfId="55041"/>
    <cellStyle name="40% - Accent2 2 2 6 4 2 3" xfId="43425"/>
    <cellStyle name="40% - Accent2 2 2 6 4 3" xfId="49233"/>
    <cellStyle name="40% - Accent2 2 2 6 4 4" xfId="37617"/>
    <cellStyle name="40% - Accent2 2 2 6 5" xfId="11421"/>
    <cellStyle name="40% - Accent2 2 2 6 5 2" xfId="41306"/>
    <cellStyle name="40% - Accent2 2 2 6 5 2 2" xfId="52922"/>
    <cellStyle name="40% - Accent2 2 2 6 5 3" xfId="47114"/>
    <cellStyle name="40% - Accent2 2 2 6 5 4" xfId="30280"/>
    <cellStyle name="40% - Accent2 2 2 6 6" xfId="38969"/>
    <cellStyle name="40% - Accent2 2 2 6 6 2" xfId="50585"/>
    <cellStyle name="40% - Accent2 2 2 6 7" xfId="24384"/>
    <cellStyle name="40% - Accent2 2 2 6 8" xfId="44777"/>
    <cellStyle name="40% - Accent2 2 2 6 9" xfId="21857"/>
    <cellStyle name="40% - Accent2 2 2 7" xfId="1294"/>
    <cellStyle name="40% - Accent2 2 2 7 2" xfId="2653"/>
    <cellStyle name="40% - Accent2 2 2 7 2 2" xfId="13023"/>
    <cellStyle name="40% - Accent2 2 2 7 2 2 2" xfId="42438"/>
    <cellStyle name="40% - Accent2 2 2 7 2 2 2 2" xfId="54054"/>
    <cellStyle name="40% - Accent2 2 2 7 2 2 3" xfId="48246"/>
    <cellStyle name="40% - Accent2 2 2 7 2 2 4" xfId="31710"/>
    <cellStyle name="40% - Accent2 2 2 7 2 3" xfId="40320"/>
    <cellStyle name="40% - Accent2 2 2 7 2 3 2" xfId="51936"/>
    <cellStyle name="40% - Accent2 2 2 7 2 4" xfId="46128"/>
    <cellStyle name="40% - Accent2 2 2 7 2 5" xfId="28697"/>
    <cellStyle name="40% - Accent2 2 2 7 3" xfId="10262"/>
    <cellStyle name="40% - Accent2 2 2 7 3 2" xfId="20631"/>
    <cellStyle name="40% - Accent2 2 2 7 3 2 2" xfId="55223"/>
    <cellStyle name="40% - Accent2 2 2 7 3 2 3" xfId="43607"/>
    <cellStyle name="40% - Accent2 2 2 7 3 3" xfId="49415"/>
    <cellStyle name="40% - Accent2 2 2 7 3 4" xfId="37799"/>
    <cellStyle name="40% - Accent2 2 2 7 4" xfId="11664"/>
    <cellStyle name="40% - Accent2 2 2 7 4 2" xfId="41488"/>
    <cellStyle name="40% - Accent2 2 2 7 4 2 2" xfId="53104"/>
    <cellStyle name="40% - Accent2 2 2 7 4 3" xfId="47296"/>
    <cellStyle name="40% - Accent2 2 2 7 4 4" xfId="30462"/>
    <cellStyle name="40% - Accent2 2 2 7 5" xfId="39151"/>
    <cellStyle name="40% - Accent2 2 2 7 5 2" xfId="50767"/>
    <cellStyle name="40% - Accent2 2 2 7 6" xfId="24627"/>
    <cellStyle name="40% - Accent2 2 2 7 7" xfId="44959"/>
    <cellStyle name="40% - Accent2 2 2 7 8" xfId="22100"/>
    <cellStyle name="40% - Accent2 2 2 8" xfId="712"/>
    <cellStyle name="40% - Accent2 2 2 8 2" xfId="2837"/>
    <cellStyle name="40% - Accent2 2 2 8 2 2" xfId="13207"/>
    <cellStyle name="40% - Accent2 2 2 8 2 2 2" xfId="42620"/>
    <cellStyle name="40% - Accent2 2 2 8 2 2 2 2" xfId="54236"/>
    <cellStyle name="40% - Accent2 2 2 8 2 2 3" xfId="48428"/>
    <cellStyle name="40% - Accent2 2 2 8 2 2 4" xfId="31894"/>
    <cellStyle name="40% - Accent2 2 2 8 2 3" xfId="40502"/>
    <cellStyle name="40% - Accent2 2 2 8 2 3 2" xfId="52118"/>
    <cellStyle name="40% - Accent2 2 2 8 2 4" xfId="46310"/>
    <cellStyle name="40% - Accent2 2 2 8 2 5" xfId="28879"/>
    <cellStyle name="40% - Accent2 2 2 8 3" xfId="10444"/>
    <cellStyle name="40% - Accent2 2 2 8 3 2" xfId="20813"/>
    <cellStyle name="40% - Accent2 2 2 8 3 2 2" xfId="55405"/>
    <cellStyle name="40% - Accent2 2 2 8 3 2 3" xfId="43789"/>
    <cellStyle name="40% - Accent2 2 2 8 3 3" xfId="49597"/>
    <cellStyle name="40% - Accent2 2 2 8 3 4" xfId="37981"/>
    <cellStyle name="40% - Accent2 2 2 8 4" xfId="11082"/>
    <cellStyle name="40% - Accent2 2 2 8 4 2" xfId="41086"/>
    <cellStyle name="40% - Accent2 2 2 8 4 2 2" xfId="52702"/>
    <cellStyle name="40% - Accent2 2 2 8 4 3" xfId="46894"/>
    <cellStyle name="40% - Accent2 2 2 8 4 4" xfId="30060"/>
    <cellStyle name="40% - Accent2 2 2 8 5" xfId="39333"/>
    <cellStyle name="40% - Accent2 2 2 8 5 2" xfId="50949"/>
    <cellStyle name="40% - Accent2 2 2 8 6" xfId="24813"/>
    <cellStyle name="40% - Accent2 2 2 8 7" xfId="45141"/>
    <cellStyle name="40% - Accent2 2 2 8 8" xfId="22286"/>
    <cellStyle name="40% - Accent2 2 2 9" xfId="2194"/>
    <cellStyle name="40% - Accent2 2 2 9 2" xfId="9860"/>
    <cellStyle name="40% - Accent2 2 2 9 2 2" xfId="20229"/>
    <cellStyle name="40% - Accent2 2 2 9 2 2 2" xfId="43205"/>
    <cellStyle name="40% - Accent2 2 2 9 2 2 2 2" xfId="54821"/>
    <cellStyle name="40% - Accent2 2 2 9 2 2 3" xfId="49013"/>
    <cellStyle name="40% - Accent2 2 2 9 2 2 4" xfId="37397"/>
    <cellStyle name="40% - Accent2 2 2 9 2 3" xfId="39918"/>
    <cellStyle name="40% - Accent2 2 2 9 2 3 2" xfId="51534"/>
    <cellStyle name="40% - Accent2 2 2 9 2 4" xfId="45726"/>
    <cellStyle name="40% - Accent2 2 2 9 2 5" xfId="28274"/>
    <cellStyle name="40% - Accent2 2 2 9 3" xfId="12564"/>
    <cellStyle name="40% - Accent2 2 2 9 3 2" xfId="42036"/>
    <cellStyle name="40% - Accent2 2 2 9 3 2 2" xfId="53652"/>
    <cellStyle name="40% - Accent2 2 2 9 3 3" xfId="47844"/>
    <cellStyle name="40% - Accent2 2 2 9 3 4" xfId="31273"/>
    <cellStyle name="40% - Accent2 2 2 9 4" xfId="38749"/>
    <cellStyle name="40% - Accent2 2 2 9 4 2" xfId="50365"/>
    <cellStyle name="40% - Accent2 2 2 9 5" xfId="24116"/>
    <cellStyle name="40% - Accent2 2 2 9 6" xfId="44557"/>
    <cellStyle name="40% - Accent2 2 2 9 7" xfId="21580"/>
    <cellStyle name="40% - Accent2 2 3" xfId="511"/>
    <cellStyle name="40% - Accent2 2 3 10" xfId="10883"/>
    <cellStyle name="40% - Accent2 2 3 10 2" xfId="40923"/>
    <cellStyle name="40% - Accent2 2 3 10 2 2" xfId="52539"/>
    <cellStyle name="40% - Accent2 2 3 10 3" xfId="46731"/>
    <cellStyle name="40% - Accent2 2 3 10 4" xfId="29897"/>
    <cellStyle name="40% - Accent2 2 3 11" xfId="38439"/>
    <cellStyle name="40% - Accent2 2 3 11 2" xfId="50055"/>
    <cellStyle name="40% - Accent2 2 3 12" xfId="23438"/>
    <cellStyle name="40% - Accent2 2 3 13" xfId="44247"/>
    <cellStyle name="40% - Accent2 2 3 14" xfId="21356"/>
    <cellStyle name="40% - Accent2 2 3 2" xfId="838"/>
    <cellStyle name="40% - Accent2 2 3 2 2" xfId="2945"/>
    <cellStyle name="40% - Accent2 2 3 2 2 2" xfId="10537"/>
    <cellStyle name="40% - Accent2 2 3 2 2 2 2" xfId="20906"/>
    <cellStyle name="40% - Accent2 2 3 2 2 2 2 2" xfId="43882"/>
    <cellStyle name="40% - Accent2 2 3 2 2 2 2 2 2" xfId="55498"/>
    <cellStyle name="40% - Accent2 2 3 2 2 2 2 3" xfId="49690"/>
    <cellStyle name="40% - Accent2 2 3 2 2 2 2 4" xfId="38074"/>
    <cellStyle name="40% - Accent2 2 3 2 2 2 3" xfId="40595"/>
    <cellStyle name="40% - Accent2 2 3 2 2 2 3 2" xfId="52211"/>
    <cellStyle name="40% - Accent2 2 3 2 2 2 4" xfId="46403"/>
    <cellStyle name="40% - Accent2 2 3 2 2 2 5" xfId="28976"/>
    <cellStyle name="40% - Accent2 2 3 2 2 3" xfId="13315"/>
    <cellStyle name="40% - Accent2 2 3 2 2 3 2" xfId="42713"/>
    <cellStyle name="40% - Accent2 2 3 2 2 3 2 2" xfId="54329"/>
    <cellStyle name="40% - Accent2 2 3 2 2 3 3" xfId="48521"/>
    <cellStyle name="40% - Accent2 2 3 2 2 3 4" xfId="31998"/>
    <cellStyle name="40% - Accent2 2 3 2 2 4" xfId="39426"/>
    <cellStyle name="40% - Accent2 2 3 2 2 4 2" xfId="51042"/>
    <cellStyle name="40% - Accent2 2 3 2 2 5" xfId="24939"/>
    <cellStyle name="40% - Accent2 2 3 2 2 6" xfId="45234"/>
    <cellStyle name="40% - Accent2 2 3 2 2 7" xfId="22412"/>
    <cellStyle name="40% - Accent2 2 3 2 3" xfId="2297"/>
    <cellStyle name="40% - Accent2 2 3 2 3 2" xfId="12667"/>
    <cellStyle name="40% - Accent2 2 3 2 3 2 2" xfId="42129"/>
    <cellStyle name="40% - Accent2 2 3 2 3 2 2 2" xfId="53745"/>
    <cellStyle name="40% - Accent2 2 3 2 3 2 3" xfId="47937"/>
    <cellStyle name="40% - Accent2 2 3 2 3 2 4" xfId="31366"/>
    <cellStyle name="40% - Accent2 2 3 2 3 3" xfId="40011"/>
    <cellStyle name="40% - Accent2 2 3 2 3 3 2" xfId="51627"/>
    <cellStyle name="40% - Accent2 2 3 2 3 4" xfId="45819"/>
    <cellStyle name="40% - Accent2 2 3 2 3 5" xfId="28377"/>
    <cellStyle name="40% - Accent2 2 3 2 4" xfId="9953"/>
    <cellStyle name="40% - Accent2 2 3 2 4 2" xfId="20322"/>
    <cellStyle name="40% - Accent2 2 3 2 4 2 2" xfId="54914"/>
    <cellStyle name="40% - Accent2 2 3 2 4 2 3" xfId="43298"/>
    <cellStyle name="40% - Accent2 2 3 2 4 3" xfId="49106"/>
    <cellStyle name="40% - Accent2 2 3 2 4 4" xfId="37490"/>
    <cellStyle name="40% - Accent2 2 3 2 5" xfId="11208"/>
    <cellStyle name="40% - Accent2 2 3 2 5 2" xfId="41179"/>
    <cellStyle name="40% - Accent2 2 3 2 5 2 2" xfId="52795"/>
    <cellStyle name="40% - Accent2 2 3 2 5 3" xfId="46987"/>
    <cellStyle name="40% - Accent2 2 3 2 5 4" xfId="30153"/>
    <cellStyle name="40% - Accent2 2 3 2 6" xfId="38842"/>
    <cellStyle name="40% - Accent2 2 3 2 6 2" xfId="50458"/>
    <cellStyle name="40% - Accent2 2 3 2 7" xfId="24219"/>
    <cellStyle name="40% - Accent2 2 3 2 8" xfId="44650"/>
    <cellStyle name="40% - Accent2 2 3 2 9" xfId="21683"/>
    <cellStyle name="40% - Accent2 2 3 3" xfId="1099"/>
    <cellStyle name="40% - Accent2 2 3 3 2" xfId="3154"/>
    <cellStyle name="40% - Accent2 2 3 3 2 2" xfId="10683"/>
    <cellStyle name="40% - Accent2 2 3 3 2 2 2" xfId="21052"/>
    <cellStyle name="40% - Accent2 2 3 3 2 2 2 2" xfId="44028"/>
    <cellStyle name="40% - Accent2 2 3 3 2 2 2 2 2" xfId="55644"/>
    <cellStyle name="40% - Accent2 2 3 3 2 2 2 3" xfId="49836"/>
    <cellStyle name="40% - Accent2 2 3 3 2 2 2 4" xfId="38220"/>
    <cellStyle name="40% - Accent2 2 3 3 2 2 3" xfId="40741"/>
    <cellStyle name="40% - Accent2 2 3 3 2 2 3 2" xfId="52357"/>
    <cellStyle name="40% - Accent2 2 3 3 2 2 4" xfId="46549"/>
    <cellStyle name="40% - Accent2 2 3 3 2 2 5" xfId="29178"/>
    <cellStyle name="40% - Accent2 2 3 3 2 3" xfId="13524"/>
    <cellStyle name="40% - Accent2 2 3 3 2 3 2" xfId="42859"/>
    <cellStyle name="40% - Accent2 2 3 3 2 3 2 2" xfId="54475"/>
    <cellStyle name="40% - Accent2 2 3 3 2 3 3" xfId="48667"/>
    <cellStyle name="40% - Accent2 2 3 3 2 3 4" xfId="32151"/>
    <cellStyle name="40% - Accent2 2 3 3 2 4" xfId="39572"/>
    <cellStyle name="40% - Accent2 2 3 3 2 4 2" xfId="51188"/>
    <cellStyle name="40% - Accent2 2 3 3 2 5" xfId="25162"/>
    <cellStyle name="40% - Accent2 2 3 3 2 6" xfId="45380"/>
    <cellStyle name="40% - Accent2 2 3 3 2 7" xfId="22635"/>
    <cellStyle name="40% - Accent2 2 3 3 3" xfId="2482"/>
    <cellStyle name="40% - Accent2 2 3 3 3 2" xfId="12852"/>
    <cellStyle name="40% - Accent2 2 3 3 3 2 2" xfId="42275"/>
    <cellStyle name="40% - Accent2 2 3 3 3 2 2 2" xfId="53891"/>
    <cellStyle name="40% - Accent2 2 3 3 3 2 3" xfId="48083"/>
    <cellStyle name="40% - Accent2 2 3 3 3 2 4" xfId="31539"/>
    <cellStyle name="40% - Accent2 2 3 3 3 3" xfId="40157"/>
    <cellStyle name="40% - Accent2 2 3 3 3 3 2" xfId="51773"/>
    <cellStyle name="40% - Accent2 2 3 3 3 4" xfId="45965"/>
    <cellStyle name="40% - Accent2 2 3 3 3 5" xfId="28534"/>
    <cellStyle name="40% - Accent2 2 3 3 4" xfId="10099"/>
    <cellStyle name="40% - Accent2 2 3 3 4 2" xfId="20468"/>
    <cellStyle name="40% - Accent2 2 3 3 4 2 2" xfId="55060"/>
    <cellStyle name="40% - Accent2 2 3 3 4 2 3" xfId="43444"/>
    <cellStyle name="40% - Accent2 2 3 3 4 3" xfId="49252"/>
    <cellStyle name="40% - Accent2 2 3 3 4 4" xfId="37636"/>
    <cellStyle name="40% - Accent2 2 3 3 5" xfId="11469"/>
    <cellStyle name="40% - Accent2 2 3 3 5 2" xfId="41325"/>
    <cellStyle name="40% - Accent2 2 3 3 5 2 2" xfId="52941"/>
    <cellStyle name="40% - Accent2 2 3 3 5 3" xfId="47133"/>
    <cellStyle name="40% - Accent2 2 3 3 5 4" xfId="30299"/>
    <cellStyle name="40% - Accent2 2 3 3 6" xfId="38988"/>
    <cellStyle name="40% - Accent2 2 3 3 6 2" xfId="50604"/>
    <cellStyle name="40% - Accent2 2 3 3 7" xfId="24432"/>
    <cellStyle name="40% - Accent2 2 3 3 8" xfId="44796"/>
    <cellStyle name="40% - Accent2 2 3 3 9" xfId="21905"/>
    <cellStyle name="40% - Accent2 2 3 4" xfId="1313"/>
    <cellStyle name="40% - Accent2 2 3 4 2" xfId="2672"/>
    <cellStyle name="40% - Accent2 2 3 4 2 2" xfId="13042"/>
    <cellStyle name="40% - Accent2 2 3 4 2 2 2" xfId="42457"/>
    <cellStyle name="40% - Accent2 2 3 4 2 2 2 2" xfId="54073"/>
    <cellStyle name="40% - Accent2 2 3 4 2 2 3" xfId="48265"/>
    <cellStyle name="40% - Accent2 2 3 4 2 2 4" xfId="31729"/>
    <cellStyle name="40% - Accent2 2 3 4 2 3" xfId="40339"/>
    <cellStyle name="40% - Accent2 2 3 4 2 3 2" xfId="51955"/>
    <cellStyle name="40% - Accent2 2 3 4 2 4" xfId="46147"/>
    <cellStyle name="40% - Accent2 2 3 4 2 5" xfId="28716"/>
    <cellStyle name="40% - Accent2 2 3 4 3" xfId="10281"/>
    <cellStyle name="40% - Accent2 2 3 4 3 2" xfId="20650"/>
    <cellStyle name="40% - Accent2 2 3 4 3 2 2" xfId="55242"/>
    <cellStyle name="40% - Accent2 2 3 4 3 2 3" xfId="43626"/>
    <cellStyle name="40% - Accent2 2 3 4 3 3" xfId="49434"/>
    <cellStyle name="40% - Accent2 2 3 4 3 4" xfId="37818"/>
    <cellStyle name="40% - Accent2 2 3 4 4" xfId="11683"/>
    <cellStyle name="40% - Accent2 2 3 4 4 2" xfId="41507"/>
    <cellStyle name="40% - Accent2 2 3 4 4 2 2" xfId="53123"/>
    <cellStyle name="40% - Accent2 2 3 4 4 3" xfId="47315"/>
    <cellStyle name="40% - Accent2 2 3 4 4 4" xfId="30481"/>
    <cellStyle name="40% - Accent2 2 3 4 5" xfId="39170"/>
    <cellStyle name="40% - Accent2 2 3 4 5 2" xfId="50786"/>
    <cellStyle name="40% - Accent2 2 3 4 6" xfId="24646"/>
    <cellStyle name="40% - Accent2 2 3 4 7" xfId="44978"/>
    <cellStyle name="40% - Accent2 2 3 4 8" xfId="22119"/>
    <cellStyle name="40% - Accent2 2 3 5" xfId="760"/>
    <cellStyle name="40% - Accent2 2 3 5 2" xfId="2867"/>
    <cellStyle name="40% - Accent2 2 3 5 2 2" xfId="13237"/>
    <cellStyle name="40% - Accent2 2 3 5 2 2 2" xfId="42639"/>
    <cellStyle name="40% - Accent2 2 3 5 2 2 2 2" xfId="54255"/>
    <cellStyle name="40% - Accent2 2 3 5 2 2 3" xfId="48447"/>
    <cellStyle name="40% - Accent2 2 3 5 2 2 4" xfId="31924"/>
    <cellStyle name="40% - Accent2 2 3 5 2 3" xfId="40521"/>
    <cellStyle name="40% - Accent2 2 3 5 2 3 2" xfId="52137"/>
    <cellStyle name="40% - Accent2 2 3 5 2 4" xfId="46329"/>
    <cellStyle name="40% - Accent2 2 3 5 2 5" xfId="28898"/>
    <cellStyle name="40% - Accent2 2 3 5 3" xfId="10463"/>
    <cellStyle name="40% - Accent2 2 3 5 3 2" xfId="20832"/>
    <cellStyle name="40% - Accent2 2 3 5 3 2 2" xfId="55424"/>
    <cellStyle name="40% - Accent2 2 3 5 3 2 3" xfId="43808"/>
    <cellStyle name="40% - Accent2 2 3 5 3 3" xfId="49616"/>
    <cellStyle name="40% - Accent2 2 3 5 3 4" xfId="38000"/>
    <cellStyle name="40% - Accent2 2 3 5 4" xfId="11130"/>
    <cellStyle name="40% - Accent2 2 3 5 4 2" xfId="41105"/>
    <cellStyle name="40% - Accent2 2 3 5 4 2 2" xfId="52721"/>
    <cellStyle name="40% - Accent2 2 3 5 4 3" xfId="46913"/>
    <cellStyle name="40% - Accent2 2 3 5 4 4" xfId="30079"/>
    <cellStyle name="40% - Accent2 2 3 5 5" xfId="39352"/>
    <cellStyle name="40% - Accent2 2 3 5 5 2" xfId="50968"/>
    <cellStyle name="40% - Accent2 2 3 5 6" xfId="24861"/>
    <cellStyle name="40% - Accent2 2 3 5 7" xfId="45160"/>
    <cellStyle name="40% - Accent2 2 3 5 8" xfId="22334"/>
    <cellStyle name="40% - Accent2 2 3 6" xfId="2222"/>
    <cellStyle name="40% - Accent2 2 3 6 2" xfId="9879"/>
    <cellStyle name="40% - Accent2 2 3 6 2 2" xfId="20248"/>
    <cellStyle name="40% - Accent2 2 3 6 2 2 2" xfId="43224"/>
    <cellStyle name="40% - Accent2 2 3 6 2 2 2 2" xfId="54840"/>
    <cellStyle name="40% - Accent2 2 3 6 2 2 3" xfId="49032"/>
    <cellStyle name="40% - Accent2 2 3 6 2 2 4" xfId="37416"/>
    <cellStyle name="40% - Accent2 2 3 6 2 3" xfId="39937"/>
    <cellStyle name="40% - Accent2 2 3 6 2 3 2" xfId="51553"/>
    <cellStyle name="40% - Accent2 2 3 6 2 4" xfId="45745"/>
    <cellStyle name="40% - Accent2 2 3 6 2 5" xfId="28302"/>
    <cellStyle name="40% - Accent2 2 3 6 3" xfId="12592"/>
    <cellStyle name="40% - Accent2 2 3 6 3 2" xfId="42055"/>
    <cellStyle name="40% - Accent2 2 3 6 3 2 2" xfId="53671"/>
    <cellStyle name="40% - Accent2 2 3 6 3 3" xfId="47863"/>
    <cellStyle name="40% - Accent2 2 3 6 3 4" xfId="31292"/>
    <cellStyle name="40% - Accent2 2 3 6 4" xfId="38768"/>
    <cellStyle name="40% - Accent2 2 3 6 4 2" xfId="50384"/>
    <cellStyle name="40% - Accent2 2 3 6 5" xfId="24144"/>
    <cellStyle name="40% - Accent2 2 3 6 6" xfId="44576"/>
    <cellStyle name="40% - Accent2 2 3 6 7" xfId="21608"/>
    <cellStyle name="40% - Accent2 2 3 7" xfId="1982"/>
    <cellStyle name="40% - Accent2 2 3 7 2" xfId="12352"/>
    <cellStyle name="40% - Accent2 2 3 7 2 2" xfId="41909"/>
    <cellStyle name="40% - Accent2 2 3 7 2 2 2" xfId="53525"/>
    <cellStyle name="40% - Accent2 2 3 7 2 3" xfId="47717"/>
    <cellStyle name="40% - Accent2 2 3 7 2 4" xfId="31132"/>
    <cellStyle name="40% - Accent2 2 3 7 3" xfId="38622"/>
    <cellStyle name="40% - Accent2 2 3 7 3 2" xfId="50238"/>
    <cellStyle name="40% - Accent2 2 3 7 4" xfId="44430"/>
    <cellStyle name="40% - Accent2 2 3 7 5" xfId="23904"/>
    <cellStyle name="40% - Accent2 2 3 8" xfId="1579"/>
    <cellStyle name="40% - Accent2 2 3 8 2" xfId="11949"/>
    <cellStyle name="40% - Accent2 2 3 8 2 2" xfId="41726"/>
    <cellStyle name="40% - Accent2 2 3 8 2 2 2" xfId="53342"/>
    <cellStyle name="40% - Accent2 2 3 8 2 3" xfId="47534"/>
    <cellStyle name="40% - Accent2 2 3 8 2 4" xfId="30747"/>
    <cellStyle name="40% - Accent2 2 3 8 3" xfId="39791"/>
    <cellStyle name="40% - Accent2 2 3 8 3 2" xfId="51407"/>
    <cellStyle name="40% - Accent2 2 3 8 4" xfId="45599"/>
    <cellStyle name="40% - Accent2 2 3 8 5" xfId="28077"/>
    <cellStyle name="40% - Accent2 2 3 9" xfId="9733"/>
    <cellStyle name="40% - Accent2 2 3 9 2" xfId="20102"/>
    <cellStyle name="40% - Accent2 2 3 9 2 2" xfId="54694"/>
    <cellStyle name="40% - Accent2 2 3 9 2 3" xfId="43078"/>
    <cellStyle name="40% - Accent2 2 3 9 3" xfId="48886"/>
    <cellStyle name="40% - Accent2 2 3 9 4" xfId="37270"/>
    <cellStyle name="40% - Accent2 2 4" xfId="551"/>
    <cellStyle name="40% - Accent2 2 4 10" xfId="38475"/>
    <cellStyle name="40% - Accent2 2 4 10 2" xfId="50091"/>
    <cellStyle name="40% - Accent2 2 4 11" xfId="23478"/>
    <cellStyle name="40% - Accent2 2 4 12" xfId="44283"/>
    <cellStyle name="40% - Accent2 2 4 13" xfId="21396"/>
    <cellStyle name="40% - Accent2 2 4 2" xfId="1139"/>
    <cellStyle name="40% - Accent2 2 4 2 2" xfId="3190"/>
    <cellStyle name="40% - Accent2 2 4 2 2 2" xfId="10719"/>
    <cellStyle name="40% - Accent2 2 4 2 2 2 2" xfId="21088"/>
    <cellStyle name="40% - Accent2 2 4 2 2 2 2 2" xfId="44064"/>
    <cellStyle name="40% - Accent2 2 4 2 2 2 2 2 2" xfId="55680"/>
    <cellStyle name="40% - Accent2 2 4 2 2 2 2 3" xfId="49872"/>
    <cellStyle name="40% - Accent2 2 4 2 2 2 2 4" xfId="38256"/>
    <cellStyle name="40% - Accent2 2 4 2 2 2 3" xfId="40777"/>
    <cellStyle name="40% - Accent2 2 4 2 2 2 3 2" xfId="52393"/>
    <cellStyle name="40% - Accent2 2 4 2 2 2 4" xfId="46585"/>
    <cellStyle name="40% - Accent2 2 4 2 2 2 5" xfId="29214"/>
    <cellStyle name="40% - Accent2 2 4 2 2 3" xfId="13560"/>
    <cellStyle name="40% - Accent2 2 4 2 2 3 2" xfId="42895"/>
    <cellStyle name="40% - Accent2 2 4 2 2 3 2 2" xfId="54511"/>
    <cellStyle name="40% - Accent2 2 4 2 2 3 3" xfId="48703"/>
    <cellStyle name="40% - Accent2 2 4 2 2 3 4" xfId="32187"/>
    <cellStyle name="40% - Accent2 2 4 2 2 4" xfId="39608"/>
    <cellStyle name="40% - Accent2 2 4 2 2 4 2" xfId="51224"/>
    <cellStyle name="40% - Accent2 2 4 2 2 5" xfId="25198"/>
    <cellStyle name="40% - Accent2 2 4 2 2 6" xfId="45416"/>
    <cellStyle name="40% - Accent2 2 4 2 2 7" xfId="22671"/>
    <cellStyle name="40% - Accent2 2 4 2 3" xfId="2518"/>
    <cellStyle name="40% - Accent2 2 4 2 3 2" xfId="12888"/>
    <cellStyle name="40% - Accent2 2 4 2 3 2 2" xfId="42311"/>
    <cellStyle name="40% - Accent2 2 4 2 3 2 2 2" xfId="53927"/>
    <cellStyle name="40% - Accent2 2 4 2 3 2 3" xfId="48119"/>
    <cellStyle name="40% - Accent2 2 4 2 3 2 4" xfId="31575"/>
    <cellStyle name="40% - Accent2 2 4 2 3 3" xfId="40193"/>
    <cellStyle name="40% - Accent2 2 4 2 3 3 2" xfId="51809"/>
    <cellStyle name="40% - Accent2 2 4 2 3 4" xfId="46001"/>
    <cellStyle name="40% - Accent2 2 4 2 3 5" xfId="28570"/>
    <cellStyle name="40% - Accent2 2 4 2 4" xfId="10135"/>
    <cellStyle name="40% - Accent2 2 4 2 4 2" xfId="20504"/>
    <cellStyle name="40% - Accent2 2 4 2 4 2 2" xfId="55096"/>
    <cellStyle name="40% - Accent2 2 4 2 4 2 3" xfId="43480"/>
    <cellStyle name="40% - Accent2 2 4 2 4 3" xfId="49288"/>
    <cellStyle name="40% - Accent2 2 4 2 4 4" xfId="37672"/>
    <cellStyle name="40% - Accent2 2 4 2 5" xfId="11509"/>
    <cellStyle name="40% - Accent2 2 4 2 5 2" xfId="41361"/>
    <cellStyle name="40% - Accent2 2 4 2 5 2 2" xfId="52977"/>
    <cellStyle name="40% - Accent2 2 4 2 5 3" xfId="47169"/>
    <cellStyle name="40% - Accent2 2 4 2 5 4" xfId="30335"/>
    <cellStyle name="40% - Accent2 2 4 2 6" xfId="39024"/>
    <cellStyle name="40% - Accent2 2 4 2 6 2" xfId="50640"/>
    <cellStyle name="40% - Accent2 2 4 2 7" xfId="24472"/>
    <cellStyle name="40% - Accent2 2 4 2 8" xfId="44832"/>
    <cellStyle name="40% - Accent2 2 4 2 9" xfId="21945"/>
    <cellStyle name="40% - Accent2 2 4 3" xfId="1349"/>
    <cellStyle name="40% - Accent2 2 4 3 2" xfId="2708"/>
    <cellStyle name="40% - Accent2 2 4 3 2 2" xfId="13078"/>
    <cellStyle name="40% - Accent2 2 4 3 2 2 2" xfId="42493"/>
    <cellStyle name="40% - Accent2 2 4 3 2 2 2 2" xfId="54109"/>
    <cellStyle name="40% - Accent2 2 4 3 2 2 3" xfId="48301"/>
    <cellStyle name="40% - Accent2 2 4 3 2 2 4" xfId="31765"/>
    <cellStyle name="40% - Accent2 2 4 3 2 3" xfId="40375"/>
    <cellStyle name="40% - Accent2 2 4 3 2 3 2" xfId="51991"/>
    <cellStyle name="40% - Accent2 2 4 3 2 4" xfId="46183"/>
    <cellStyle name="40% - Accent2 2 4 3 2 5" xfId="28752"/>
    <cellStyle name="40% - Accent2 2 4 3 3" xfId="10317"/>
    <cellStyle name="40% - Accent2 2 4 3 3 2" xfId="20686"/>
    <cellStyle name="40% - Accent2 2 4 3 3 2 2" xfId="55278"/>
    <cellStyle name="40% - Accent2 2 4 3 3 2 3" xfId="43662"/>
    <cellStyle name="40% - Accent2 2 4 3 3 3" xfId="49470"/>
    <cellStyle name="40% - Accent2 2 4 3 3 4" xfId="37854"/>
    <cellStyle name="40% - Accent2 2 4 3 4" xfId="11719"/>
    <cellStyle name="40% - Accent2 2 4 3 4 2" xfId="41543"/>
    <cellStyle name="40% - Accent2 2 4 3 4 2 2" xfId="53159"/>
    <cellStyle name="40% - Accent2 2 4 3 4 3" xfId="47351"/>
    <cellStyle name="40% - Accent2 2 4 3 4 4" xfId="30517"/>
    <cellStyle name="40% - Accent2 2 4 3 5" xfId="39206"/>
    <cellStyle name="40% - Accent2 2 4 3 5 2" xfId="50822"/>
    <cellStyle name="40% - Accent2 2 4 3 6" xfId="24682"/>
    <cellStyle name="40% - Accent2 2 4 3 7" xfId="45014"/>
    <cellStyle name="40% - Accent2 2 4 3 8" xfId="22155"/>
    <cellStyle name="40% - Accent2 2 4 4" xfId="876"/>
    <cellStyle name="40% - Accent2 2 4 4 2" xfId="2981"/>
    <cellStyle name="40% - Accent2 2 4 4 2 2" xfId="13351"/>
    <cellStyle name="40% - Accent2 2 4 4 2 2 2" xfId="42749"/>
    <cellStyle name="40% - Accent2 2 4 4 2 2 2 2" xfId="54365"/>
    <cellStyle name="40% - Accent2 2 4 4 2 2 3" xfId="48557"/>
    <cellStyle name="40% - Accent2 2 4 4 2 2 4" xfId="32034"/>
    <cellStyle name="40% - Accent2 2 4 4 2 3" xfId="40631"/>
    <cellStyle name="40% - Accent2 2 4 4 2 3 2" xfId="52247"/>
    <cellStyle name="40% - Accent2 2 4 4 2 4" xfId="46439"/>
    <cellStyle name="40% - Accent2 2 4 4 2 5" xfId="29012"/>
    <cellStyle name="40% - Accent2 2 4 4 3" xfId="10573"/>
    <cellStyle name="40% - Accent2 2 4 4 3 2" xfId="20942"/>
    <cellStyle name="40% - Accent2 2 4 4 3 2 2" xfId="55534"/>
    <cellStyle name="40% - Accent2 2 4 4 3 2 3" xfId="43918"/>
    <cellStyle name="40% - Accent2 2 4 4 3 3" xfId="49726"/>
    <cellStyle name="40% - Accent2 2 4 4 3 4" xfId="38110"/>
    <cellStyle name="40% - Accent2 2 4 4 4" xfId="11246"/>
    <cellStyle name="40% - Accent2 2 4 4 4 2" xfId="41215"/>
    <cellStyle name="40% - Accent2 2 4 4 4 2 2" xfId="52831"/>
    <cellStyle name="40% - Accent2 2 4 4 4 3" xfId="47023"/>
    <cellStyle name="40% - Accent2 2 4 4 4 4" xfId="30189"/>
    <cellStyle name="40% - Accent2 2 4 4 5" xfId="39462"/>
    <cellStyle name="40% - Accent2 2 4 4 5 2" xfId="51078"/>
    <cellStyle name="40% - Accent2 2 4 4 6" xfId="24977"/>
    <cellStyle name="40% - Accent2 2 4 4 7" xfId="45270"/>
    <cellStyle name="40% - Accent2 2 4 4 8" xfId="22450"/>
    <cellStyle name="40% - Accent2 2 4 5" xfId="2334"/>
    <cellStyle name="40% - Accent2 2 4 5 2" xfId="9989"/>
    <cellStyle name="40% - Accent2 2 4 5 2 2" xfId="20358"/>
    <cellStyle name="40% - Accent2 2 4 5 2 2 2" xfId="43334"/>
    <cellStyle name="40% - Accent2 2 4 5 2 2 2 2" xfId="54950"/>
    <cellStyle name="40% - Accent2 2 4 5 2 2 3" xfId="49142"/>
    <cellStyle name="40% - Accent2 2 4 5 2 2 4" xfId="37526"/>
    <cellStyle name="40% - Accent2 2 4 5 2 3" xfId="40047"/>
    <cellStyle name="40% - Accent2 2 4 5 2 3 2" xfId="51663"/>
    <cellStyle name="40% - Accent2 2 4 5 2 4" xfId="45855"/>
    <cellStyle name="40% - Accent2 2 4 5 2 5" xfId="28414"/>
    <cellStyle name="40% - Accent2 2 4 5 3" xfId="12704"/>
    <cellStyle name="40% - Accent2 2 4 5 3 2" xfId="42165"/>
    <cellStyle name="40% - Accent2 2 4 5 3 2 2" xfId="53781"/>
    <cellStyle name="40% - Accent2 2 4 5 3 3" xfId="47973"/>
    <cellStyle name="40% - Accent2 2 4 5 3 4" xfId="31402"/>
    <cellStyle name="40% - Accent2 2 4 5 4" xfId="38878"/>
    <cellStyle name="40% - Accent2 2 4 5 4 2" xfId="50494"/>
    <cellStyle name="40% - Accent2 2 4 5 5" xfId="24256"/>
    <cellStyle name="40% - Accent2 2 4 5 6" xfId="44686"/>
    <cellStyle name="40% - Accent2 2 4 5 7" xfId="21720"/>
    <cellStyle name="40% - Accent2 2 4 6" xfId="2021"/>
    <cellStyle name="40% - Accent2 2 4 6 2" xfId="12391"/>
    <cellStyle name="40% - Accent2 2 4 6 2 2" xfId="41945"/>
    <cellStyle name="40% - Accent2 2 4 6 2 2 2" xfId="53561"/>
    <cellStyle name="40% - Accent2 2 4 6 2 3" xfId="47753"/>
    <cellStyle name="40% - Accent2 2 4 6 2 4" xfId="31171"/>
    <cellStyle name="40% - Accent2 2 4 6 3" xfId="38658"/>
    <cellStyle name="40% - Accent2 2 4 6 3 2" xfId="50274"/>
    <cellStyle name="40% - Accent2 2 4 6 4" xfId="44466"/>
    <cellStyle name="40% - Accent2 2 4 6 5" xfId="23943"/>
    <cellStyle name="40% - Accent2 2 4 7" xfId="1615"/>
    <cellStyle name="40% - Accent2 2 4 7 2" xfId="11985"/>
    <cellStyle name="40% - Accent2 2 4 7 2 2" xfId="41762"/>
    <cellStyle name="40% - Accent2 2 4 7 2 2 2" xfId="53378"/>
    <cellStyle name="40% - Accent2 2 4 7 2 3" xfId="47570"/>
    <cellStyle name="40% - Accent2 2 4 7 2 4" xfId="30783"/>
    <cellStyle name="40% - Accent2 2 4 7 3" xfId="39827"/>
    <cellStyle name="40% - Accent2 2 4 7 3 2" xfId="51443"/>
    <cellStyle name="40% - Accent2 2 4 7 4" xfId="45635"/>
    <cellStyle name="40% - Accent2 2 4 7 5" xfId="28113"/>
    <cellStyle name="40% - Accent2 2 4 8" xfId="9769"/>
    <cellStyle name="40% - Accent2 2 4 8 2" xfId="20138"/>
    <cellStyle name="40% - Accent2 2 4 8 2 2" xfId="54730"/>
    <cellStyle name="40% - Accent2 2 4 8 2 3" xfId="43114"/>
    <cellStyle name="40% - Accent2 2 4 8 3" xfId="48922"/>
    <cellStyle name="40% - Accent2 2 4 8 4" xfId="37306"/>
    <cellStyle name="40% - Accent2 2 4 9" xfId="10923"/>
    <cellStyle name="40% - Accent2 2 4 9 2" xfId="40959"/>
    <cellStyle name="40% - Accent2 2 4 9 2 2" xfId="52575"/>
    <cellStyle name="40% - Accent2 2 4 9 3" xfId="46767"/>
    <cellStyle name="40% - Accent2 2 4 9 4" xfId="29933"/>
    <cellStyle name="40% - Accent2 2 5" xfId="605"/>
    <cellStyle name="40% - Accent2 2 5 10" xfId="38511"/>
    <cellStyle name="40% - Accent2 2 5 10 2" xfId="50127"/>
    <cellStyle name="40% - Accent2 2 5 11" xfId="23532"/>
    <cellStyle name="40% - Accent2 2 5 12" xfId="44319"/>
    <cellStyle name="40% - Accent2 2 5 13" xfId="21450"/>
    <cellStyle name="40% - Accent2 2 5 2" xfId="1193"/>
    <cellStyle name="40% - Accent2 2 5 2 2" xfId="3226"/>
    <cellStyle name="40% - Accent2 2 5 2 2 2" xfId="10755"/>
    <cellStyle name="40% - Accent2 2 5 2 2 2 2" xfId="21124"/>
    <cellStyle name="40% - Accent2 2 5 2 2 2 2 2" xfId="44100"/>
    <cellStyle name="40% - Accent2 2 5 2 2 2 2 2 2" xfId="55716"/>
    <cellStyle name="40% - Accent2 2 5 2 2 2 2 3" xfId="49908"/>
    <cellStyle name="40% - Accent2 2 5 2 2 2 2 4" xfId="38292"/>
    <cellStyle name="40% - Accent2 2 5 2 2 2 3" xfId="40813"/>
    <cellStyle name="40% - Accent2 2 5 2 2 2 3 2" xfId="52429"/>
    <cellStyle name="40% - Accent2 2 5 2 2 2 4" xfId="46621"/>
    <cellStyle name="40% - Accent2 2 5 2 2 2 5" xfId="29250"/>
    <cellStyle name="40% - Accent2 2 5 2 2 3" xfId="13596"/>
    <cellStyle name="40% - Accent2 2 5 2 2 3 2" xfId="42931"/>
    <cellStyle name="40% - Accent2 2 5 2 2 3 2 2" xfId="54547"/>
    <cellStyle name="40% - Accent2 2 5 2 2 3 3" xfId="48739"/>
    <cellStyle name="40% - Accent2 2 5 2 2 3 4" xfId="32223"/>
    <cellStyle name="40% - Accent2 2 5 2 2 4" xfId="39644"/>
    <cellStyle name="40% - Accent2 2 5 2 2 4 2" xfId="51260"/>
    <cellStyle name="40% - Accent2 2 5 2 2 5" xfId="25234"/>
    <cellStyle name="40% - Accent2 2 5 2 2 6" xfId="45452"/>
    <cellStyle name="40% - Accent2 2 5 2 2 7" xfId="22707"/>
    <cellStyle name="40% - Accent2 2 5 2 3" xfId="2560"/>
    <cellStyle name="40% - Accent2 2 5 2 3 2" xfId="12930"/>
    <cellStyle name="40% - Accent2 2 5 2 3 2 2" xfId="42347"/>
    <cellStyle name="40% - Accent2 2 5 2 3 2 2 2" xfId="53963"/>
    <cellStyle name="40% - Accent2 2 5 2 3 2 3" xfId="48155"/>
    <cellStyle name="40% - Accent2 2 5 2 3 2 4" xfId="31617"/>
    <cellStyle name="40% - Accent2 2 5 2 3 3" xfId="40229"/>
    <cellStyle name="40% - Accent2 2 5 2 3 3 2" xfId="51845"/>
    <cellStyle name="40% - Accent2 2 5 2 3 4" xfId="46037"/>
    <cellStyle name="40% - Accent2 2 5 2 3 5" xfId="28606"/>
    <cellStyle name="40% - Accent2 2 5 2 4" xfId="10171"/>
    <cellStyle name="40% - Accent2 2 5 2 4 2" xfId="20540"/>
    <cellStyle name="40% - Accent2 2 5 2 4 2 2" xfId="55132"/>
    <cellStyle name="40% - Accent2 2 5 2 4 2 3" xfId="43516"/>
    <cellStyle name="40% - Accent2 2 5 2 4 3" xfId="49324"/>
    <cellStyle name="40% - Accent2 2 5 2 4 4" xfId="37708"/>
    <cellStyle name="40% - Accent2 2 5 2 5" xfId="11563"/>
    <cellStyle name="40% - Accent2 2 5 2 5 2" xfId="41397"/>
    <cellStyle name="40% - Accent2 2 5 2 5 2 2" xfId="53013"/>
    <cellStyle name="40% - Accent2 2 5 2 5 3" xfId="47205"/>
    <cellStyle name="40% - Accent2 2 5 2 5 4" xfId="30371"/>
    <cellStyle name="40% - Accent2 2 5 2 6" xfId="39060"/>
    <cellStyle name="40% - Accent2 2 5 2 6 2" xfId="50676"/>
    <cellStyle name="40% - Accent2 2 5 2 7" xfId="24526"/>
    <cellStyle name="40% - Accent2 2 5 2 8" xfId="44868"/>
    <cellStyle name="40% - Accent2 2 5 2 9" xfId="21999"/>
    <cellStyle name="40% - Accent2 2 5 3" xfId="1385"/>
    <cellStyle name="40% - Accent2 2 5 3 2" xfId="2744"/>
    <cellStyle name="40% - Accent2 2 5 3 2 2" xfId="13114"/>
    <cellStyle name="40% - Accent2 2 5 3 2 2 2" xfId="42529"/>
    <cellStyle name="40% - Accent2 2 5 3 2 2 2 2" xfId="54145"/>
    <cellStyle name="40% - Accent2 2 5 3 2 2 3" xfId="48337"/>
    <cellStyle name="40% - Accent2 2 5 3 2 2 4" xfId="31801"/>
    <cellStyle name="40% - Accent2 2 5 3 2 3" xfId="40411"/>
    <cellStyle name="40% - Accent2 2 5 3 2 3 2" xfId="52027"/>
    <cellStyle name="40% - Accent2 2 5 3 2 4" xfId="46219"/>
    <cellStyle name="40% - Accent2 2 5 3 2 5" xfId="28788"/>
    <cellStyle name="40% - Accent2 2 5 3 3" xfId="10353"/>
    <cellStyle name="40% - Accent2 2 5 3 3 2" xfId="20722"/>
    <cellStyle name="40% - Accent2 2 5 3 3 2 2" xfId="55314"/>
    <cellStyle name="40% - Accent2 2 5 3 3 2 3" xfId="43698"/>
    <cellStyle name="40% - Accent2 2 5 3 3 3" xfId="49506"/>
    <cellStyle name="40% - Accent2 2 5 3 3 4" xfId="37890"/>
    <cellStyle name="40% - Accent2 2 5 3 4" xfId="11755"/>
    <cellStyle name="40% - Accent2 2 5 3 4 2" xfId="41579"/>
    <cellStyle name="40% - Accent2 2 5 3 4 2 2" xfId="53195"/>
    <cellStyle name="40% - Accent2 2 5 3 4 3" xfId="47387"/>
    <cellStyle name="40% - Accent2 2 5 3 4 4" xfId="30553"/>
    <cellStyle name="40% - Accent2 2 5 3 5" xfId="39242"/>
    <cellStyle name="40% - Accent2 2 5 3 5 2" xfId="50858"/>
    <cellStyle name="40% - Accent2 2 5 3 6" xfId="24718"/>
    <cellStyle name="40% - Accent2 2 5 3 7" xfId="45050"/>
    <cellStyle name="40% - Accent2 2 5 3 8" xfId="22191"/>
    <cellStyle name="40% - Accent2 2 5 4" xfId="926"/>
    <cellStyle name="40% - Accent2 2 5 4 2" xfId="3022"/>
    <cellStyle name="40% - Accent2 2 5 4 2 2" xfId="13392"/>
    <cellStyle name="40% - Accent2 2 5 4 2 2 2" xfId="42785"/>
    <cellStyle name="40% - Accent2 2 5 4 2 2 2 2" xfId="54401"/>
    <cellStyle name="40% - Accent2 2 5 4 2 2 3" xfId="48593"/>
    <cellStyle name="40% - Accent2 2 5 4 2 2 4" xfId="32075"/>
    <cellStyle name="40% - Accent2 2 5 4 2 3" xfId="40667"/>
    <cellStyle name="40% - Accent2 2 5 4 2 3 2" xfId="52283"/>
    <cellStyle name="40% - Accent2 2 5 4 2 4" xfId="46475"/>
    <cellStyle name="40% - Accent2 2 5 4 2 5" xfId="29048"/>
    <cellStyle name="40% - Accent2 2 5 4 3" xfId="10609"/>
    <cellStyle name="40% - Accent2 2 5 4 3 2" xfId="20978"/>
    <cellStyle name="40% - Accent2 2 5 4 3 2 2" xfId="55570"/>
    <cellStyle name="40% - Accent2 2 5 4 3 2 3" xfId="43954"/>
    <cellStyle name="40% - Accent2 2 5 4 3 3" xfId="49762"/>
    <cellStyle name="40% - Accent2 2 5 4 3 4" xfId="38146"/>
    <cellStyle name="40% - Accent2 2 5 4 4" xfId="11296"/>
    <cellStyle name="40% - Accent2 2 5 4 4 2" xfId="41251"/>
    <cellStyle name="40% - Accent2 2 5 4 4 2 2" xfId="52867"/>
    <cellStyle name="40% - Accent2 2 5 4 4 3" xfId="47059"/>
    <cellStyle name="40% - Accent2 2 5 4 4 4" xfId="30225"/>
    <cellStyle name="40% - Accent2 2 5 4 5" xfId="39498"/>
    <cellStyle name="40% - Accent2 2 5 4 5 2" xfId="51114"/>
    <cellStyle name="40% - Accent2 2 5 4 6" xfId="25027"/>
    <cellStyle name="40% - Accent2 2 5 4 7" xfId="45306"/>
    <cellStyle name="40% - Accent2 2 5 4 8" xfId="22500"/>
    <cellStyle name="40% - Accent2 2 5 5" xfId="2374"/>
    <cellStyle name="40% - Accent2 2 5 5 2" xfId="10025"/>
    <cellStyle name="40% - Accent2 2 5 5 2 2" xfId="20394"/>
    <cellStyle name="40% - Accent2 2 5 5 2 2 2" xfId="43370"/>
    <cellStyle name="40% - Accent2 2 5 5 2 2 2 2" xfId="54986"/>
    <cellStyle name="40% - Accent2 2 5 5 2 2 3" xfId="49178"/>
    <cellStyle name="40% - Accent2 2 5 5 2 2 4" xfId="37562"/>
    <cellStyle name="40% - Accent2 2 5 5 2 3" xfId="40083"/>
    <cellStyle name="40% - Accent2 2 5 5 2 3 2" xfId="51699"/>
    <cellStyle name="40% - Accent2 2 5 5 2 4" xfId="45891"/>
    <cellStyle name="40% - Accent2 2 5 5 2 5" xfId="28454"/>
    <cellStyle name="40% - Accent2 2 5 5 3" xfId="12744"/>
    <cellStyle name="40% - Accent2 2 5 5 3 2" xfId="42201"/>
    <cellStyle name="40% - Accent2 2 5 5 3 2 2" xfId="53817"/>
    <cellStyle name="40% - Accent2 2 5 5 3 3" xfId="48009"/>
    <cellStyle name="40% - Accent2 2 5 5 3 4" xfId="31438"/>
    <cellStyle name="40% - Accent2 2 5 5 4" xfId="38914"/>
    <cellStyle name="40% - Accent2 2 5 5 4 2" xfId="50530"/>
    <cellStyle name="40% - Accent2 2 5 5 5" xfId="24296"/>
    <cellStyle name="40% - Accent2 2 5 5 6" xfId="44722"/>
    <cellStyle name="40% - Accent2 2 5 5 7" xfId="21760"/>
    <cellStyle name="40% - Accent2 2 5 6" xfId="2066"/>
    <cellStyle name="40% - Accent2 2 5 6 2" xfId="12436"/>
    <cellStyle name="40% - Accent2 2 5 6 2 2" xfId="41981"/>
    <cellStyle name="40% - Accent2 2 5 6 2 2 2" xfId="53597"/>
    <cellStyle name="40% - Accent2 2 5 6 2 3" xfId="47789"/>
    <cellStyle name="40% - Accent2 2 5 6 2 4" xfId="31215"/>
    <cellStyle name="40% - Accent2 2 5 6 3" xfId="38694"/>
    <cellStyle name="40% - Accent2 2 5 6 3 2" xfId="50310"/>
    <cellStyle name="40% - Accent2 2 5 6 4" xfId="44502"/>
    <cellStyle name="40% - Accent2 2 5 6 5" xfId="23988"/>
    <cellStyle name="40% - Accent2 2 5 7" xfId="1656"/>
    <cellStyle name="40% - Accent2 2 5 7 2" xfId="12026"/>
    <cellStyle name="40% - Accent2 2 5 7 2 2" xfId="41798"/>
    <cellStyle name="40% - Accent2 2 5 7 2 2 2" xfId="53414"/>
    <cellStyle name="40% - Accent2 2 5 7 2 3" xfId="47606"/>
    <cellStyle name="40% - Accent2 2 5 7 2 4" xfId="30824"/>
    <cellStyle name="40% - Accent2 2 5 7 3" xfId="39863"/>
    <cellStyle name="40% - Accent2 2 5 7 3 2" xfId="51479"/>
    <cellStyle name="40% - Accent2 2 5 7 4" xfId="45671"/>
    <cellStyle name="40% - Accent2 2 5 7 5" xfId="28149"/>
    <cellStyle name="40% - Accent2 2 5 8" xfId="9805"/>
    <cellStyle name="40% - Accent2 2 5 8 2" xfId="20174"/>
    <cellStyle name="40% - Accent2 2 5 8 2 2" xfId="54766"/>
    <cellStyle name="40% - Accent2 2 5 8 2 3" xfId="43150"/>
    <cellStyle name="40% - Accent2 2 5 8 3" xfId="48958"/>
    <cellStyle name="40% - Accent2 2 5 8 4" xfId="37342"/>
    <cellStyle name="40% - Accent2 2 5 9" xfId="10977"/>
    <cellStyle name="40% - Accent2 2 5 9 2" xfId="40995"/>
    <cellStyle name="40% - Accent2 2 5 9 2 2" xfId="52611"/>
    <cellStyle name="40% - Accent2 2 5 9 3" xfId="46803"/>
    <cellStyle name="40% - Accent2 2 5 9 4" xfId="29969"/>
    <cellStyle name="40% - Accent2 2 6" xfId="646"/>
    <cellStyle name="40% - Accent2 2 6 10" xfId="38402"/>
    <cellStyle name="40% - Accent2 2 6 10 2" xfId="50018"/>
    <cellStyle name="40% - Accent2 2 6 11" xfId="23392"/>
    <cellStyle name="40% - Accent2 2 6 12" xfId="44210"/>
    <cellStyle name="40% - Accent2 2 6 13" xfId="21285"/>
    <cellStyle name="40% - Accent2 2 6 2" xfId="1234"/>
    <cellStyle name="40% - Accent2 2 6 2 2" xfId="3262"/>
    <cellStyle name="40% - Accent2 2 6 2 2 2" xfId="10791"/>
    <cellStyle name="40% - Accent2 2 6 2 2 2 2" xfId="21160"/>
    <cellStyle name="40% - Accent2 2 6 2 2 2 2 2" xfId="44136"/>
    <cellStyle name="40% - Accent2 2 6 2 2 2 2 2 2" xfId="55752"/>
    <cellStyle name="40% - Accent2 2 6 2 2 2 2 3" xfId="49944"/>
    <cellStyle name="40% - Accent2 2 6 2 2 2 2 4" xfId="38328"/>
    <cellStyle name="40% - Accent2 2 6 2 2 2 3" xfId="40849"/>
    <cellStyle name="40% - Accent2 2 6 2 2 2 3 2" xfId="52465"/>
    <cellStyle name="40% - Accent2 2 6 2 2 2 4" xfId="46657"/>
    <cellStyle name="40% - Accent2 2 6 2 2 2 5" xfId="29286"/>
    <cellStyle name="40% - Accent2 2 6 2 2 3" xfId="13632"/>
    <cellStyle name="40% - Accent2 2 6 2 2 3 2" xfId="42967"/>
    <cellStyle name="40% - Accent2 2 6 2 2 3 2 2" xfId="54583"/>
    <cellStyle name="40% - Accent2 2 6 2 2 3 3" xfId="48775"/>
    <cellStyle name="40% - Accent2 2 6 2 2 3 4" xfId="32259"/>
    <cellStyle name="40% - Accent2 2 6 2 2 4" xfId="39680"/>
    <cellStyle name="40% - Accent2 2 6 2 2 4 2" xfId="51296"/>
    <cellStyle name="40% - Accent2 2 6 2 2 5" xfId="25270"/>
    <cellStyle name="40% - Accent2 2 6 2 2 6" xfId="45488"/>
    <cellStyle name="40% - Accent2 2 6 2 2 7" xfId="22743"/>
    <cellStyle name="40% - Accent2 2 6 2 3" xfId="2597"/>
    <cellStyle name="40% - Accent2 2 6 2 3 2" xfId="12967"/>
    <cellStyle name="40% - Accent2 2 6 2 3 2 2" xfId="42383"/>
    <cellStyle name="40% - Accent2 2 6 2 3 2 2 2" xfId="53999"/>
    <cellStyle name="40% - Accent2 2 6 2 3 2 3" xfId="48191"/>
    <cellStyle name="40% - Accent2 2 6 2 3 2 4" xfId="31654"/>
    <cellStyle name="40% - Accent2 2 6 2 3 3" xfId="40265"/>
    <cellStyle name="40% - Accent2 2 6 2 3 3 2" xfId="51881"/>
    <cellStyle name="40% - Accent2 2 6 2 3 4" xfId="46073"/>
    <cellStyle name="40% - Accent2 2 6 2 3 5" xfId="28642"/>
    <cellStyle name="40% - Accent2 2 6 2 4" xfId="10207"/>
    <cellStyle name="40% - Accent2 2 6 2 4 2" xfId="20576"/>
    <cellStyle name="40% - Accent2 2 6 2 4 2 2" xfId="55168"/>
    <cellStyle name="40% - Accent2 2 6 2 4 2 3" xfId="43552"/>
    <cellStyle name="40% - Accent2 2 6 2 4 3" xfId="49360"/>
    <cellStyle name="40% - Accent2 2 6 2 4 4" xfId="37744"/>
    <cellStyle name="40% - Accent2 2 6 2 5" xfId="11604"/>
    <cellStyle name="40% - Accent2 2 6 2 5 2" xfId="41433"/>
    <cellStyle name="40% - Accent2 2 6 2 5 2 2" xfId="53049"/>
    <cellStyle name="40% - Accent2 2 6 2 5 3" xfId="47241"/>
    <cellStyle name="40% - Accent2 2 6 2 5 4" xfId="30407"/>
    <cellStyle name="40% - Accent2 2 6 2 6" xfId="39096"/>
    <cellStyle name="40% - Accent2 2 6 2 6 2" xfId="50712"/>
    <cellStyle name="40% - Accent2 2 6 2 7" xfId="24567"/>
    <cellStyle name="40% - Accent2 2 6 2 8" xfId="44904"/>
    <cellStyle name="40% - Accent2 2 6 2 9" xfId="22040"/>
    <cellStyle name="40% - Accent2 2 6 3" xfId="1421"/>
    <cellStyle name="40% - Accent2 2 6 3 2" xfId="2780"/>
    <cellStyle name="40% - Accent2 2 6 3 2 2" xfId="13150"/>
    <cellStyle name="40% - Accent2 2 6 3 2 2 2" xfId="42565"/>
    <cellStyle name="40% - Accent2 2 6 3 2 2 2 2" xfId="54181"/>
    <cellStyle name="40% - Accent2 2 6 3 2 2 3" xfId="48373"/>
    <cellStyle name="40% - Accent2 2 6 3 2 2 4" xfId="31837"/>
    <cellStyle name="40% - Accent2 2 6 3 2 3" xfId="40447"/>
    <cellStyle name="40% - Accent2 2 6 3 2 3 2" xfId="52063"/>
    <cellStyle name="40% - Accent2 2 6 3 2 4" xfId="46255"/>
    <cellStyle name="40% - Accent2 2 6 3 2 5" xfId="28824"/>
    <cellStyle name="40% - Accent2 2 6 3 3" xfId="10389"/>
    <cellStyle name="40% - Accent2 2 6 3 3 2" xfId="20758"/>
    <cellStyle name="40% - Accent2 2 6 3 3 2 2" xfId="55350"/>
    <cellStyle name="40% - Accent2 2 6 3 3 2 3" xfId="43734"/>
    <cellStyle name="40% - Accent2 2 6 3 3 3" xfId="49542"/>
    <cellStyle name="40% - Accent2 2 6 3 3 4" xfId="37926"/>
    <cellStyle name="40% - Accent2 2 6 3 4" xfId="11791"/>
    <cellStyle name="40% - Accent2 2 6 3 4 2" xfId="41615"/>
    <cellStyle name="40% - Accent2 2 6 3 4 2 2" xfId="53231"/>
    <cellStyle name="40% - Accent2 2 6 3 4 3" xfId="47423"/>
    <cellStyle name="40% - Accent2 2 6 3 4 4" xfId="30589"/>
    <cellStyle name="40% - Accent2 2 6 3 5" xfId="39278"/>
    <cellStyle name="40% - Accent2 2 6 3 5 2" xfId="50894"/>
    <cellStyle name="40% - Accent2 2 6 3 6" xfId="24754"/>
    <cellStyle name="40% - Accent2 2 6 3 7" xfId="45086"/>
    <cellStyle name="40% - Accent2 2 6 3 8" xfId="22227"/>
    <cellStyle name="40% - Accent2 2 6 4" xfId="797"/>
    <cellStyle name="40% - Accent2 2 6 4 2" xfId="2904"/>
    <cellStyle name="40% - Accent2 2 6 4 2 2" xfId="13274"/>
    <cellStyle name="40% - Accent2 2 6 4 2 2 2" xfId="42676"/>
    <cellStyle name="40% - Accent2 2 6 4 2 2 2 2" xfId="54292"/>
    <cellStyle name="40% - Accent2 2 6 4 2 2 3" xfId="48484"/>
    <cellStyle name="40% - Accent2 2 6 4 2 2 4" xfId="31961"/>
    <cellStyle name="40% - Accent2 2 6 4 2 3" xfId="40558"/>
    <cellStyle name="40% - Accent2 2 6 4 2 3 2" xfId="52174"/>
    <cellStyle name="40% - Accent2 2 6 4 2 4" xfId="46366"/>
    <cellStyle name="40% - Accent2 2 6 4 2 5" xfId="28935"/>
    <cellStyle name="40% - Accent2 2 6 4 3" xfId="10500"/>
    <cellStyle name="40% - Accent2 2 6 4 3 2" xfId="20869"/>
    <cellStyle name="40% - Accent2 2 6 4 3 2 2" xfId="55461"/>
    <cellStyle name="40% - Accent2 2 6 4 3 2 3" xfId="43845"/>
    <cellStyle name="40% - Accent2 2 6 4 3 3" xfId="49653"/>
    <cellStyle name="40% - Accent2 2 6 4 3 4" xfId="38037"/>
    <cellStyle name="40% - Accent2 2 6 4 4" xfId="11167"/>
    <cellStyle name="40% - Accent2 2 6 4 4 2" xfId="41142"/>
    <cellStyle name="40% - Accent2 2 6 4 4 2 2" xfId="52758"/>
    <cellStyle name="40% - Accent2 2 6 4 4 3" xfId="46950"/>
    <cellStyle name="40% - Accent2 2 6 4 4 4" xfId="30116"/>
    <cellStyle name="40% - Accent2 2 6 4 5" xfId="39389"/>
    <cellStyle name="40% - Accent2 2 6 4 5 2" xfId="51005"/>
    <cellStyle name="40% - Accent2 2 6 4 6" xfId="24898"/>
    <cellStyle name="40% - Accent2 2 6 4 7" xfId="45197"/>
    <cellStyle name="40% - Accent2 2 6 4 8" xfId="22371"/>
    <cellStyle name="40% - Accent2 2 6 5" xfId="2259"/>
    <cellStyle name="40% - Accent2 2 6 5 2" xfId="9916"/>
    <cellStyle name="40% - Accent2 2 6 5 2 2" xfId="20285"/>
    <cellStyle name="40% - Accent2 2 6 5 2 2 2" xfId="43261"/>
    <cellStyle name="40% - Accent2 2 6 5 2 2 2 2" xfId="54877"/>
    <cellStyle name="40% - Accent2 2 6 5 2 2 3" xfId="49069"/>
    <cellStyle name="40% - Accent2 2 6 5 2 2 4" xfId="37453"/>
    <cellStyle name="40% - Accent2 2 6 5 2 3" xfId="39974"/>
    <cellStyle name="40% - Accent2 2 6 5 2 3 2" xfId="51590"/>
    <cellStyle name="40% - Accent2 2 6 5 2 4" xfId="45782"/>
    <cellStyle name="40% - Accent2 2 6 5 2 5" xfId="28339"/>
    <cellStyle name="40% - Accent2 2 6 5 3" xfId="12629"/>
    <cellStyle name="40% - Accent2 2 6 5 3 2" xfId="42092"/>
    <cellStyle name="40% - Accent2 2 6 5 3 2 2" xfId="53708"/>
    <cellStyle name="40% - Accent2 2 6 5 3 3" xfId="47900"/>
    <cellStyle name="40% - Accent2 2 6 5 3 4" xfId="31329"/>
    <cellStyle name="40% - Accent2 2 6 5 4" xfId="38805"/>
    <cellStyle name="40% - Accent2 2 6 5 4 2" xfId="50421"/>
    <cellStyle name="40% - Accent2 2 6 5 5" xfId="24181"/>
    <cellStyle name="40% - Accent2 2 6 5 6" xfId="44613"/>
    <cellStyle name="40% - Accent2 2 6 5 7" xfId="21645"/>
    <cellStyle name="40% - Accent2 2 6 6" xfId="1923"/>
    <cellStyle name="40% - Accent2 2 6 6 2" xfId="12293"/>
    <cellStyle name="40% - Accent2 2 6 6 2 2" xfId="41872"/>
    <cellStyle name="40% - Accent2 2 6 6 2 2 2" xfId="53488"/>
    <cellStyle name="40% - Accent2 2 6 6 2 3" xfId="47680"/>
    <cellStyle name="40% - Accent2 2 6 6 2 4" xfId="31074"/>
    <cellStyle name="40% - Accent2 2 6 6 3" xfId="38585"/>
    <cellStyle name="40% - Accent2 2 6 6 3 2" xfId="50201"/>
    <cellStyle name="40% - Accent2 2 6 6 4" xfId="44393"/>
    <cellStyle name="40% - Accent2 2 6 6 5" xfId="23845"/>
    <cellStyle name="40% - Accent2 2 6 7" xfId="1538"/>
    <cellStyle name="40% - Accent2 2 6 7 2" xfId="11908"/>
    <cellStyle name="40% - Accent2 2 6 7 2 2" xfId="41689"/>
    <cellStyle name="40% - Accent2 2 6 7 2 2 2" xfId="53305"/>
    <cellStyle name="40% - Accent2 2 6 7 2 3" xfId="47497"/>
    <cellStyle name="40% - Accent2 2 6 7 2 4" xfId="30706"/>
    <cellStyle name="40% - Accent2 2 6 7 3" xfId="39754"/>
    <cellStyle name="40% - Accent2 2 6 7 3 2" xfId="51370"/>
    <cellStyle name="40% - Accent2 2 6 7 4" xfId="45562"/>
    <cellStyle name="40% - Accent2 2 6 7 5" xfId="28040"/>
    <cellStyle name="40% - Accent2 2 6 8" xfId="9696"/>
    <cellStyle name="40% - Accent2 2 6 8 2" xfId="20065"/>
    <cellStyle name="40% - Accent2 2 6 8 2 2" xfId="54657"/>
    <cellStyle name="40% - Accent2 2 6 8 2 3" xfId="43041"/>
    <cellStyle name="40% - Accent2 2 6 8 3" xfId="48849"/>
    <cellStyle name="40% - Accent2 2 6 8 4" xfId="37233"/>
    <cellStyle name="40% - Accent2 2 6 9" xfId="11018"/>
    <cellStyle name="40% - Accent2 2 6 9 2" xfId="41031"/>
    <cellStyle name="40% - Accent2 2 6 9 2 2" xfId="52647"/>
    <cellStyle name="40% - Accent2 2 6 9 3" xfId="46839"/>
    <cellStyle name="40% - Accent2 2 6 9 4" xfId="30005"/>
    <cellStyle name="40% - Accent2 2 7" xfId="1028"/>
    <cellStyle name="40% - Accent2 2 7 2" xfId="3117"/>
    <cellStyle name="40% - Accent2 2 7 2 2" xfId="10646"/>
    <cellStyle name="40% - Accent2 2 7 2 2 2" xfId="21015"/>
    <cellStyle name="40% - Accent2 2 7 2 2 2 2" xfId="43991"/>
    <cellStyle name="40% - Accent2 2 7 2 2 2 2 2" xfId="55607"/>
    <cellStyle name="40% - Accent2 2 7 2 2 2 3" xfId="49799"/>
    <cellStyle name="40% - Accent2 2 7 2 2 2 4" xfId="38183"/>
    <cellStyle name="40% - Accent2 2 7 2 2 3" xfId="40704"/>
    <cellStyle name="40% - Accent2 2 7 2 2 3 2" xfId="52320"/>
    <cellStyle name="40% - Accent2 2 7 2 2 4" xfId="46512"/>
    <cellStyle name="40% - Accent2 2 7 2 2 5" xfId="29141"/>
    <cellStyle name="40% - Accent2 2 7 2 3" xfId="13487"/>
    <cellStyle name="40% - Accent2 2 7 2 3 2" xfId="42822"/>
    <cellStyle name="40% - Accent2 2 7 2 3 2 2" xfId="54438"/>
    <cellStyle name="40% - Accent2 2 7 2 3 3" xfId="48630"/>
    <cellStyle name="40% - Accent2 2 7 2 3 4" xfId="32114"/>
    <cellStyle name="40% - Accent2 2 7 2 4" xfId="39535"/>
    <cellStyle name="40% - Accent2 2 7 2 4 2" xfId="51151"/>
    <cellStyle name="40% - Accent2 2 7 2 5" xfId="25125"/>
    <cellStyle name="40% - Accent2 2 7 2 6" xfId="45343"/>
    <cellStyle name="40% - Accent2 2 7 2 7" xfId="22598"/>
    <cellStyle name="40% - Accent2 2 7 3" xfId="2437"/>
    <cellStyle name="40% - Accent2 2 7 3 2" xfId="12807"/>
    <cellStyle name="40% - Accent2 2 7 3 2 2" xfId="42238"/>
    <cellStyle name="40% - Accent2 2 7 3 2 2 2" xfId="53854"/>
    <cellStyle name="40% - Accent2 2 7 3 2 3" xfId="48046"/>
    <cellStyle name="40% - Accent2 2 7 3 2 4" xfId="31494"/>
    <cellStyle name="40% - Accent2 2 7 3 3" xfId="40120"/>
    <cellStyle name="40% - Accent2 2 7 3 3 2" xfId="51736"/>
    <cellStyle name="40% - Accent2 2 7 3 4" xfId="45928"/>
    <cellStyle name="40% - Accent2 2 7 3 5" xfId="28497"/>
    <cellStyle name="40% - Accent2 2 7 4" xfId="10062"/>
    <cellStyle name="40% - Accent2 2 7 4 2" xfId="20431"/>
    <cellStyle name="40% - Accent2 2 7 4 2 2" xfId="55023"/>
    <cellStyle name="40% - Accent2 2 7 4 2 3" xfId="43407"/>
    <cellStyle name="40% - Accent2 2 7 4 3" xfId="49215"/>
    <cellStyle name="40% - Accent2 2 7 4 4" xfId="37599"/>
    <cellStyle name="40% - Accent2 2 7 5" xfId="11398"/>
    <cellStyle name="40% - Accent2 2 7 5 2" xfId="41288"/>
    <cellStyle name="40% - Accent2 2 7 5 2 2" xfId="52904"/>
    <cellStyle name="40% - Accent2 2 7 5 3" xfId="47096"/>
    <cellStyle name="40% - Accent2 2 7 5 4" xfId="30262"/>
    <cellStyle name="40% - Accent2 2 7 6" xfId="38951"/>
    <cellStyle name="40% - Accent2 2 7 6 2" xfId="50567"/>
    <cellStyle name="40% - Accent2 2 7 7" xfId="24361"/>
    <cellStyle name="40% - Accent2 2 7 8" xfId="44759"/>
    <cellStyle name="40% - Accent2 2 7 9" xfId="21834"/>
    <cellStyle name="40% - Accent2 2 8" xfId="1276"/>
    <cellStyle name="40% - Accent2 2 8 2" xfId="2635"/>
    <cellStyle name="40% - Accent2 2 8 2 2" xfId="13005"/>
    <cellStyle name="40% - Accent2 2 8 2 2 2" xfId="42420"/>
    <cellStyle name="40% - Accent2 2 8 2 2 2 2" xfId="54036"/>
    <cellStyle name="40% - Accent2 2 8 2 2 3" xfId="48228"/>
    <cellStyle name="40% - Accent2 2 8 2 2 4" xfId="31692"/>
    <cellStyle name="40% - Accent2 2 8 2 3" xfId="40302"/>
    <cellStyle name="40% - Accent2 2 8 2 3 2" xfId="51918"/>
    <cellStyle name="40% - Accent2 2 8 2 4" xfId="46110"/>
    <cellStyle name="40% - Accent2 2 8 2 5" xfId="28679"/>
    <cellStyle name="40% - Accent2 2 8 3" xfId="10244"/>
    <cellStyle name="40% - Accent2 2 8 3 2" xfId="20613"/>
    <cellStyle name="40% - Accent2 2 8 3 2 2" xfId="55205"/>
    <cellStyle name="40% - Accent2 2 8 3 2 3" xfId="43589"/>
    <cellStyle name="40% - Accent2 2 8 3 3" xfId="49397"/>
    <cellStyle name="40% - Accent2 2 8 3 4" xfId="37781"/>
    <cellStyle name="40% - Accent2 2 8 4" xfId="11646"/>
    <cellStyle name="40% - Accent2 2 8 4 2" xfId="41470"/>
    <cellStyle name="40% - Accent2 2 8 4 2 2" xfId="53086"/>
    <cellStyle name="40% - Accent2 2 8 4 3" xfId="47278"/>
    <cellStyle name="40% - Accent2 2 8 4 4" xfId="30444"/>
    <cellStyle name="40% - Accent2 2 8 5" xfId="39133"/>
    <cellStyle name="40% - Accent2 2 8 5 2" xfId="50749"/>
    <cellStyle name="40% - Accent2 2 8 6" xfId="24609"/>
    <cellStyle name="40% - Accent2 2 8 7" xfId="44941"/>
    <cellStyle name="40% - Accent2 2 8 8" xfId="22082"/>
    <cellStyle name="40% - Accent2 2 9" xfId="694"/>
    <cellStyle name="40% - Accent2 2 9 2" xfId="2819"/>
    <cellStyle name="40% - Accent2 2 9 2 2" xfId="13189"/>
    <cellStyle name="40% - Accent2 2 9 2 2 2" xfId="42602"/>
    <cellStyle name="40% - Accent2 2 9 2 2 2 2" xfId="54218"/>
    <cellStyle name="40% - Accent2 2 9 2 2 3" xfId="48410"/>
    <cellStyle name="40% - Accent2 2 9 2 2 4" xfId="31876"/>
    <cellStyle name="40% - Accent2 2 9 2 3" xfId="40484"/>
    <cellStyle name="40% - Accent2 2 9 2 3 2" xfId="52100"/>
    <cellStyle name="40% - Accent2 2 9 2 4" xfId="46292"/>
    <cellStyle name="40% - Accent2 2 9 2 5" xfId="28861"/>
    <cellStyle name="40% - Accent2 2 9 3" xfId="10426"/>
    <cellStyle name="40% - Accent2 2 9 3 2" xfId="20795"/>
    <cellStyle name="40% - Accent2 2 9 3 2 2" xfId="55387"/>
    <cellStyle name="40% - Accent2 2 9 3 2 3" xfId="43771"/>
    <cellStyle name="40% - Accent2 2 9 3 3" xfId="49579"/>
    <cellStyle name="40% - Accent2 2 9 3 4" xfId="37963"/>
    <cellStyle name="40% - Accent2 2 9 4" xfId="11064"/>
    <cellStyle name="40% - Accent2 2 9 4 2" xfId="41068"/>
    <cellStyle name="40% - Accent2 2 9 4 2 2" xfId="52684"/>
    <cellStyle name="40% - Accent2 2 9 4 3" xfId="46876"/>
    <cellStyle name="40% - Accent2 2 9 4 4" xfId="30042"/>
    <cellStyle name="40% - Accent2 2 9 5" xfId="39315"/>
    <cellStyle name="40% - Accent2 2 9 5 2" xfId="50931"/>
    <cellStyle name="40% - Accent2 2 9 6" xfId="24795"/>
    <cellStyle name="40% - Accent2 2 9 7" xfId="45123"/>
    <cellStyle name="40% - Accent2 2 9 8" xfId="22268"/>
    <cellStyle name="40% - Accent2 3" xfId="210"/>
    <cellStyle name="40% - Accent3 2" xfId="211"/>
    <cellStyle name="40% - Accent3 2 10" xfId="2118"/>
    <cellStyle name="40% - Accent3 2 10 2" xfId="9843"/>
    <cellStyle name="40% - Accent3 2 10 2 2" xfId="20212"/>
    <cellStyle name="40% - Accent3 2 10 2 2 2" xfId="43188"/>
    <cellStyle name="40% - Accent3 2 10 2 2 2 2" xfId="54804"/>
    <cellStyle name="40% - Accent3 2 10 2 2 3" xfId="48996"/>
    <cellStyle name="40% - Accent3 2 10 2 2 4" xfId="37380"/>
    <cellStyle name="40% - Accent3 2 10 2 3" xfId="39901"/>
    <cellStyle name="40% - Accent3 2 10 2 3 2" xfId="51517"/>
    <cellStyle name="40% - Accent3 2 10 2 4" xfId="45709"/>
    <cellStyle name="40% - Accent3 2 10 2 5" xfId="28198"/>
    <cellStyle name="40% - Accent3 2 10 3" xfId="12488"/>
    <cellStyle name="40% - Accent3 2 10 3 2" xfId="42019"/>
    <cellStyle name="40% - Accent3 2 10 3 2 2" xfId="53635"/>
    <cellStyle name="40% - Accent3 2 10 3 3" xfId="47827"/>
    <cellStyle name="40% - Accent3 2 10 3 4" xfId="31256"/>
    <cellStyle name="40% - Accent3 2 10 4" xfId="38732"/>
    <cellStyle name="40% - Accent3 2 10 4 2" xfId="50348"/>
    <cellStyle name="40% - Accent3 2 10 5" xfId="24040"/>
    <cellStyle name="40% - Accent3 2 10 6" xfId="44540"/>
    <cellStyle name="40% - Accent3 2 10 7" xfId="21504"/>
    <cellStyle name="40% - Accent3 2 11" xfId="1731"/>
    <cellStyle name="40% - Accent3 2 11 2" xfId="12101"/>
    <cellStyle name="40% - Accent3 2 11 2 2" xfId="41836"/>
    <cellStyle name="40% - Accent3 2 11 2 2 2" xfId="53452"/>
    <cellStyle name="40% - Accent3 2 11 2 3" xfId="47644"/>
    <cellStyle name="40% - Accent3 2 11 2 4" xfId="30895"/>
    <cellStyle name="40% - Accent3 2 11 3" xfId="38549"/>
    <cellStyle name="40% - Accent3 2 11 3 2" xfId="50165"/>
    <cellStyle name="40% - Accent3 2 11 4" xfId="44357"/>
    <cellStyle name="40% - Accent3 2 11 5" xfId="23653"/>
    <cellStyle name="40% - Accent3 2 12" xfId="1469"/>
    <cellStyle name="40% - Accent3 2 12 2" xfId="11839"/>
    <cellStyle name="40% - Accent3 2 12 2 2" xfId="41653"/>
    <cellStyle name="40% - Accent3 2 12 2 2 2" xfId="53269"/>
    <cellStyle name="40% - Accent3 2 12 2 3" xfId="47461"/>
    <cellStyle name="40% - Accent3 2 12 2 4" xfId="30637"/>
    <cellStyle name="40% - Accent3 2 12 3" xfId="39718"/>
    <cellStyle name="40% - Accent3 2 12 3 2" xfId="51334"/>
    <cellStyle name="40% - Accent3 2 12 4" xfId="45526"/>
    <cellStyle name="40% - Accent3 2 12 5" xfId="28004"/>
    <cellStyle name="40% - Accent3 2 13" xfId="9660"/>
    <cellStyle name="40% - Accent3 2 13 2" xfId="20029"/>
    <cellStyle name="40% - Accent3 2 13 2 2" xfId="54621"/>
    <cellStyle name="40% - Accent3 2 13 2 3" xfId="43005"/>
    <cellStyle name="40% - Accent3 2 13 3" xfId="48813"/>
    <cellStyle name="40% - Accent3 2 13 4" xfId="37197"/>
    <cellStyle name="40% - Accent3 2 14" xfId="10832"/>
    <cellStyle name="40% - Accent3 2 14 2" xfId="40887"/>
    <cellStyle name="40% - Accent3 2 14 2 2" xfId="52503"/>
    <cellStyle name="40% - Accent3 2 14 3" xfId="46695"/>
    <cellStyle name="40% - Accent3 2 14 4" xfId="29861"/>
    <cellStyle name="40% - Accent3 2 15" xfId="38366"/>
    <cellStyle name="40% - Accent3 2 15 2" xfId="49982"/>
    <cellStyle name="40% - Accent3 2 16" xfId="23322"/>
    <cellStyle name="40% - Accent3 2 17" xfId="44174"/>
    <cellStyle name="40% - Accent3 2 18" xfId="21205"/>
    <cellStyle name="40% - Accent3 2 2" xfId="464"/>
    <cellStyle name="40% - Accent3 2 2 10" xfId="1890"/>
    <cellStyle name="40% - Accent3 2 2 10 2" xfId="12260"/>
    <cellStyle name="40% - Accent3 2 2 10 2 2" xfId="41854"/>
    <cellStyle name="40% - Accent3 2 2 10 2 2 2" xfId="53470"/>
    <cellStyle name="40% - Accent3 2 2 10 2 3" xfId="47662"/>
    <cellStyle name="40% - Accent3 2 2 10 2 4" xfId="31041"/>
    <cellStyle name="40% - Accent3 2 2 10 3" xfId="38567"/>
    <cellStyle name="40% - Accent3 2 2 10 3 2" xfId="50183"/>
    <cellStyle name="40% - Accent3 2 2 10 4" xfId="44375"/>
    <cellStyle name="40% - Accent3 2 2 10 5" xfId="23812"/>
    <cellStyle name="40% - Accent3 2 2 11" xfId="1513"/>
    <cellStyle name="40% - Accent3 2 2 11 2" xfId="11883"/>
    <cellStyle name="40% - Accent3 2 2 11 2 2" xfId="41671"/>
    <cellStyle name="40% - Accent3 2 2 11 2 2 2" xfId="53287"/>
    <cellStyle name="40% - Accent3 2 2 11 2 3" xfId="47479"/>
    <cellStyle name="40% - Accent3 2 2 11 2 4" xfId="30681"/>
    <cellStyle name="40% - Accent3 2 2 11 3" xfId="39736"/>
    <cellStyle name="40% - Accent3 2 2 11 3 2" xfId="51352"/>
    <cellStyle name="40% - Accent3 2 2 11 4" xfId="45544"/>
    <cellStyle name="40% - Accent3 2 2 11 5" xfId="28022"/>
    <cellStyle name="40% - Accent3 2 2 12" xfId="9678"/>
    <cellStyle name="40% - Accent3 2 2 12 2" xfId="20047"/>
    <cellStyle name="40% - Accent3 2 2 12 2 2" xfId="54639"/>
    <cellStyle name="40% - Accent3 2 2 12 2 3" xfId="43023"/>
    <cellStyle name="40% - Accent3 2 2 12 3" xfId="48831"/>
    <cellStyle name="40% - Accent3 2 2 12 4" xfId="37215"/>
    <cellStyle name="40% - Accent3 2 2 13" xfId="10850"/>
    <cellStyle name="40% - Accent3 2 2 13 2" xfId="40905"/>
    <cellStyle name="40% - Accent3 2 2 13 2 2" xfId="52521"/>
    <cellStyle name="40% - Accent3 2 2 13 3" xfId="46713"/>
    <cellStyle name="40% - Accent3 2 2 13 4" xfId="29879"/>
    <cellStyle name="40% - Accent3 2 2 14" xfId="38384"/>
    <cellStyle name="40% - Accent3 2 2 14 2" xfId="50000"/>
    <cellStyle name="40% - Accent3 2 2 15" xfId="23345"/>
    <cellStyle name="40% - Accent3 2 2 16" xfId="44192"/>
    <cellStyle name="40% - Accent3 2 2 17" xfId="21234"/>
    <cellStyle name="40% - Accent3 2 2 2" xfId="530"/>
    <cellStyle name="40% - Accent3 2 2 2 10" xfId="10902"/>
    <cellStyle name="40% - Accent3 2 2 2 10 2" xfId="40942"/>
    <cellStyle name="40% - Accent3 2 2 2 10 2 2" xfId="52558"/>
    <cellStyle name="40% - Accent3 2 2 2 10 3" xfId="46750"/>
    <cellStyle name="40% - Accent3 2 2 2 10 4" xfId="29916"/>
    <cellStyle name="40% - Accent3 2 2 2 11" xfId="38458"/>
    <cellStyle name="40% - Accent3 2 2 2 11 2" xfId="50074"/>
    <cellStyle name="40% - Accent3 2 2 2 12" xfId="23457"/>
    <cellStyle name="40% - Accent3 2 2 2 13" xfId="44266"/>
    <cellStyle name="40% - Accent3 2 2 2 14" xfId="21375"/>
    <cellStyle name="40% - Accent3 2 2 2 2" xfId="857"/>
    <cellStyle name="40% - Accent3 2 2 2 2 2" xfId="2964"/>
    <cellStyle name="40% - Accent3 2 2 2 2 2 2" xfId="10556"/>
    <cellStyle name="40% - Accent3 2 2 2 2 2 2 2" xfId="20925"/>
    <cellStyle name="40% - Accent3 2 2 2 2 2 2 2 2" xfId="43901"/>
    <cellStyle name="40% - Accent3 2 2 2 2 2 2 2 2 2" xfId="55517"/>
    <cellStyle name="40% - Accent3 2 2 2 2 2 2 2 3" xfId="49709"/>
    <cellStyle name="40% - Accent3 2 2 2 2 2 2 2 4" xfId="38093"/>
    <cellStyle name="40% - Accent3 2 2 2 2 2 2 3" xfId="40614"/>
    <cellStyle name="40% - Accent3 2 2 2 2 2 2 3 2" xfId="52230"/>
    <cellStyle name="40% - Accent3 2 2 2 2 2 2 4" xfId="46422"/>
    <cellStyle name="40% - Accent3 2 2 2 2 2 2 5" xfId="28995"/>
    <cellStyle name="40% - Accent3 2 2 2 2 2 3" xfId="13334"/>
    <cellStyle name="40% - Accent3 2 2 2 2 2 3 2" xfId="42732"/>
    <cellStyle name="40% - Accent3 2 2 2 2 2 3 2 2" xfId="54348"/>
    <cellStyle name="40% - Accent3 2 2 2 2 2 3 3" xfId="48540"/>
    <cellStyle name="40% - Accent3 2 2 2 2 2 3 4" xfId="32017"/>
    <cellStyle name="40% - Accent3 2 2 2 2 2 4" xfId="39445"/>
    <cellStyle name="40% - Accent3 2 2 2 2 2 4 2" xfId="51061"/>
    <cellStyle name="40% - Accent3 2 2 2 2 2 5" xfId="24958"/>
    <cellStyle name="40% - Accent3 2 2 2 2 2 6" xfId="45253"/>
    <cellStyle name="40% - Accent3 2 2 2 2 2 7" xfId="22431"/>
    <cellStyle name="40% - Accent3 2 2 2 2 3" xfId="2316"/>
    <cellStyle name="40% - Accent3 2 2 2 2 3 2" xfId="12686"/>
    <cellStyle name="40% - Accent3 2 2 2 2 3 2 2" xfId="42148"/>
    <cellStyle name="40% - Accent3 2 2 2 2 3 2 2 2" xfId="53764"/>
    <cellStyle name="40% - Accent3 2 2 2 2 3 2 3" xfId="47956"/>
    <cellStyle name="40% - Accent3 2 2 2 2 3 2 4" xfId="31385"/>
    <cellStyle name="40% - Accent3 2 2 2 2 3 3" xfId="40030"/>
    <cellStyle name="40% - Accent3 2 2 2 2 3 3 2" xfId="51646"/>
    <cellStyle name="40% - Accent3 2 2 2 2 3 4" xfId="45838"/>
    <cellStyle name="40% - Accent3 2 2 2 2 3 5" xfId="28396"/>
    <cellStyle name="40% - Accent3 2 2 2 2 4" xfId="9972"/>
    <cellStyle name="40% - Accent3 2 2 2 2 4 2" xfId="20341"/>
    <cellStyle name="40% - Accent3 2 2 2 2 4 2 2" xfId="54933"/>
    <cellStyle name="40% - Accent3 2 2 2 2 4 2 3" xfId="43317"/>
    <cellStyle name="40% - Accent3 2 2 2 2 4 3" xfId="49125"/>
    <cellStyle name="40% - Accent3 2 2 2 2 4 4" xfId="37509"/>
    <cellStyle name="40% - Accent3 2 2 2 2 5" xfId="11227"/>
    <cellStyle name="40% - Accent3 2 2 2 2 5 2" xfId="41198"/>
    <cellStyle name="40% - Accent3 2 2 2 2 5 2 2" xfId="52814"/>
    <cellStyle name="40% - Accent3 2 2 2 2 5 3" xfId="47006"/>
    <cellStyle name="40% - Accent3 2 2 2 2 5 4" xfId="30172"/>
    <cellStyle name="40% - Accent3 2 2 2 2 6" xfId="38861"/>
    <cellStyle name="40% - Accent3 2 2 2 2 6 2" xfId="50477"/>
    <cellStyle name="40% - Accent3 2 2 2 2 7" xfId="24238"/>
    <cellStyle name="40% - Accent3 2 2 2 2 8" xfId="44669"/>
    <cellStyle name="40% - Accent3 2 2 2 2 9" xfId="21702"/>
    <cellStyle name="40% - Accent3 2 2 2 3" xfId="1118"/>
    <cellStyle name="40% - Accent3 2 2 2 3 2" xfId="3173"/>
    <cellStyle name="40% - Accent3 2 2 2 3 2 2" xfId="10702"/>
    <cellStyle name="40% - Accent3 2 2 2 3 2 2 2" xfId="21071"/>
    <cellStyle name="40% - Accent3 2 2 2 3 2 2 2 2" xfId="44047"/>
    <cellStyle name="40% - Accent3 2 2 2 3 2 2 2 2 2" xfId="55663"/>
    <cellStyle name="40% - Accent3 2 2 2 3 2 2 2 3" xfId="49855"/>
    <cellStyle name="40% - Accent3 2 2 2 3 2 2 2 4" xfId="38239"/>
    <cellStyle name="40% - Accent3 2 2 2 3 2 2 3" xfId="40760"/>
    <cellStyle name="40% - Accent3 2 2 2 3 2 2 3 2" xfId="52376"/>
    <cellStyle name="40% - Accent3 2 2 2 3 2 2 4" xfId="46568"/>
    <cellStyle name="40% - Accent3 2 2 2 3 2 2 5" xfId="29197"/>
    <cellStyle name="40% - Accent3 2 2 2 3 2 3" xfId="13543"/>
    <cellStyle name="40% - Accent3 2 2 2 3 2 3 2" xfId="42878"/>
    <cellStyle name="40% - Accent3 2 2 2 3 2 3 2 2" xfId="54494"/>
    <cellStyle name="40% - Accent3 2 2 2 3 2 3 3" xfId="48686"/>
    <cellStyle name="40% - Accent3 2 2 2 3 2 3 4" xfId="32170"/>
    <cellStyle name="40% - Accent3 2 2 2 3 2 4" xfId="39591"/>
    <cellStyle name="40% - Accent3 2 2 2 3 2 4 2" xfId="51207"/>
    <cellStyle name="40% - Accent3 2 2 2 3 2 5" xfId="25181"/>
    <cellStyle name="40% - Accent3 2 2 2 3 2 6" xfId="45399"/>
    <cellStyle name="40% - Accent3 2 2 2 3 2 7" xfId="22654"/>
    <cellStyle name="40% - Accent3 2 2 2 3 3" xfId="2501"/>
    <cellStyle name="40% - Accent3 2 2 2 3 3 2" xfId="12871"/>
    <cellStyle name="40% - Accent3 2 2 2 3 3 2 2" xfId="42294"/>
    <cellStyle name="40% - Accent3 2 2 2 3 3 2 2 2" xfId="53910"/>
    <cellStyle name="40% - Accent3 2 2 2 3 3 2 3" xfId="48102"/>
    <cellStyle name="40% - Accent3 2 2 2 3 3 2 4" xfId="31558"/>
    <cellStyle name="40% - Accent3 2 2 2 3 3 3" xfId="40176"/>
    <cellStyle name="40% - Accent3 2 2 2 3 3 3 2" xfId="51792"/>
    <cellStyle name="40% - Accent3 2 2 2 3 3 4" xfId="45984"/>
    <cellStyle name="40% - Accent3 2 2 2 3 3 5" xfId="28553"/>
    <cellStyle name="40% - Accent3 2 2 2 3 4" xfId="10118"/>
    <cellStyle name="40% - Accent3 2 2 2 3 4 2" xfId="20487"/>
    <cellStyle name="40% - Accent3 2 2 2 3 4 2 2" xfId="55079"/>
    <cellStyle name="40% - Accent3 2 2 2 3 4 2 3" xfId="43463"/>
    <cellStyle name="40% - Accent3 2 2 2 3 4 3" xfId="49271"/>
    <cellStyle name="40% - Accent3 2 2 2 3 4 4" xfId="37655"/>
    <cellStyle name="40% - Accent3 2 2 2 3 5" xfId="11488"/>
    <cellStyle name="40% - Accent3 2 2 2 3 5 2" xfId="41344"/>
    <cellStyle name="40% - Accent3 2 2 2 3 5 2 2" xfId="52960"/>
    <cellStyle name="40% - Accent3 2 2 2 3 5 3" xfId="47152"/>
    <cellStyle name="40% - Accent3 2 2 2 3 5 4" xfId="30318"/>
    <cellStyle name="40% - Accent3 2 2 2 3 6" xfId="39007"/>
    <cellStyle name="40% - Accent3 2 2 2 3 6 2" xfId="50623"/>
    <cellStyle name="40% - Accent3 2 2 2 3 7" xfId="24451"/>
    <cellStyle name="40% - Accent3 2 2 2 3 8" xfId="44815"/>
    <cellStyle name="40% - Accent3 2 2 2 3 9" xfId="21924"/>
    <cellStyle name="40% - Accent3 2 2 2 4" xfId="1332"/>
    <cellStyle name="40% - Accent3 2 2 2 4 2" xfId="2691"/>
    <cellStyle name="40% - Accent3 2 2 2 4 2 2" xfId="13061"/>
    <cellStyle name="40% - Accent3 2 2 2 4 2 2 2" xfId="42476"/>
    <cellStyle name="40% - Accent3 2 2 2 4 2 2 2 2" xfId="54092"/>
    <cellStyle name="40% - Accent3 2 2 2 4 2 2 3" xfId="48284"/>
    <cellStyle name="40% - Accent3 2 2 2 4 2 2 4" xfId="31748"/>
    <cellStyle name="40% - Accent3 2 2 2 4 2 3" xfId="40358"/>
    <cellStyle name="40% - Accent3 2 2 2 4 2 3 2" xfId="51974"/>
    <cellStyle name="40% - Accent3 2 2 2 4 2 4" xfId="46166"/>
    <cellStyle name="40% - Accent3 2 2 2 4 2 5" xfId="28735"/>
    <cellStyle name="40% - Accent3 2 2 2 4 3" xfId="10300"/>
    <cellStyle name="40% - Accent3 2 2 2 4 3 2" xfId="20669"/>
    <cellStyle name="40% - Accent3 2 2 2 4 3 2 2" xfId="55261"/>
    <cellStyle name="40% - Accent3 2 2 2 4 3 2 3" xfId="43645"/>
    <cellStyle name="40% - Accent3 2 2 2 4 3 3" xfId="49453"/>
    <cellStyle name="40% - Accent3 2 2 2 4 3 4" xfId="37837"/>
    <cellStyle name="40% - Accent3 2 2 2 4 4" xfId="11702"/>
    <cellStyle name="40% - Accent3 2 2 2 4 4 2" xfId="41526"/>
    <cellStyle name="40% - Accent3 2 2 2 4 4 2 2" xfId="53142"/>
    <cellStyle name="40% - Accent3 2 2 2 4 4 3" xfId="47334"/>
    <cellStyle name="40% - Accent3 2 2 2 4 4 4" xfId="30500"/>
    <cellStyle name="40% - Accent3 2 2 2 4 5" xfId="39189"/>
    <cellStyle name="40% - Accent3 2 2 2 4 5 2" xfId="50805"/>
    <cellStyle name="40% - Accent3 2 2 2 4 6" xfId="24665"/>
    <cellStyle name="40% - Accent3 2 2 2 4 7" xfId="44997"/>
    <cellStyle name="40% - Accent3 2 2 2 4 8" xfId="22138"/>
    <cellStyle name="40% - Accent3 2 2 2 5" xfId="779"/>
    <cellStyle name="40% - Accent3 2 2 2 5 2" xfId="2886"/>
    <cellStyle name="40% - Accent3 2 2 2 5 2 2" xfId="13256"/>
    <cellStyle name="40% - Accent3 2 2 2 5 2 2 2" xfId="42658"/>
    <cellStyle name="40% - Accent3 2 2 2 5 2 2 2 2" xfId="54274"/>
    <cellStyle name="40% - Accent3 2 2 2 5 2 2 3" xfId="48466"/>
    <cellStyle name="40% - Accent3 2 2 2 5 2 2 4" xfId="31943"/>
    <cellStyle name="40% - Accent3 2 2 2 5 2 3" xfId="40540"/>
    <cellStyle name="40% - Accent3 2 2 2 5 2 3 2" xfId="52156"/>
    <cellStyle name="40% - Accent3 2 2 2 5 2 4" xfId="46348"/>
    <cellStyle name="40% - Accent3 2 2 2 5 2 5" xfId="28917"/>
    <cellStyle name="40% - Accent3 2 2 2 5 3" xfId="10482"/>
    <cellStyle name="40% - Accent3 2 2 2 5 3 2" xfId="20851"/>
    <cellStyle name="40% - Accent3 2 2 2 5 3 2 2" xfId="55443"/>
    <cellStyle name="40% - Accent3 2 2 2 5 3 2 3" xfId="43827"/>
    <cellStyle name="40% - Accent3 2 2 2 5 3 3" xfId="49635"/>
    <cellStyle name="40% - Accent3 2 2 2 5 3 4" xfId="38019"/>
    <cellStyle name="40% - Accent3 2 2 2 5 4" xfId="11149"/>
    <cellStyle name="40% - Accent3 2 2 2 5 4 2" xfId="41124"/>
    <cellStyle name="40% - Accent3 2 2 2 5 4 2 2" xfId="52740"/>
    <cellStyle name="40% - Accent3 2 2 2 5 4 3" xfId="46932"/>
    <cellStyle name="40% - Accent3 2 2 2 5 4 4" xfId="30098"/>
    <cellStyle name="40% - Accent3 2 2 2 5 5" xfId="39371"/>
    <cellStyle name="40% - Accent3 2 2 2 5 5 2" xfId="50987"/>
    <cellStyle name="40% - Accent3 2 2 2 5 6" xfId="24880"/>
    <cellStyle name="40% - Accent3 2 2 2 5 7" xfId="45179"/>
    <cellStyle name="40% - Accent3 2 2 2 5 8" xfId="22353"/>
    <cellStyle name="40% - Accent3 2 2 2 6" xfId="2241"/>
    <cellStyle name="40% - Accent3 2 2 2 6 2" xfId="9898"/>
    <cellStyle name="40% - Accent3 2 2 2 6 2 2" xfId="20267"/>
    <cellStyle name="40% - Accent3 2 2 2 6 2 2 2" xfId="43243"/>
    <cellStyle name="40% - Accent3 2 2 2 6 2 2 2 2" xfId="54859"/>
    <cellStyle name="40% - Accent3 2 2 2 6 2 2 3" xfId="49051"/>
    <cellStyle name="40% - Accent3 2 2 2 6 2 2 4" xfId="37435"/>
    <cellStyle name="40% - Accent3 2 2 2 6 2 3" xfId="39956"/>
    <cellStyle name="40% - Accent3 2 2 2 6 2 3 2" xfId="51572"/>
    <cellStyle name="40% - Accent3 2 2 2 6 2 4" xfId="45764"/>
    <cellStyle name="40% - Accent3 2 2 2 6 2 5" xfId="28321"/>
    <cellStyle name="40% - Accent3 2 2 2 6 3" xfId="12611"/>
    <cellStyle name="40% - Accent3 2 2 2 6 3 2" xfId="42074"/>
    <cellStyle name="40% - Accent3 2 2 2 6 3 2 2" xfId="53690"/>
    <cellStyle name="40% - Accent3 2 2 2 6 3 3" xfId="47882"/>
    <cellStyle name="40% - Accent3 2 2 2 6 3 4" xfId="31311"/>
    <cellStyle name="40% - Accent3 2 2 2 6 4" xfId="38787"/>
    <cellStyle name="40% - Accent3 2 2 2 6 4 2" xfId="50403"/>
    <cellStyle name="40% - Accent3 2 2 2 6 5" xfId="24163"/>
    <cellStyle name="40% - Accent3 2 2 2 6 6" xfId="44595"/>
    <cellStyle name="40% - Accent3 2 2 2 6 7" xfId="21627"/>
    <cellStyle name="40% - Accent3 2 2 2 7" xfId="2001"/>
    <cellStyle name="40% - Accent3 2 2 2 7 2" xfId="12371"/>
    <cellStyle name="40% - Accent3 2 2 2 7 2 2" xfId="41928"/>
    <cellStyle name="40% - Accent3 2 2 2 7 2 2 2" xfId="53544"/>
    <cellStyle name="40% - Accent3 2 2 2 7 2 3" xfId="47736"/>
    <cellStyle name="40% - Accent3 2 2 2 7 2 4" xfId="31151"/>
    <cellStyle name="40% - Accent3 2 2 2 7 3" xfId="38641"/>
    <cellStyle name="40% - Accent3 2 2 2 7 3 2" xfId="50257"/>
    <cellStyle name="40% - Accent3 2 2 2 7 4" xfId="44449"/>
    <cellStyle name="40% - Accent3 2 2 2 7 5" xfId="23923"/>
    <cellStyle name="40% - Accent3 2 2 2 8" xfId="1598"/>
    <cellStyle name="40% - Accent3 2 2 2 8 2" xfId="11968"/>
    <cellStyle name="40% - Accent3 2 2 2 8 2 2" xfId="41745"/>
    <cellStyle name="40% - Accent3 2 2 2 8 2 2 2" xfId="53361"/>
    <cellStyle name="40% - Accent3 2 2 2 8 2 3" xfId="47553"/>
    <cellStyle name="40% - Accent3 2 2 2 8 2 4" xfId="30766"/>
    <cellStyle name="40% - Accent3 2 2 2 8 3" xfId="39810"/>
    <cellStyle name="40% - Accent3 2 2 2 8 3 2" xfId="51426"/>
    <cellStyle name="40% - Accent3 2 2 2 8 4" xfId="45618"/>
    <cellStyle name="40% - Accent3 2 2 2 8 5" xfId="28096"/>
    <cellStyle name="40% - Accent3 2 2 2 9" xfId="9752"/>
    <cellStyle name="40% - Accent3 2 2 2 9 2" xfId="20121"/>
    <cellStyle name="40% - Accent3 2 2 2 9 2 2" xfId="54713"/>
    <cellStyle name="40% - Accent3 2 2 2 9 2 3" xfId="43097"/>
    <cellStyle name="40% - Accent3 2 2 2 9 3" xfId="48905"/>
    <cellStyle name="40% - Accent3 2 2 2 9 4" xfId="37289"/>
    <cellStyle name="40% - Accent3 2 2 3" xfId="588"/>
    <cellStyle name="40% - Accent3 2 2 3 10" xfId="38494"/>
    <cellStyle name="40% - Accent3 2 2 3 10 2" xfId="50110"/>
    <cellStyle name="40% - Accent3 2 2 3 11" xfId="23515"/>
    <cellStyle name="40% - Accent3 2 2 3 12" xfId="44302"/>
    <cellStyle name="40% - Accent3 2 2 3 13" xfId="21433"/>
    <cellStyle name="40% - Accent3 2 2 3 2" xfId="1176"/>
    <cellStyle name="40% - Accent3 2 2 3 2 2" xfId="3209"/>
    <cellStyle name="40% - Accent3 2 2 3 2 2 2" xfId="10738"/>
    <cellStyle name="40% - Accent3 2 2 3 2 2 2 2" xfId="21107"/>
    <cellStyle name="40% - Accent3 2 2 3 2 2 2 2 2" xfId="44083"/>
    <cellStyle name="40% - Accent3 2 2 3 2 2 2 2 2 2" xfId="55699"/>
    <cellStyle name="40% - Accent3 2 2 3 2 2 2 2 3" xfId="49891"/>
    <cellStyle name="40% - Accent3 2 2 3 2 2 2 2 4" xfId="38275"/>
    <cellStyle name="40% - Accent3 2 2 3 2 2 2 3" xfId="40796"/>
    <cellStyle name="40% - Accent3 2 2 3 2 2 2 3 2" xfId="52412"/>
    <cellStyle name="40% - Accent3 2 2 3 2 2 2 4" xfId="46604"/>
    <cellStyle name="40% - Accent3 2 2 3 2 2 2 5" xfId="29233"/>
    <cellStyle name="40% - Accent3 2 2 3 2 2 3" xfId="13579"/>
    <cellStyle name="40% - Accent3 2 2 3 2 2 3 2" xfId="42914"/>
    <cellStyle name="40% - Accent3 2 2 3 2 2 3 2 2" xfId="54530"/>
    <cellStyle name="40% - Accent3 2 2 3 2 2 3 3" xfId="48722"/>
    <cellStyle name="40% - Accent3 2 2 3 2 2 3 4" xfId="32206"/>
    <cellStyle name="40% - Accent3 2 2 3 2 2 4" xfId="39627"/>
    <cellStyle name="40% - Accent3 2 2 3 2 2 4 2" xfId="51243"/>
    <cellStyle name="40% - Accent3 2 2 3 2 2 5" xfId="25217"/>
    <cellStyle name="40% - Accent3 2 2 3 2 2 6" xfId="45435"/>
    <cellStyle name="40% - Accent3 2 2 3 2 2 7" xfId="22690"/>
    <cellStyle name="40% - Accent3 2 2 3 2 3" xfId="2543"/>
    <cellStyle name="40% - Accent3 2 2 3 2 3 2" xfId="12913"/>
    <cellStyle name="40% - Accent3 2 2 3 2 3 2 2" xfId="42330"/>
    <cellStyle name="40% - Accent3 2 2 3 2 3 2 2 2" xfId="53946"/>
    <cellStyle name="40% - Accent3 2 2 3 2 3 2 3" xfId="48138"/>
    <cellStyle name="40% - Accent3 2 2 3 2 3 2 4" xfId="31600"/>
    <cellStyle name="40% - Accent3 2 2 3 2 3 3" xfId="40212"/>
    <cellStyle name="40% - Accent3 2 2 3 2 3 3 2" xfId="51828"/>
    <cellStyle name="40% - Accent3 2 2 3 2 3 4" xfId="46020"/>
    <cellStyle name="40% - Accent3 2 2 3 2 3 5" xfId="28589"/>
    <cellStyle name="40% - Accent3 2 2 3 2 4" xfId="10154"/>
    <cellStyle name="40% - Accent3 2 2 3 2 4 2" xfId="20523"/>
    <cellStyle name="40% - Accent3 2 2 3 2 4 2 2" xfId="55115"/>
    <cellStyle name="40% - Accent3 2 2 3 2 4 2 3" xfId="43499"/>
    <cellStyle name="40% - Accent3 2 2 3 2 4 3" xfId="49307"/>
    <cellStyle name="40% - Accent3 2 2 3 2 4 4" xfId="37691"/>
    <cellStyle name="40% - Accent3 2 2 3 2 5" xfId="11546"/>
    <cellStyle name="40% - Accent3 2 2 3 2 5 2" xfId="41380"/>
    <cellStyle name="40% - Accent3 2 2 3 2 5 2 2" xfId="52996"/>
    <cellStyle name="40% - Accent3 2 2 3 2 5 3" xfId="47188"/>
    <cellStyle name="40% - Accent3 2 2 3 2 5 4" xfId="30354"/>
    <cellStyle name="40% - Accent3 2 2 3 2 6" xfId="39043"/>
    <cellStyle name="40% - Accent3 2 2 3 2 6 2" xfId="50659"/>
    <cellStyle name="40% - Accent3 2 2 3 2 7" xfId="24509"/>
    <cellStyle name="40% - Accent3 2 2 3 2 8" xfId="44851"/>
    <cellStyle name="40% - Accent3 2 2 3 2 9" xfId="21982"/>
    <cellStyle name="40% - Accent3 2 2 3 3" xfId="1368"/>
    <cellStyle name="40% - Accent3 2 2 3 3 2" xfId="2727"/>
    <cellStyle name="40% - Accent3 2 2 3 3 2 2" xfId="13097"/>
    <cellStyle name="40% - Accent3 2 2 3 3 2 2 2" xfId="42512"/>
    <cellStyle name="40% - Accent3 2 2 3 3 2 2 2 2" xfId="54128"/>
    <cellStyle name="40% - Accent3 2 2 3 3 2 2 3" xfId="48320"/>
    <cellStyle name="40% - Accent3 2 2 3 3 2 2 4" xfId="31784"/>
    <cellStyle name="40% - Accent3 2 2 3 3 2 3" xfId="40394"/>
    <cellStyle name="40% - Accent3 2 2 3 3 2 3 2" xfId="52010"/>
    <cellStyle name="40% - Accent3 2 2 3 3 2 4" xfId="46202"/>
    <cellStyle name="40% - Accent3 2 2 3 3 2 5" xfId="28771"/>
    <cellStyle name="40% - Accent3 2 2 3 3 3" xfId="10336"/>
    <cellStyle name="40% - Accent3 2 2 3 3 3 2" xfId="20705"/>
    <cellStyle name="40% - Accent3 2 2 3 3 3 2 2" xfId="55297"/>
    <cellStyle name="40% - Accent3 2 2 3 3 3 2 3" xfId="43681"/>
    <cellStyle name="40% - Accent3 2 2 3 3 3 3" xfId="49489"/>
    <cellStyle name="40% - Accent3 2 2 3 3 3 4" xfId="37873"/>
    <cellStyle name="40% - Accent3 2 2 3 3 4" xfId="11738"/>
    <cellStyle name="40% - Accent3 2 2 3 3 4 2" xfId="41562"/>
    <cellStyle name="40% - Accent3 2 2 3 3 4 2 2" xfId="53178"/>
    <cellStyle name="40% - Accent3 2 2 3 3 4 3" xfId="47370"/>
    <cellStyle name="40% - Accent3 2 2 3 3 4 4" xfId="30536"/>
    <cellStyle name="40% - Accent3 2 2 3 3 5" xfId="39225"/>
    <cellStyle name="40% - Accent3 2 2 3 3 5 2" xfId="50841"/>
    <cellStyle name="40% - Accent3 2 2 3 3 6" xfId="24701"/>
    <cellStyle name="40% - Accent3 2 2 3 3 7" xfId="45033"/>
    <cellStyle name="40% - Accent3 2 2 3 3 8" xfId="22174"/>
    <cellStyle name="40% - Accent3 2 2 3 4" xfId="909"/>
    <cellStyle name="40% - Accent3 2 2 3 4 2" xfId="3005"/>
    <cellStyle name="40% - Accent3 2 2 3 4 2 2" xfId="13375"/>
    <cellStyle name="40% - Accent3 2 2 3 4 2 2 2" xfId="42768"/>
    <cellStyle name="40% - Accent3 2 2 3 4 2 2 2 2" xfId="54384"/>
    <cellStyle name="40% - Accent3 2 2 3 4 2 2 3" xfId="48576"/>
    <cellStyle name="40% - Accent3 2 2 3 4 2 2 4" xfId="32058"/>
    <cellStyle name="40% - Accent3 2 2 3 4 2 3" xfId="40650"/>
    <cellStyle name="40% - Accent3 2 2 3 4 2 3 2" xfId="52266"/>
    <cellStyle name="40% - Accent3 2 2 3 4 2 4" xfId="46458"/>
    <cellStyle name="40% - Accent3 2 2 3 4 2 5" xfId="29031"/>
    <cellStyle name="40% - Accent3 2 2 3 4 3" xfId="10592"/>
    <cellStyle name="40% - Accent3 2 2 3 4 3 2" xfId="20961"/>
    <cellStyle name="40% - Accent3 2 2 3 4 3 2 2" xfId="55553"/>
    <cellStyle name="40% - Accent3 2 2 3 4 3 2 3" xfId="43937"/>
    <cellStyle name="40% - Accent3 2 2 3 4 3 3" xfId="49745"/>
    <cellStyle name="40% - Accent3 2 2 3 4 3 4" xfId="38129"/>
    <cellStyle name="40% - Accent3 2 2 3 4 4" xfId="11279"/>
    <cellStyle name="40% - Accent3 2 2 3 4 4 2" xfId="41234"/>
    <cellStyle name="40% - Accent3 2 2 3 4 4 2 2" xfId="52850"/>
    <cellStyle name="40% - Accent3 2 2 3 4 4 3" xfId="47042"/>
    <cellStyle name="40% - Accent3 2 2 3 4 4 4" xfId="30208"/>
    <cellStyle name="40% - Accent3 2 2 3 4 5" xfId="39481"/>
    <cellStyle name="40% - Accent3 2 2 3 4 5 2" xfId="51097"/>
    <cellStyle name="40% - Accent3 2 2 3 4 6" xfId="25010"/>
    <cellStyle name="40% - Accent3 2 2 3 4 7" xfId="45289"/>
    <cellStyle name="40% - Accent3 2 2 3 4 8" xfId="22483"/>
    <cellStyle name="40% - Accent3 2 2 3 5" xfId="2357"/>
    <cellStyle name="40% - Accent3 2 2 3 5 2" xfId="10008"/>
    <cellStyle name="40% - Accent3 2 2 3 5 2 2" xfId="20377"/>
    <cellStyle name="40% - Accent3 2 2 3 5 2 2 2" xfId="43353"/>
    <cellStyle name="40% - Accent3 2 2 3 5 2 2 2 2" xfId="54969"/>
    <cellStyle name="40% - Accent3 2 2 3 5 2 2 3" xfId="49161"/>
    <cellStyle name="40% - Accent3 2 2 3 5 2 2 4" xfId="37545"/>
    <cellStyle name="40% - Accent3 2 2 3 5 2 3" xfId="40066"/>
    <cellStyle name="40% - Accent3 2 2 3 5 2 3 2" xfId="51682"/>
    <cellStyle name="40% - Accent3 2 2 3 5 2 4" xfId="45874"/>
    <cellStyle name="40% - Accent3 2 2 3 5 2 5" xfId="28437"/>
    <cellStyle name="40% - Accent3 2 2 3 5 3" xfId="12727"/>
    <cellStyle name="40% - Accent3 2 2 3 5 3 2" xfId="42184"/>
    <cellStyle name="40% - Accent3 2 2 3 5 3 2 2" xfId="53800"/>
    <cellStyle name="40% - Accent3 2 2 3 5 3 3" xfId="47992"/>
    <cellStyle name="40% - Accent3 2 2 3 5 3 4" xfId="31421"/>
    <cellStyle name="40% - Accent3 2 2 3 5 4" xfId="38897"/>
    <cellStyle name="40% - Accent3 2 2 3 5 4 2" xfId="50513"/>
    <cellStyle name="40% - Accent3 2 2 3 5 5" xfId="24279"/>
    <cellStyle name="40% - Accent3 2 2 3 5 6" xfId="44705"/>
    <cellStyle name="40% - Accent3 2 2 3 5 7" xfId="21743"/>
    <cellStyle name="40% - Accent3 2 2 3 6" xfId="2049"/>
    <cellStyle name="40% - Accent3 2 2 3 6 2" xfId="12419"/>
    <cellStyle name="40% - Accent3 2 2 3 6 2 2" xfId="41964"/>
    <cellStyle name="40% - Accent3 2 2 3 6 2 2 2" xfId="53580"/>
    <cellStyle name="40% - Accent3 2 2 3 6 2 3" xfId="47772"/>
    <cellStyle name="40% - Accent3 2 2 3 6 2 4" xfId="31198"/>
    <cellStyle name="40% - Accent3 2 2 3 6 3" xfId="38677"/>
    <cellStyle name="40% - Accent3 2 2 3 6 3 2" xfId="50293"/>
    <cellStyle name="40% - Accent3 2 2 3 6 4" xfId="44485"/>
    <cellStyle name="40% - Accent3 2 2 3 6 5" xfId="23971"/>
    <cellStyle name="40% - Accent3 2 2 3 7" xfId="1639"/>
    <cellStyle name="40% - Accent3 2 2 3 7 2" xfId="12009"/>
    <cellStyle name="40% - Accent3 2 2 3 7 2 2" xfId="41781"/>
    <cellStyle name="40% - Accent3 2 2 3 7 2 2 2" xfId="53397"/>
    <cellStyle name="40% - Accent3 2 2 3 7 2 3" xfId="47589"/>
    <cellStyle name="40% - Accent3 2 2 3 7 2 4" xfId="30807"/>
    <cellStyle name="40% - Accent3 2 2 3 7 3" xfId="39846"/>
    <cellStyle name="40% - Accent3 2 2 3 7 3 2" xfId="51462"/>
    <cellStyle name="40% - Accent3 2 2 3 7 4" xfId="45654"/>
    <cellStyle name="40% - Accent3 2 2 3 7 5" xfId="28132"/>
    <cellStyle name="40% - Accent3 2 2 3 8" xfId="9788"/>
    <cellStyle name="40% - Accent3 2 2 3 8 2" xfId="20157"/>
    <cellStyle name="40% - Accent3 2 2 3 8 2 2" xfId="54749"/>
    <cellStyle name="40% - Accent3 2 2 3 8 2 3" xfId="43133"/>
    <cellStyle name="40% - Accent3 2 2 3 8 3" xfId="48941"/>
    <cellStyle name="40% - Accent3 2 2 3 8 4" xfId="37325"/>
    <cellStyle name="40% - Accent3 2 2 3 9" xfId="10960"/>
    <cellStyle name="40% - Accent3 2 2 3 9 2" xfId="40978"/>
    <cellStyle name="40% - Accent3 2 2 3 9 2 2" xfId="52594"/>
    <cellStyle name="40% - Accent3 2 2 3 9 3" xfId="46786"/>
    <cellStyle name="40% - Accent3 2 2 3 9 4" xfId="29952"/>
    <cellStyle name="40% - Accent3 2 2 4" xfId="629"/>
    <cellStyle name="40% - Accent3 2 2 4 10" xfId="38530"/>
    <cellStyle name="40% - Accent3 2 2 4 10 2" xfId="50146"/>
    <cellStyle name="40% - Accent3 2 2 4 11" xfId="23556"/>
    <cellStyle name="40% - Accent3 2 2 4 12" xfId="44338"/>
    <cellStyle name="40% - Accent3 2 2 4 13" xfId="21474"/>
    <cellStyle name="40% - Accent3 2 2 4 2" xfId="1217"/>
    <cellStyle name="40% - Accent3 2 2 4 2 2" xfId="3245"/>
    <cellStyle name="40% - Accent3 2 2 4 2 2 2" xfId="10774"/>
    <cellStyle name="40% - Accent3 2 2 4 2 2 2 2" xfId="21143"/>
    <cellStyle name="40% - Accent3 2 2 4 2 2 2 2 2" xfId="44119"/>
    <cellStyle name="40% - Accent3 2 2 4 2 2 2 2 2 2" xfId="55735"/>
    <cellStyle name="40% - Accent3 2 2 4 2 2 2 2 3" xfId="49927"/>
    <cellStyle name="40% - Accent3 2 2 4 2 2 2 2 4" xfId="38311"/>
    <cellStyle name="40% - Accent3 2 2 4 2 2 2 3" xfId="40832"/>
    <cellStyle name="40% - Accent3 2 2 4 2 2 2 3 2" xfId="52448"/>
    <cellStyle name="40% - Accent3 2 2 4 2 2 2 4" xfId="46640"/>
    <cellStyle name="40% - Accent3 2 2 4 2 2 2 5" xfId="29269"/>
    <cellStyle name="40% - Accent3 2 2 4 2 2 3" xfId="13615"/>
    <cellStyle name="40% - Accent3 2 2 4 2 2 3 2" xfId="42950"/>
    <cellStyle name="40% - Accent3 2 2 4 2 2 3 2 2" xfId="54566"/>
    <cellStyle name="40% - Accent3 2 2 4 2 2 3 3" xfId="48758"/>
    <cellStyle name="40% - Accent3 2 2 4 2 2 3 4" xfId="32242"/>
    <cellStyle name="40% - Accent3 2 2 4 2 2 4" xfId="39663"/>
    <cellStyle name="40% - Accent3 2 2 4 2 2 4 2" xfId="51279"/>
    <cellStyle name="40% - Accent3 2 2 4 2 2 5" xfId="25253"/>
    <cellStyle name="40% - Accent3 2 2 4 2 2 6" xfId="45471"/>
    <cellStyle name="40% - Accent3 2 2 4 2 2 7" xfId="22726"/>
    <cellStyle name="40% - Accent3 2 2 4 2 3" xfId="2580"/>
    <cellStyle name="40% - Accent3 2 2 4 2 3 2" xfId="12950"/>
    <cellStyle name="40% - Accent3 2 2 4 2 3 2 2" xfId="42366"/>
    <cellStyle name="40% - Accent3 2 2 4 2 3 2 2 2" xfId="53982"/>
    <cellStyle name="40% - Accent3 2 2 4 2 3 2 3" xfId="48174"/>
    <cellStyle name="40% - Accent3 2 2 4 2 3 2 4" xfId="31637"/>
    <cellStyle name="40% - Accent3 2 2 4 2 3 3" xfId="40248"/>
    <cellStyle name="40% - Accent3 2 2 4 2 3 3 2" xfId="51864"/>
    <cellStyle name="40% - Accent3 2 2 4 2 3 4" xfId="46056"/>
    <cellStyle name="40% - Accent3 2 2 4 2 3 5" xfId="28625"/>
    <cellStyle name="40% - Accent3 2 2 4 2 4" xfId="10190"/>
    <cellStyle name="40% - Accent3 2 2 4 2 4 2" xfId="20559"/>
    <cellStyle name="40% - Accent3 2 2 4 2 4 2 2" xfId="55151"/>
    <cellStyle name="40% - Accent3 2 2 4 2 4 2 3" xfId="43535"/>
    <cellStyle name="40% - Accent3 2 2 4 2 4 3" xfId="49343"/>
    <cellStyle name="40% - Accent3 2 2 4 2 4 4" xfId="37727"/>
    <cellStyle name="40% - Accent3 2 2 4 2 5" xfId="11587"/>
    <cellStyle name="40% - Accent3 2 2 4 2 5 2" xfId="41416"/>
    <cellStyle name="40% - Accent3 2 2 4 2 5 2 2" xfId="53032"/>
    <cellStyle name="40% - Accent3 2 2 4 2 5 3" xfId="47224"/>
    <cellStyle name="40% - Accent3 2 2 4 2 5 4" xfId="30390"/>
    <cellStyle name="40% - Accent3 2 2 4 2 6" xfId="39079"/>
    <cellStyle name="40% - Accent3 2 2 4 2 6 2" xfId="50695"/>
    <cellStyle name="40% - Accent3 2 2 4 2 7" xfId="24550"/>
    <cellStyle name="40% - Accent3 2 2 4 2 8" xfId="44887"/>
    <cellStyle name="40% - Accent3 2 2 4 2 9" xfId="22023"/>
    <cellStyle name="40% - Accent3 2 2 4 3" xfId="1404"/>
    <cellStyle name="40% - Accent3 2 2 4 3 2" xfId="2763"/>
    <cellStyle name="40% - Accent3 2 2 4 3 2 2" xfId="13133"/>
    <cellStyle name="40% - Accent3 2 2 4 3 2 2 2" xfId="42548"/>
    <cellStyle name="40% - Accent3 2 2 4 3 2 2 2 2" xfId="54164"/>
    <cellStyle name="40% - Accent3 2 2 4 3 2 2 3" xfId="48356"/>
    <cellStyle name="40% - Accent3 2 2 4 3 2 2 4" xfId="31820"/>
    <cellStyle name="40% - Accent3 2 2 4 3 2 3" xfId="40430"/>
    <cellStyle name="40% - Accent3 2 2 4 3 2 3 2" xfId="52046"/>
    <cellStyle name="40% - Accent3 2 2 4 3 2 4" xfId="46238"/>
    <cellStyle name="40% - Accent3 2 2 4 3 2 5" xfId="28807"/>
    <cellStyle name="40% - Accent3 2 2 4 3 3" xfId="10372"/>
    <cellStyle name="40% - Accent3 2 2 4 3 3 2" xfId="20741"/>
    <cellStyle name="40% - Accent3 2 2 4 3 3 2 2" xfId="55333"/>
    <cellStyle name="40% - Accent3 2 2 4 3 3 2 3" xfId="43717"/>
    <cellStyle name="40% - Accent3 2 2 4 3 3 3" xfId="49525"/>
    <cellStyle name="40% - Accent3 2 2 4 3 3 4" xfId="37909"/>
    <cellStyle name="40% - Accent3 2 2 4 3 4" xfId="11774"/>
    <cellStyle name="40% - Accent3 2 2 4 3 4 2" xfId="41598"/>
    <cellStyle name="40% - Accent3 2 2 4 3 4 2 2" xfId="53214"/>
    <cellStyle name="40% - Accent3 2 2 4 3 4 3" xfId="47406"/>
    <cellStyle name="40% - Accent3 2 2 4 3 4 4" xfId="30572"/>
    <cellStyle name="40% - Accent3 2 2 4 3 5" xfId="39261"/>
    <cellStyle name="40% - Accent3 2 2 4 3 5 2" xfId="50877"/>
    <cellStyle name="40% - Accent3 2 2 4 3 6" xfId="24737"/>
    <cellStyle name="40% - Accent3 2 2 4 3 7" xfId="45069"/>
    <cellStyle name="40% - Accent3 2 2 4 3 8" xfId="22210"/>
    <cellStyle name="40% - Accent3 2 2 4 4" xfId="950"/>
    <cellStyle name="40% - Accent3 2 2 4 4 2" xfId="3043"/>
    <cellStyle name="40% - Accent3 2 2 4 4 2 2" xfId="13413"/>
    <cellStyle name="40% - Accent3 2 2 4 4 2 2 2" xfId="42804"/>
    <cellStyle name="40% - Accent3 2 2 4 4 2 2 2 2" xfId="54420"/>
    <cellStyle name="40% - Accent3 2 2 4 4 2 2 3" xfId="48612"/>
    <cellStyle name="40% - Accent3 2 2 4 4 2 2 4" xfId="32096"/>
    <cellStyle name="40% - Accent3 2 2 4 4 2 3" xfId="40686"/>
    <cellStyle name="40% - Accent3 2 2 4 4 2 3 2" xfId="52302"/>
    <cellStyle name="40% - Accent3 2 2 4 4 2 4" xfId="46494"/>
    <cellStyle name="40% - Accent3 2 2 4 4 2 5" xfId="29067"/>
    <cellStyle name="40% - Accent3 2 2 4 4 3" xfId="10628"/>
    <cellStyle name="40% - Accent3 2 2 4 4 3 2" xfId="20997"/>
    <cellStyle name="40% - Accent3 2 2 4 4 3 2 2" xfId="55589"/>
    <cellStyle name="40% - Accent3 2 2 4 4 3 2 3" xfId="43973"/>
    <cellStyle name="40% - Accent3 2 2 4 4 3 3" xfId="49781"/>
    <cellStyle name="40% - Accent3 2 2 4 4 3 4" xfId="38165"/>
    <cellStyle name="40% - Accent3 2 2 4 4 4" xfId="11320"/>
    <cellStyle name="40% - Accent3 2 2 4 4 4 2" xfId="41270"/>
    <cellStyle name="40% - Accent3 2 2 4 4 4 2 2" xfId="52886"/>
    <cellStyle name="40% - Accent3 2 2 4 4 4 3" xfId="47078"/>
    <cellStyle name="40% - Accent3 2 2 4 4 4 4" xfId="30244"/>
    <cellStyle name="40% - Accent3 2 2 4 4 5" xfId="39517"/>
    <cellStyle name="40% - Accent3 2 2 4 4 5 2" xfId="51133"/>
    <cellStyle name="40% - Accent3 2 2 4 4 6" xfId="25051"/>
    <cellStyle name="40% - Accent3 2 2 4 4 7" xfId="45325"/>
    <cellStyle name="40% - Accent3 2 2 4 4 8" xfId="22524"/>
    <cellStyle name="40% - Accent3 2 2 4 5" xfId="2395"/>
    <cellStyle name="40% - Accent3 2 2 4 5 2" xfId="10044"/>
    <cellStyle name="40% - Accent3 2 2 4 5 2 2" xfId="20413"/>
    <cellStyle name="40% - Accent3 2 2 4 5 2 2 2" xfId="43389"/>
    <cellStyle name="40% - Accent3 2 2 4 5 2 2 2 2" xfId="55005"/>
    <cellStyle name="40% - Accent3 2 2 4 5 2 2 3" xfId="49197"/>
    <cellStyle name="40% - Accent3 2 2 4 5 2 2 4" xfId="37581"/>
    <cellStyle name="40% - Accent3 2 2 4 5 2 3" xfId="40102"/>
    <cellStyle name="40% - Accent3 2 2 4 5 2 3 2" xfId="51718"/>
    <cellStyle name="40% - Accent3 2 2 4 5 2 4" xfId="45910"/>
    <cellStyle name="40% - Accent3 2 2 4 5 2 5" xfId="28475"/>
    <cellStyle name="40% - Accent3 2 2 4 5 3" xfId="12765"/>
    <cellStyle name="40% - Accent3 2 2 4 5 3 2" xfId="42220"/>
    <cellStyle name="40% - Accent3 2 2 4 5 3 2 2" xfId="53836"/>
    <cellStyle name="40% - Accent3 2 2 4 5 3 3" xfId="48028"/>
    <cellStyle name="40% - Accent3 2 2 4 5 3 4" xfId="31457"/>
    <cellStyle name="40% - Accent3 2 2 4 5 4" xfId="38933"/>
    <cellStyle name="40% - Accent3 2 2 4 5 4 2" xfId="50549"/>
    <cellStyle name="40% - Accent3 2 2 4 5 5" xfId="24317"/>
    <cellStyle name="40% - Accent3 2 2 4 5 6" xfId="44741"/>
    <cellStyle name="40% - Accent3 2 2 4 5 7" xfId="21781"/>
    <cellStyle name="40% - Accent3 2 2 4 6" xfId="2088"/>
    <cellStyle name="40% - Accent3 2 2 4 6 2" xfId="12458"/>
    <cellStyle name="40% - Accent3 2 2 4 6 2 2" xfId="42000"/>
    <cellStyle name="40% - Accent3 2 2 4 6 2 2 2" xfId="53616"/>
    <cellStyle name="40% - Accent3 2 2 4 6 2 3" xfId="47808"/>
    <cellStyle name="40% - Accent3 2 2 4 6 2 4" xfId="31237"/>
    <cellStyle name="40% - Accent3 2 2 4 6 3" xfId="38713"/>
    <cellStyle name="40% - Accent3 2 2 4 6 3 2" xfId="50329"/>
    <cellStyle name="40% - Accent3 2 2 4 6 4" xfId="44521"/>
    <cellStyle name="40% - Accent3 2 2 4 6 5" xfId="24010"/>
    <cellStyle name="40% - Accent3 2 2 4 7" xfId="1676"/>
    <cellStyle name="40% - Accent3 2 2 4 7 2" xfId="12046"/>
    <cellStyle name="40% - Accent3 2 2 4 7 2 2" xfId="41817"/>
    <cellStyle name="40% - Accent3 2 2 4 7 2 2 2" xfId="53433"/>
    <cellStyle name="40% - Accent3 2 2 4 7 2 3" xfId="47625"/>
    <cellStyle name="40% - Accent3 2 2 4 7 2 4" xfId="30844"/>
    <cellStyle name="40% - Accent3 2 2 4 7 3" xfId="39882"/>
    <cellStyle name="40% - Accent3 2 2 4 7 3 2" xfId="51498"/>
    <cellStyle name="40% - Accent3 2 2 4 7 4" xfId="45690"/>
    <cellStyle name="40% - Accent3 2 2 4 7 5" xfId="28168"/>
    <cellStyle name="40% - Accent3 2 2 4 8" xfId="9824"/>
    <cellStyle name="40% - Accent3 2 2 4 8 2" xfId="20193"/>
    <cellStyle name="40% - Accent3 2 2 4 8 2 2" xfId="54785"/>
    <cellStyle name="40% - Accent3 2 2 4 8 2 3" xfId="43169"/>
    <cellStyle name="40% - Accent3 2 2 4 8 3" xfId="48977"/>
    <cellStyle name="40% - Accent3 2 2 4 8 4" xfId="37361"/>
    <cellStyle name="40% - Accent3 2 2 4 9" xfId="11001"/>
    <cellStyle name="40% - Accent3 2 2 4 9 2" xfId="41014"/>
    <cellStyle name="40% - Accent3 2 2 4 9 2 2" xfId="52630"/>
    <cellStyle name="40% - Accent3 2 2 4 9 3" xfId="46822"/>
    <cellStyle name="40% - Accent3 2 2 4 9 4" xfId="29988"/>
    <cellStyle name="40% - Accent3 2 2 5" xfId="670"/>
    <cellStyle name="40% - Accent3 2 2 5 10" xfId="38421"/>
    <cellStyle name="40% - Accent3 2 2 5 10 2" xfId="50037"/>
    <cellStyle name="40% - Accent3 2 2 5 11" xfId="23420"/>
    <cellStyle name="40% - Accent3 2 2 5 12" xfId="44229"/>
    <cellStyle name="40% - Accent3 2 2 5 13" xfId="21309"/>
    <cellStyle name="40% - Accent3 2 2 5 2" xfId="1258"/>
    <cellStyle name="40% - Accent3 2 2 5 2 2" xfId="3281"/>
    <cellStyle name="40% - Accent3 2 2 5 2 2 2" xfId="10810"/>
    <cellStyle name="40% - Accent3 2 2 5 2 2 2 2" xfId="21179"/>
    <cellStyle name="40% - Accent3 2 2 5 2 2 2 2 2" xfId="44155"/>
    <cellStyle name="40% - Accent3 2 2 5 2 2 2 2 2 2" xfId="55771"/>
    <cellStyle name="40% - Accent3 2 2 5 2 2 2 2 3" xfId="49963"/>
    <cellStyle name="40% - Accent3 2 2 5 2 2 2 2 4" xfId="38347"/>
    <cellStyle name="40% - Accent3 2 2 5 2 2 2 3" xfId="40868"/>
    <cellStyle name="40% - Accent3 2 2 5 2 2 2 3 2" xfId="52484"/>
    <cellStyle name="40% - Accent3 2 2 5 2 2 2 4" xfId="46676"/>
    <cellStyle name="40% - Accent3 2 2 5 2 2 2 5" xfId="29305"/>
    <cellStyle name="40% - Accent3 2 2 5 2 2 3" xfId="13651"/>
    <cellStyle name="40% - Accent3 2 2 5 2 2 3 2" xfId="42986"/>
    <cellStyle name="40% - Accent3 2 2 5 2 2 3 2 2" xfId="54602"/>
    <cellStyle name="40% - Accent3 2 2 5 2 2 3 3" xfId="48794"/>
    <cellStyle name="40% - Accent3 2 2 5 2 2 3 4" xfId="32278"/>
    <cellStyle name="40% - Accent3 2 2 5 2 2 4" xfId="39699"/>
    <cellStyle name="40% - Accent3 2 2 5 2 2 4 2" xfId="51315"/>
    <cellStyle name="40% - Accent3 2 2 5 2 2 5" xfId="25289"/>
    <cellStyle name="40% - Accent3 2 2 5 2 2 6" xfId="45507"/>
    <cellStyle name="40% - Accent3 2 2 5 2 2 7" xfId="22762"/>
    <cellStyle name="40% - Accent3 2 2 5 2 3" xfId="2617"/>
    <cellStyle name="40% - Accent3 2 2 5 2 3 2" xfId="12987"/>
    <cellStyle name="40% - Accent3 2 2 5 2 3 2 2" xfId="42402"/>
    <cellStyle name="40% - Accent3 2 2 5 2 3 2 2 2" xfId="54018"/>
    <cellStyle name="40% - Accent3 2 2 5 2 3 2 3" xfId="48210"/>
    <cellStyle name="40% - Accent3 2 2 5 2 3 2 4" xfId="31674"/>
    <cellStyle name="40% - Accent3 2 2 5 2 3 3" xfId="40284"/>
    <cellStyle name="40% - Accent3 2 2 5 2 3 3 2" xfId="51900"/>
    <cellStyle name="40% - Accent3 2 2 5 2 3 4" xfId="46092"/>
    <cellStyle name="40% - Accent3 2 2 5 2 3 5" xfId="28661"/>
    <cellStyle name="40% - Accent3 2 2 5 2 4" xfId="10226"/>
    <cellStyle name="40% - Accent3 2 2 5 2 4 2" xfId="20595"/>
    <cellStyle name="40% - Accent3 2 2 5 2 4 2 2" xfId="55187"/>
    <cellStyle name="40% - Accent3 2 2 5 2 4 2 3" xfId="43571"/>
    <cellStyle name="40% - Accent3 2 2 5 2 4 3" xfId="49379"/>
    <cellStyle name="40% - Accent3 2 2 5 2 4 4" xfId="37763"/>
    <cellStyle name="40% - Accent3 2 2 5 2 5" xfId="11628"/>
    <cellStyle name="40% - Accent3 2 2 5 2 5 2" xfId="41452"/>
    <cellStyle name="40% - Accent3 2 2 5 2 5 2 2" xfId="53068"/>
    <cellStyle name="40% - Accent3 2 2 5 2 5 3" xfId="47260"/>
    <cellStyle name="40% - Accent3 2 2 5 2 5 4" xfId="30426"/>
    <cellStyle name="40% - Accent3 2 2 5 2 6" xfId="39115"/>
    <cellStyle name="40% - Accent3 2 2 5 2 6 2" xfId="50731"/>
    <cellStyle name="40% - Accent3 2 2 5 2 7" xfId="24591"/>
    <cellStyle name="40% - Accent3 2 2 5 2 8" xfId="44923"/>
    <cellStyle name="40% - Accent3 2 2 5 2 9" xfId="22064"/>
    <cellStyle name="40% - Accent3 2 2 5 3" xfId="1440"/>
    <cellStyle name="40% - Accent3 2 2 5 3 2" xfId="2799"/>
    <cellStyle name="40% - Accent3 2 2 5 3 2 2" xfId="13169"/>
    <cellStyle name="40% - Accent3 2 2 5 3 2 2 2" xfId="42584"/>
    <cellStyle name="40% - Accent3 2 2 5 3 2 2 2 2" xfId="54200"/>
    <cellStyle name="40% - Accent3 2 2 5 3 2 2 3" xfId="48392"/>
    <cellStyle name="40% - Accent3 2 2 5 3 2 2 4" xfId="31856"/>
    <cellStyle name="40% - Accent3 2 2 5 3 2 3" xfId="40466"/>
    <cellStyle name="40% - Accent3 2 2 5 3 2 3 2" xfId="52082"/>
    <cellStyle name="40% - Accent3 2 2 5 3 2 4" xfId="46274"/>
    <cellStyle name="40% - Accent3 2 2 5 3 2 5" xfId="28843"/>
    <cellStyle name="40% - Accent3 2 2 5 3 3" xfId="10408"/>
    <cellStyle name="40% - Accent3 2 2 5 3 3 2" xfId="20777"/>
    <cellStyle name="40% - Accent3 2 2 5 3 3 2 2" xfId="55369"/>
    <cellStyle name="40% - Accent3 2 2 5 3 3 2 3" xfId="43753"/>
    <cellStyle name="40% - Accent3 2 2 5 3 3 3" xfId="49561"/>
    <cellStyle name="40% - Accent3 2 2 5 3 3 4" xfId="37945"/>
    <cellStyle name="40% - Accent3 2 2 5 3 4" xfId="11810"/>
    <cellStyle name="40% - Accent3 2 2 5 3 4 2" xfId="41634"/>
    <cellStyle name="40% - Accent3 2 2 5 3 4 2 2" xfId="53250"/>
    <cellStyle name="40% - Accent3 2 2 5 3 4 3" xfId="47442"/>
    <cellStyle name="40% - Accent3 2 2 5 3 4 4" xfId="30608"/>
    <cellStyle name="40% - Accent3 2 2 5 3 5" xfId="39297"/>
    <cellStyle name="40% - Accent3 2 2 5 3 5 2" xfId="50913"/>
    <cellStyle name="40% - Accent3 2 2 5 3 6" xfId="24773"/>
    <cellStyle name="40% - Accent3 2 2 5 3 7" xfId="45105"/>
    <cellStyle name="40% - Accent3 2 2 5 3 8" xfId="22246"/>
    <cellStyle name="40% - Accent3 2 2 5 4" xfId="820"/>
    <cellStyle name="40% - Accent3 2 2 5 4 2" xfId="2927"/>
    <cellStyle name="40% - Accent3 2 2 5 4 2 2" xfId="13297"/>
    <cellStyle name="40% - Accent3 2 2 5 4 2 2 2" xfId="42695"/>
    <cellStyle name="40% - Accent3 2 2 5 4 2 2 2 2" xfId="54311"/>
    <cellStyle name="40% - Accent3 2 2 5 4 2 2 3" xfId="48503"/>
    <cellStyle name="40% - Accent3 2 2 5 4 2 2 4" xfId="31980"/>
    <cellStyle name="40% - Accent3 2 2 5 4 2 3" xfId="40577"/>
    <cellStyle name="40% - Accent3 2 2 5 4 2 3 2" xfId="52193"/>
    <cellStyle name="40% - Accent3 2 2 5 4 2 4" xfId="46385"/>
    <cellStyle name="40% - Accent3 2 2 5 4 2 5" xfId="28958"/>
    <cellStyle name="40% - Accent3 2 2 5 4 3" xfId="10519"/>
    <cellStyle name="40% - Accent3 2 2 5 4 3 2" xfId="20888"/>
    <cellStyle name="40% - Accent3 2 2 5 4 3 2 2" xfId="55480"/>
    <cellStyle name="40% - Accent3 2 2 5 4 3 2 3" xfId="43864"/>
    <cellStyle name="40% - Accent3 2 2 5 4 3 3" xfId="49672"/>
    <cellStyle name="40% - Accent3 2 2 5 4 3 4" xfId="38056"/>
    <cellStyle name="40% - Accent3 2 2 5 4 4" xfId="11190"/>
    <cellStyle name="40% - Accent3 2 2 5 4 4 2" xfId="41161"/>
    <cellStyle name="40% - Accent3 2 2 5 4 4 2 2" xfId="52777"/>
    <cellStyle name="40% - Accent3 2 2 5 4 4 3" xfId="46969"/>
    <cellStyle name="40% - Accent3 2 2 5 4 4 4" xfId="30135"/>
    <cellStyle name="40% - Accent3 2 2 5 4 5" xfId="39408"/>
    <cellStyle name="40% - Accent3 2 2 5 4 5 2" xfId="51024"/>
    <cellStyle name="40% - Accent3 2 2 5 4 6" xfId="24921"/>
    <cellStyle name="40% - Accent3 2 2 5 4 7" xfId="45216"/>
    <cellStyle name="40% - Accent3 2 2 5 4 8" xfId="22394"/>
    <cellStyle name="40% - Accent3 2 2 5 5" xfId="2279"/>
    <cellStyle name="40% - Accent3 2 2 5 5 2" xfId="9935"/>
    <cellStyle name="40% - Accent3 2 2 5 5 2 2" xfId="20304"/>
    <cellStyle name="40% - Accent3 2 2 5 5 2 2 2" xfId="43280"/>
    <cellStyle name="40% - Accent3 2 2 5 5 2 2 2 2" xfId="54896"/>
    <cellStyle name="40% - Accent3 2 2 5 5 2 2 3" xfId="49088"/>
    <cellStyle name="40% - Accent3 2 2 5 5 2 2 4" xfId="37472"/>
    <cellStyle name="40% - Accent3 2 2 5 5 2 3" xfId="39993"/>
    <cellStyle name="40% - Accent3 2 2 5 5 2 3 2" xfId="51609"/>
    <cellStyle name="40% - Accent3 2 2 5 5 2 4" xfId="45801"/>
    <cellStyle name="40% - Accent3 2 2 5 5 2 5" xfId="28359"/>
    <cellStyle name="40% - Accent3 2 2 5 5 3" xfId="12649"/>
    <cellStyle name="40% - Accent3 2 2 5 5 3 2" xfId="42111"/>
    <cellStyle name="40% - Accent3 2 2 5 5 3 2 2" xfId="53727"/>
    <cellStyle name="40% - Accent3 2 2 5 5 3 3" xfId="47919"/>
    <cellStyle name="40% - Accent3 2 2 5 5 3 4" xfId="31348"/>
    <cellStyle name="40% - Accent3 2 2 5 5 4" xfId="38824"/>
    <cellStyle name="40% - Accent3 2 2 5 5 4 2" xfId="50440"/>
    <cellStyle name="40% - Accent3 2 2 5 5 5" xfId="24201"/>
    <cellStyle name="40% - Accent3 2 2 5 5 6" xfId="44632"/>
    <cellStyle name="40% - Accent3 2 2 5 5 7" xfId="21665"/>
    <cellStyle name="40% - Accent3 2 2 5 6" xfId="1945"/>
    <cellStyle name="40% - Accent3 2 2 5 6 2" xfId="12315"/>
    <cellStyle name="40% - Accent3 2 2 5 6 2 2" xfId="41891"/>
    <cellStyle name="40% - Accent3 2 2 5 6 2 2 2" xfId="53507"/>
    <cellStyle name="40% - Accent3 2 2 5 6 2 3" xfId="47699"/>
    <cellStyle name="40% - Accent3 2 2 5 6 2 4" xfId="31096"/>
    <cellStyle name="40% - Accent3 2 2 5 6 3" xfId="38604"/>
    <cellStyle name="40% - Accent3 2 2 5 6 3 2" xfId="50220"/>
    <cellStyle name="40% - Accent3 2 2 5 6 4" xfId="44412"/>
    <cellStyle name="40% - Accent3 2 2 5 6 5" xfId="23867"/>
    <cellStyle name="40% - Accent3 2 2 5 7" xfId="1561"/>
    <cellStyle name="40% - Accent3 2 2 5 7 2" xfId="11931"/>
    <cellStyle name="40% - Accent3 2 2 5 7 2 2" xfId="41708"/>
    <cellStyle name="40% - Accent3 2 2 5 7 2 2 2" xfId="53324"/>
    <cellStyle name="40% - Accent3 2 2 5 7 2 3" xfId="47516"/>
    <cellStyle name="40% - Accent3 2 2 5 7 2 4" xfId="30729"/>
    <cellStyle name="40% - Accent3 2 2 5 7 3" xfId="39773"/>
    <cellStyle name="40% - Accent3 2 2 5 7 3 2" xfId="51389"/>
    <cellStyle name="40% - Accent3 2 2 5 7 4" xfId="45581"/>
    <cellStyle name="40% - Accent3 2 2 5 7 5" xfId="28059"/>
    <cellStyle name="40% - Accent3 2 2 5 8" xfId="9715"/>
    <cellStyle name="40% - Accent3 2 2 5 8 2" xfId="20084"/>
    <cellStyle name="40% - Accent3 2 2 5 8 2 2" xfId="54676"/>
    <cellStyle name="40% - Accent3 2 2 5 8 2 3" xfId="43060"/>
    <cellStyle name="40% - Accent3 2 2 5 8 3" xfId="48868"/>
    <cellStyle name="40% - Accent3 2 2 5 8 4" xfId="37252"/>
    <cellStyle name="40% - Accent3 2 2 5 9" xfId="11042"/>
    <cellStyle name="40% - Accent3 2 2 5 9 2" xfId="41050"/>
    <cellStyle name="40% - Accent3 2 2 5 9 2 2" xfId="52666"/>
    <cellStyle name="40% - Accent3 2 2 5 9 3" xfId="46858"/>
    <cellStyle name="40% - Accent3 2 2 5 9 4" xfId="30024"/>
    <cellStyle name="40% - Accent3 2 2 6" xfId="1052"/>
    <cellStyle name="40% - Accent3 2 2 6 2" xfId="3136"/>
    <cellStyle name="40% - Accent3 2 2 6 2 2" xfId="10665"/>
    <cellStyle name="40% - Accent3 2 2 6 2 2 2" xfId="21034"/>
    <cellStyle name="40% - Accent3 2 2 6 2 2 2 2" xfId="44010"/>
    <cellStyle name="40% - Accent3 2 2 6 2 2 2 2 2" xfId="55626"/>
    <cellStyle name="40% - Accent3 2 2 6 2 2 2 3" xfId="49818"/>
    <cellStyle name="40% - Accent3 2 2 6 2 2 2 4" xfId="38202"/>
    <cellStyle name="40% - Accent3 2 2 6 2 2 3" xfId="40723"/>
    <cellStyle name="40% - Accent3 2 2 6 2 2 3 2" xfId="52339"/>
    <cellStyle name="40% - Accent3 2 2 6 2 2 4" xfId="46531"/>
    <cellStyle name="40% - Accent3 2 2 6 2 2 5" xfId="29160"/>
    <cellStyle name="40% - Accent3 2 2 6 2 3" xfId="13506"/>
    <cellStyle name="40% - Accent3 2 2 6 2 3 2" xfId="42841"/>
    <cellStyle name="40% - Accent3 2 2 6 2 3 2 2" xfId="54457"/>
    <cellStyle name="40% - Accent3 2 2 6 2 3 3" xfId="48649"/>
    <cellStyle name="40% - Accent3 2 2 6 2 3 4" xfId="32133"/>
    <cellStyle name="40% - Accent3 2 2 6 2 4" xfId="39554"/>
    <cellStyle name="40% - Accent3 2 2 6 2 4 2" xfId="51170"/>
    <cellStyle name="40% - Accent3 2 2 6 2 5" xfId="25144"/>
    <cellStyle name="40% - Accent3 2 2 6 2 6" xfId="45362"/>
    <cellStyle name="40% - Accent3 2 2 6 2 7" xfId="22617"/>
    <cellStyle name="40% - Accent3 2 2 6 3" xfId="2457"/>
    <cellStyle name="40% - Accent3 2 2 6 3 2" xfId="12827"/>
    <cellStyle name="40% - Accent3 2 2 6 3 2 2" xfId="42257"/>
    <cellStyle name="40% - Accent3 2 2 6 3 2 2 2" xfId="53873"/>
    <cellStyle name="40% - Accent3 2 2 6 3 2 3" xfId="48065"/>
    <cellStyle name="40% - Accent3 2 2 6 3 2 4" xfId="31514"/>
    <cellStyle name="40% - Accent3 2 2 6 3 3" xfId="40139"/>
    <cellStyle name="40% - Accent3 2 2 6 3 3 2" xfId="51755"/>
    <cellStyle name="40% - Accent3 2 2 6 3 4" xfId="45947"/>
    <cellStyle name="40% - Accent3 2 2 6 3 5" xfId="28516"/>
    <cellStyle name="40% - Accent3 2 2 6 4" xfId="10081"/>
    <cellStyle name="40% - Accent3 2 2 6 4 2" xfId="20450"/>
    <cellStyle name="40% - Accent3 2 2 6 4 2 2" xfId="55042"/>
    <cellStyle name="40% - Accent3 2 2 6 4 2 3" xfId="43426"/>
    <cellStyle name="40% - Accent3 2 2 6 4 3" xfId="49234"/>
    <cellStyle name="40% - Accent3 2 2 6 4 4" xfId="37618"/>
    <cellStyle name="40% - Accent3 2 2 6 5" xfId="11422"/>
    <cellStyle name="40% - Accent3 2 2 6 5 2" xfId="41307"/>
    <cellStyle name="40% - Accent3 2 2 6 5 2 2" xfId="52923"/>
    <cellStyle name="40% - Accent3 2 2 6 5 3" xfId="47115"/>
    <cellStyle name="40% - Accent3 2 2 6 5 4" xfId="30281"/>
    <cellStyle name="40% - Accent3 2 2 6 6" xfId="38970"/>
    <cellStyle name="40% - Accent3 2 2 6 6 2" xfId="50586"/>
    <cellStyle name="40% - Accent3 2 2 6 7" xfId="24385"/>
    <cellStyle name="40% - Accent3 2 2 6 8" xfId="44778"/>
    <cellStyle name="40% - Accent3 2 2 6 9" xfId="21858"/>
    <cellStyle name="40% - Accent3 2 2 7" xfId="1295"/>
    <cellStyle name="40% - Accent3 2 2 7 2" xfId="2654"/>
    <cellStyle name="40% - Accent3 2 2 7 2 2" xfId="13024"/>
    <cellStyle name="40% - Accent3 2 2 7 2 2 2" xfId="42439"/>
    <cellStyle name="40% - Accent3 2 2 7 2 2 2 2" xfId="54055"/>
    <cellStyle name="40% - Accent3 2 2 7 2 2 3" xfId="48247"/>
    <cellStyle name="40% - Accent3 2 2 7 2 2 4" xfId="31711"/>
    <cellStyle name="40% - Accent3 2 2 7 2 3" xfId="40321"/>
    <cellStyle name="40% - Accent3 2 2 7 2 3 2" xfId="51937"/>
    <cellStyle name="40% - Accent3 2 2 7 2 4" xfId="46129"/>
    <cellStyle name="40% - Accent3 2 2 7 2 5" xfId="28698"/>
    <cellStyle name="40% - Accent3 2 2 7 3" xfId="10263"/>
    <cellStyle name="40% - Accent3 2 2 7 3 2" xfId="20632"/>
    <cellStyle name="40% - Accent3 2 2 7 3 2 2" xfId="55224"/>
    <cellStyle name="40% - Accent3 2 2 7 3 2 3" xfId="43608"/>
    <cellStyle name="40% - Accent3 2 2 7 3 3" xfId="49416"/>
    <cellStyle name="40% - Accent3 2 2 7 3 4" xfId="37800"/>
    <cellStyle name="40% - Accent3 2 2 7 4" xfId="11665"/>
    <cellStyle name="40% - Accent3 2 2 7 4 2" xfId="41489"/>
    <cellStyle name="40% - Accent3 2 2 7 4 2 2" xfId="53105"/>
    <cellStyle name="40% - Accent3 2 2 7 4 3" xfId="47297"/>
    <cellStyle name="40% - Accent3 2 2 7 4 4" xfId="30463"/>
    <cellStyle name="40% - Accent3 2 2 7 5" xfId="39152"/>
    <cellStyle name="40% - Accent3 2 2 7 5 2" xfId="50768"/>
    <cellStyle name="40% - Accent3 2 2 7 6" xfId="24628"/>
    <cellStyle name="40% - Accent3 2 2 7 7" xfId="44960"/>
    <cellStyle name="40% - Accent3 2 2 7 8" xfId="22101"/>
    <cellStyle name="40% - Accent3 2 2 8" xfId="713"/>
    <cellStyle name="40% - Accent3 2 2 8 2" xfId="2838"/>
    <cellStyle name="40% - Accent3 2 2 8 2 2" xfId="13208"/>
    <cellStyle name="40% - Accent3 2 2 8 2 2 2" xfId="42621"/>
    <cellStyle name="40% - Accent3 2 2 8 2 2 2 2" xfId="54237"/>
    <cellStyle name="40% - Accent3 2 2 8 2 2 3" xfId="48429"/>
    <cellStyle name="40% - Accent3 2 2 8 2 2 4" xfId="31895"/>
    <cellStyle name="40% - Accent3 2 2 8 2 3" xfId="40503"/>
    <cellStyle name="40% - Accent3 2 2 8 2 3 2" xfId="52119"/>
    <cellStyle name="40% - Accent3 2 2 8 2 4" xfId="46311"/>
    <cellStyle name="40% - Accent3 2 2 8 2 5" xfId="28880"/>
    <cellStyle name="40% - Accent3 2 2 8 3" xfId="10445"/>
    <cellStyle name="40% - Accent3 2 2 8 3 2" xfId="20814"/>
    <cellStyle name="40% - Accent3 2 2 8 3 2 2" xfId="55406"/>
    <cellStyle name="40% - Accent3 2 2 8 3 2 3" xfId="43790"/>
    <cellStyle name="40% - Accent3 2 2 8 3 3" xfId="49598"/>
    <cellStyle name="40% - Accent3 2 2 8 3 4" xfId="37982"/>
    <cellStyle name="40% - Accent3 2 2 8 4" xfId="11083"/>
    <cellStyle name="40% - Accent3 2 2 8 4 2" xfId="41087"/>
    <cellStyle name="40% - Accent3 2 2 8 4 2 2" xfId="52703"/>
    <cellStyle name="40% - Accent3 2 2 8 4 3" xfId="46895"/>
    <cellStyle name="40% - Accent3 2 2 8 4 4" xfId="30061"/>
    <cellStyle name="40% - Accent3 2 2 8 5" xfId="39334"/>
    <cellStyle name="40% - Accent3 2 2 8 5 2" xfId="50950"/>
    <cellStyle name="40% - Accent3 2 2 8 6" xfId="24814"/>
    <cellStyle name="40% - Accent3 2 2 8 7" xfId="45142"/>
    <cellStyle name="40% - Accent3 2 2 8 8" xfId="22287"/>
    <cellStyle name="40% - Accent3 2 2 9" xfId="2195"/>
    <cellStyle name="40% - Accent3 2 2 9 2" xfId="9861"/>
    <cellStyle name="40% - Accent3 2 2 9 2 2" xfId="20230"/>
    <cellStyle name="40% - Accent3 2 2 9 2 2 2" xfId="43206"/>
    <cellStyle name="40% - Accent3 2 2 9 2 2 2 2" xfId="54822"/>
    <cellStyle name="40% - Accent3 2 2 9 2 2 3" xfId="49014"/>
    <cellStyle name="40% - Accent3 2 2 9 2 2 4" xfId="37398"/>
    <cellStyle name="40% - Accent3 2 2 9 2 3" xfId="39919"/>
    <cellStyle name="40% - Accent3 2 2 9 2 3 2" xfId="51535"/>
    <cellStyle name="40% - Accent3 2 2 9 2 4" xfId="45727"/>
    <cellStyle name="40% - Accent3 2 2 9 2 5" xfId="28275"/>
    <cellStyle name="40% - Accent3 2 2 9 3" xfId="12565"/>
    <cellStyle name="40% - Accent3 2 2 9 3 2" xfId="42037"/>
    <cellStyle name="40% - Accent3 2 2 9 3 2 2" xfId="53653"/>
    <cellStyle name="40% - Accent3 2 2 9 3 3" xfId="47845"/>
    <cellStyle name="40% - Accent3 2 2 9 3 4" xfId="31274"/>
    <cellStyle name="40% - Accent3 2 2 9 4" xfId="38750"/>
    <cellStyle name="40% - Accent3 2 2 9 4 2" xfId="50366"/>
    <cellStyle name="40% - Accent3 2 2 9 5" xfId="24117"/>
    <cellStyle name="40% - Accent3 2 2 9 6" xfId="44558"/>
    <cellStyle name="40% - Accent3 2 2 9 7" xfId="21581"/>
    <cellStyle name="40% - Accent3 2 3" xfId="512"/>
    <cellStyle name="40% - Accent3 2 3 10" xfId="10884"/>
    <cellStyle name="40% - Accent3 2 3 10 2" xfId="40924"/>
    <cellStyle name="40% - Accent3 2 3 10 2 2" xfId="52540"/>
    <cellStyle name="40% - Accent3 2 3 10 3" xfId="46732"/>
    <cellStyle name="40% - Accent3 2 3 10 4" xfId="29898"/>
    <cellStyle name="40% - Accent3 2 3 11" xfId="38440"/>
    <cellStyle name="40% - Accent3 2 3 11 2" xfId="50056"/>
    <cellStyle name="40% - Accent3 2 3 12" xfId="23439"/>
    <cellStyle name="40% - Accent3 2 3 13" xfId="44248"/>
    <cellStyle name="40% - Accent3 2 3 14" xfId="21357"/>
    <cellStyle name="40% - Accent3 2 3 2" xfId="839"/>
    <cellStyle name="40% - Accent3 2 3 2 2" xfId="2946"/>
    <cellStyle name="40% - Accent3 2 3 2 2 2" xfId="10538"/>
    <cellStyle name="40% - Accent3 2 3 2 2 2 2" xfId="20907"/>
    <cellStyle name="40% - Accent3 2 3 2 2 2 2 2" xfId="43883"/>
    <cellStyle name="40% - Accent3 2 3 2 2 2 2 2 2" xfId="55499"/>
    <cellStyle name="40% - Accent3 2 3 2 2 2 2 3" xfId="49691"/>
    <cellStyle name="40% - Accent3 2 3 2 2 2 2 4" xfId="38075"/>
    <cellStyle name="40% - Accent3 2 3 2 2 2 3" xfId="40596"/>
    <cellStyle name="40% - Accent3 2 3 2 2 2 3 2" xfId="52212"/>
    <cellStyle name="40% - Accent3 2 3 2 2 2 4" xfId="46404"/>
    <cellStyle name="40% - Accent3 2 3 2 2 2 5" xfId="28977"/>
    <cellStyle name="40% - Accent3 2 3 2 2 3" xfId="13316"/>
    <cellStyle name="40% - Accent3 2 3 2 2 3 2" xfId="42714"/>
    <cellStyle name="40% - Accent3 2 3 2 2 3 2 2" xfId="54330"/>
    <cellStyle name="40% - Accent3 2 3 2 2 3 3" xfId="48522"/>
    <cellStyle name="40% - Accent3 2 3 2 2 3 4" xfId="31999"/>
    <cellStyle name="40% - Accent3 2 3 2 2 4" xfId="39427"/>
    <cellStyle name="40% - Accent3 2 3 2 2 4 2" xfId="51043"/>
    <cellStyle name="40% - Accent3 2 3 2 2 5" xfId="24940"/>
    <cellStyle name="40% - Accent3 2 3 2 2 6" xfId="45235"/>
    <cellStyle name="40% - Accent3 2 3 2 2 7" xfId="22413"/>
    <cellStyle name="40% - Accent3 2 3 2 3" xfId="2298"/>
    <cellStyle name="40% - Accent3 2 3 2 3 2" xfId="12668"/>
    <cellStyle name="40% - Accent3 2 3 2 3 2 2" xfId="42130"/>
    <cellStyle name="40% - Accent3 2 3 2 3 2 2 2" xfId="53746"/>
    <cellStyle name="40% - Accent3 2 3 2 3 2 3" xfId="47938"/>
    <cellStyle name="40% - Accent3 2 3 2 3 2 4" xfId="31367"/>
    <cellStyle name="40% - Accent3 2 3 2 3 3" xfId="40012"/>
    <cellStyle name="40% - Accent3 2 3 2 3 3 2" xfId="51628"/>
    <cellStyle name="40% - Accent3 2 3 2 3 4" xfId="45820"/>
    <cellStyle name="40% - Accent3 2 3 2 3 5" xfId="28378"/>
    <cellStyle name="40% - Accent3 2 3 2 4" xfId="9954"/>
    <cellStyle name="40% - Accent3 2 3 2 4 2" xfId="20323"/>
    <cellStyle name="40% - Accent3 2 3 2 4 2 2" xfId="54915"/>
    <cellStyle name="40% - Accent3 2 3 2 4 2 3" xfId="43299"/>
    <cellStyle name="40% - Accent3 2 3 2 4 3" xfId="49107"/>
    <cellStyle name="40% - Accent3 2 3 2 4 4" xfId="37491"/>
    <cellStyle name="40% - Accent3 2 3 2 5" xfId="11209"/>
    <cellStyle name="40% - Accent3 2 3 2 5 2" xfId="41180"/>
    <cellStyle name="40% - Accent3 2 3 2 5 2 2" xfId="52796"/>
    <cellStyle name="40% - Accent3 2 3 2 5 3" xfId="46988"/>
    <cellStyle name="40% - Accent3 2 3 2 5 4" xfId="30154"/>
    <cellStyle name="40% - Accent3 2 3 2 6" xfId="38843"/>
    <cellStyle name="40% - Accent3 2 3 2 6 2" xfId="50459"/>
    <cellStyle name="40% - Accent3 2 3 2 7" xfId="24220"/>
    <cellStyle name="40% - Accent3 2 3 2 8" xfId="44651"/>
    <cellStyle name="40% - Accent3 2 3 2 9" xfId="21684"/>
    <cellStyle name="40% - Accent3 2 3 3" xfId="1100"/>
    <cellStyle name="40% - Accent3 2 3 3 2" xfId="3155"/>
    <cellStyle name="40% - Accent3 2 3 3 2 2" xfId="10684"/>
    <cellStyle name="40% - Accent3 2 3 3 2 2 2" xfId="21053"/>
    <cellStyle name="40% - Accent3 2 3 3 2 2 2 2" xfId="44029"/>
    <cellStyle name="40% - Accent3 2 3 3 2 2 2 2 2" xfId="55645"/>
    <cellStyle name="40% - Accent3 2 3 3 2 2 2 3" xfId="49837"/>
    <cellStyle name="40% - Accent3 2 3 3 2 2 2 4" xfId="38221"/>
    <cellStyle name="40% - Accent3 2 3 3 2 2 3" xfId="40742"/>
    <cellStyle name="40% - Accent3 2 3 3 2 2 3 2" xfId="52358"/>
    <cellStyle name="40% - Accent3 2 3 3 2 2 4" xfId="46550"/>
    <cellStyle name="40% - Accent3 2 3 3 2 2 5" xfId="29179"/>
    <cellStyle name="40% - Accent3 2 3 3 2 3" xfId="13525"/>
    <cellStyle name="40% - Accent3 2 3 3 2 3 2" xfId="42860"/>
    <cellStyle name="40% - Accent3 2 3 3 2 3 2 2" xfId="54476"/>
    <cellStyle name="40% - Accent3 2 3 3 2 3 3" xfId="48668"/>
    <cellStyle name="40% - Accent3 2 3 3 2 3 4" xfId="32152"/>
    <cellStyle name="40% - Accent3 2 3 3 2 4" xfId="39573"/>
    <cellStyle name="40% - Accent3 2 3 3 2 4 2" xfId="51189"/>
    <cellStyle name="40% - Accent3 2 3 3 2 5" xfId="25163"/>
    <cellStyle name="40% - Accent3 2 3 3 2 6" xfId="45381"/>
    <cellStyle name="40% - Accent3 2 3 3 2 7" xfId="22636"/>
    <cellStyle name="40% - Accent3 2 3 3 3" xfId="2483"/>
    <cellStyle name="40% - Accent3 2 3 3 3 2" xfId="12853"/>
    <cellStyle name="40% - Accent3 2 3 3 3 2 2" xfId="42276"/>
    <cellStyle name="40% - Accent3 2 3 3 3 2 2 2" xfId="53892"/>
    <cellStyle name="40% - Accent3 2 3 3 3 2 3" xfId="48084"/>
    <cellStyle name="40% - Accent3 2 3 3 3 2 4" xfId="31540"/>
    <cellStyle name="40% - Accent3 2 3 3 3 3" xfId="40158"/>
    <cellStyle name="40% - Accent3 2 3 3 3 3 2" xfId="51774"/>
    <cellStyle name="40% - Accent3 2 3 3 3 4" xfId="45966"/>
    <cellStyle name="40% - Accent3 2 3 3 3 5" xfId="28535"/>
    <cellStyle name="40% - Accent3 2 3 3 4" xfId="10100"/>
    <cellStyle name="40% - Accent3 2 3 3 4 2" xfId="20469"/>
    <cellStyle name="40% - Accent3 2 3 3 4 2 2" xfId="55061"/>
    <cellStyle name="40% - Accent3 2 3 3 4 2 3" xfId="43445"/>
    <cellStyle name="40% - Accent3 2 3 3 4 3" xfId="49253"/>
    <cellStyle name="40% - Accent3 2 3 3 4 4" xfId="37637"/>
    <cellStyle name="40% - Accent3 2 3 3 5" xfId="11470"/>
    <cellStyle name="40% - Accent3 2 3 3 5 2" xfId="41326"/>
    <cellStyle name="40% - Accent3 2 3 3 5 2 2" xfId="52942"/>
    <cellStyle name="40% - Accent3 2 3 3 5 3" xfId="47134"/>
    <cellStyle name="40% - Accent3 2 3 3 5 4" xfId="30300"/>
    <cellStyle name="40% - Accent3 2 3 3 6" xfId="38989"/>
    <cellStyle name="40% - Accent3 2 3 3 6 2" xfId="50605"/>
    <cellStyle name="40% - Accent3 2 3 3 7" xfId="24433"/>
    <cellStyle name="40% - Accent3 2 3 3 8" xfId="44797"/>
    <cellStyle name="40% - Accent3 2 3 3 9" xfId="21906"/>
    <cellStyle name="40% - Accent3 2 3 4" xfId="1314"/>
    <cellStyle name="40% - Accent3 2 3 4 2" xfId="2673"/>
    <cellStyle name="40% - Accent3 2 3 4 2 2" xfId="13043"/>
    <cellStyle name="40% - Accent3 2 3 4 2 2 2" xfId="42458"/>
    <cellStyle name="40% - Accent3 2 3 4 2 2 2 2" xfId="54074"/>
    <cellStyle name="40% - Accent3 2 3 4 2 2 3" xfId="48266"/>
    <cellStyle name="40% - Accent3 2 3 4 2 2 4" xfId="31730"/>
    <cellStyle name="40% - Accent3 2 3 4 2 3" xfId="40340"/>
    <cellStyle name="40% - Accent3 2 3 4 2 3 2" xfId="51956"/>
    <cellStyle name="40% - Accent3 2 3 4 2 4" xfId="46148"/>
    <cellStyle name="40% - Accent3 2 3 4 2 5" xfId="28717"/>
    <cellStyle name="40% - Accent3 2 3 4 3" xfId="10282"/>
    <cellStyle name="40% - Accent3 2 3 4 3 2" xfId="20651"/>
    <cellStyle name="40% - Accent3 2 3 4 3 2 2" xfId="55243"/>
    <cellStyle name="40% - Accent3 2 3 4 3 2 3" xfId="43627"/>
    <cellStyle name="40% - Accent3 2 3 4 3 3" xfId="49435"/>
    <cellStyle name="40% - Accent3 2 3 4 3 4" xfId="37819"/>
    <cellStyle name="40% - Accent3 2 3 4 4" xfId="11684"/>
    <cellStyle name="40% - Accent3 2 3 4 4 2" xfId="41508"/>
    <cellStyle name="40% - Accent3 2 3 4 4 2 2" xfId="53124"/>
    <cellStyle name="40% - Accent3 2 3 4 4 3" xfId="47316"/>
    <cellStyle name="40% - Accent3 2 3 4 4 4" xfId="30482"/>
    <cellStyle name="40% - Accent3 2 3 4 5" xfId="39171"/>
    <cellStyle name="40% - Accent3 2 3 4 5 2" xfId="50787"/>
    <cellStyle name="40% - Accent3 2 3 4 6" xfId="24647"/>
    <cellStyle name="40% - Accent3 2 3 4 7" xfId="44979"/>
    <cellStyle name="40% - Accent3 2 3 4 8" xfId="22120"/>
    <cellStyle name="40% - Accent3 2 3 5" xfId="761"/>
    <cellStyle name="40% - Accent3 2 3 5 2" xfId="2868"/>
    <cellStyle name="40% - Accent3 2 3 5 2 2" xfId="13238"/>
    <cellStyle name="40% - Accent3 2 3 5 2 2 2" xfId="42640"/>
    <cellStyle name="40% - Accent3 2 3 5 2 2 2 2" xfId="54256"/>
    <cellStyle name="40% - Accent3 2 3 5 2 2 3" xfId="48448"/>
    <cellStyle name="40% - Accent3 2 3 5 2 2 4" xfId="31925"/>
    <cellStyle name="40% - Accent3 2 3 5 2 3" xfId="40522"/>
    <cellStyle name="40% - Accent3 2 3 5 2 3 2" xfId="52138"/>
    <cellStyle name="40% - Accent3 2 3 5 2 4" xfId="46330"/>
    <cellStyle name="40% - Accent3 2 3 5 2 5" xfId="28899"/>
    <cellStyle name="40% - Accent3 2 3 5 3" xfId="10464"/>
    <cellStyle name="40% - Accent3 2 3 5 3 2" xfId="20833"/>
    <cellStyle name="40% - Accent3 2 3 5 3 2 2" xfId="55425"/>
    <cellStyle name="40% - Accent3 2 3 5 3 2 3" xfId="43809"/>
    <cellStyle name="40% - Accent3 2 3 5 3 3" xfId="49617"/>
    <cellStyle name="40% - Accent3 2 3 5 3 4" xfId="38001"/>
    <cellStyle name="40% - Accent3 2 3 5 4" xfId="11131"/>
    <cellStyle name="40% - Accent3 2 3 5 4 2" xfId="41106"/>
    <cellStyle name="40% - Accent3 2 3 5 4 2 2" xfId="52722"/>
    <cellStyle name="40% - Accent3 2 3 5 4 3" xfId="46914"/>
    <cellStyle name="40% - Accent3 2 3 5 4 4" xfId="30080"/>
    <cellStyle name="40% - Accent3 2 3 5 5" xfId="39353"/>
    <cellStyle name="40% - Accent3 2 3 5 5 2" xfId="50969"/>
    <cellStyle name="40% - Accent3 2 3 5 6" xfId="24862"/>
    <cellStyle name="40% - Accent3 2 3 5 7" xfId="45161"/>
    <cellStyle name="40% - Accent3 2 3 5 8" xfId="22335"/>
    <cellStyle name="40% - Accent3 2 3 6" xfId="2223"/>
    <cellStyle name="40% - Accent3 2 3 6 2" xfId="9880"/>
    <cellStyle name="40% - Accent3 2 3 6 2 2" xfId="20249"/>
    <cellStyle name="40% - Accent3 2 3 6 2 2 2" xfId="43225"/>
    <cellStyle name="40% - Accent3 2 3 6 2 2 2 2" xfId="54841"/>
    <cellStyle name="40% - Accent3 2 3 6 2 2 3" xfId="49033"/>
    <cellStyle name="40% - Accent3 2 3 6 2 2 4" xfId="37417"/>
    <cellStyle name="40% - Accent3 2 3 6 2 3" xfId="39938"/>
    <cellStyle name="40% - Accent3 2 3 6 2 3 2" xfId="51554"/>
    <cellStyle name="40% - Accent3 2 3 6 2 4" xfId="45746"/>
    <cellStyle name="40% - Accent3 2 3 6 2 5" xfId="28303"/>
    <cellStyle name="40% - Accent3 2 3 6 3" xfId="12593"/>
    <cellStyle name="40% - Accent3 2 3 6 3 2" xfId="42056"/>
    <cellStyle name="40% - Accent3 2 3 6 3 2 2" xfId="53672"/>
    <cellStyle name="40% - Accent3 2 3 6 3 3" xfId="47864"/>
    <cellStyle name="40% - Accent3 2 3 6 3 4" xfId="31293"/>
    <cellStyle name="40% - Accent3 2 3 6 4" xfId="38769"/>
    <cellStyle name="40% - Accent3 2 3 6 4 2" xfId="50385"/>
    <cellStyle name="40% - Accent3 2 3 6 5" xfId="24145"/>
    <cellStyle name="40% - Accent3 2 3 6 6" xfId="44577"/>
    <cellStyle name="40% - Accent3 2 3 6 7" xfId="21609"/>
    <cellStyle name="40% - Accent3 2 3 7" xfId="1983"/>
    <cellStyle name="40% - Accent3 2 3 7 2" xfId="12353"/>
    <cellStyle name="40% - Accent3 2 3 7 2 2" xfId="41910"/>
    <cellStyle name="40% - Accent3 2 3 7 2 2 2" xfId="53526"/>
    <cellStyle name="40% - Accent3 2 3 7 2 3" xfId="47718"/>
    <cellStyle name="40% - Accent3 2 3 7 2 4" xfId="31133"/>
    <cellStyle name="40% - Accent3 2 3 7 3" xfId="38623"/>
    <cellStyle name="40% - Accent3 2 3 7 3 2" xfId="50239"/>
    <cellStyle name="40% - Accent3 2 3 7 4" xfId="44431"/>
    <cellStyle name="40% - Accent3 2 3 7 5" xfId="23905"/>
    <cellStyle name="40% - Accent3 2 3 8" xfId="1580"/>
    <cellStyle name="40% - Accent3 2 3 8 2" xfId="11950"/>
    <cellStyle name="40% - Accent3 2 3 8 2 2" xfId="41727"/>
    <cellStyle name="40% - Accent3 2 3 8 2 2 2" xfId="53343"/>
    <cellStyle name="40% - Accent3 2 3 8 2 3" xfId="47535"/>
    <cellStyle name="40% - Accent3 2 3 8 2 4" xfId="30748"/>
    <cellStyle name="40% - Accent3 2 3 8 3" xfId="39792"/>
    <cellStyle name="40% - Accent3 2 3 8 3 2" xfId="51408"/>
    <cellStyle name="40% - Accent3 2 3 8 4" xfId="45600"/>
    <cellStyle name="40% - Accent3 2 3 8 5" xfId="28078"/>
    <cellStyle name="40% - Accent3 2 3 9" xfId="9734"/>
    <cellStyle name="40% - Accent3 2 3 9 2" xfId="20103"/>
    <cellStyle name="40% - Accent3 2 3 9 2 2" xfId="54695"/>
    <cellStyle name="40% - Accent3 2 3 9 2 3" xfId="43079"/>
    <cellStyle name="40% - Accent3 2 3 9 3" xfId="48887"/>
    <cellStyle name="40% - Accent3 2 3 9 4" xfId="37271"/>
    <cellStyle name="40% - Accent3 2 4" xfId="552"/>
    <cellStyle name="40% - Accent3 2 4 10" xfId="38476"/>
    <cellStyle name="40% - Accent3 2 4 10 2" xfId="50092"/>
    <cellStyle name="40% - Accent3 2 4 11" xfId="23479"/>
    <cellStyle name="40% - Accent3 2 4 12" xfId="44284"/>
    <cellStyle name="40% - Accent3 2 4 13" xfId="21397"/>
    <cellStyle name="40% - Accent3 2 4 2" xfId="1140"/>
    <cellStyle name="40% - Accent3 2 4 2 2" xfId="3191"/>
    <cellStyle name="40% - Accent3 2 4 2 2 2" xfId="10720"/>
    <cellStyle name="40% - Accent3 2 4 2 2 2 2" xfId="21089"/>
    <cellStyle name="40% - Accent3 2 4 2 2 2 2 2" xfId="44065"/>
    <cellStyle name="40% - Accent3 2 4 2 2 2 2 2 2" xfId="55681"/>
    <cellStyle name="40% - Accent3 2 4 2 2 2 2 3" xfId="49873"/>
    <cellStyle name="40% - Accent3 2 4 2 2 2 2 4" xfId="38257"/>
    <cellStyle name="40% - Accent3 2 4 2 2 2 3" xfId="40778"/>
    <cellStyle name="40% - Accent3 2 4 2 2 2 3 2" xfId="52394"/>
    <cellStyle name="40% - Accent3 2 4 2 2 2 4" xfId="46586"/>
    <cellStyle name="40% - Accent3 2 4 2 2 2 5" xfId="29215"/>
    <cellStyle name="40% - Accent3 2 4 2 2 3" xfId="13561"/>
    <cellStyle name="40% - Accent3 2 4 2 2 3 2" xfId="42896"/>
    <cellStyle name="40% - Accent3 2 4 2 2 3 2 2" xfId="54512"/>
    <cellStyle name="40% - Accent3 2 4 2 2 3 3" xfId="48704"/>
    <cellStyle name="40% - Accent3 2 4 2 2 3 4" xfId="32188"/>
    <cellStyle name="40% - Accent3 2 4 2 2 4" xfId="39609"/>
    <cellStyle name="40% - Accent3 2 4 2 2 4 2" xfId="51225"/>
    <cellStyle name="40% - Accent3 2 4 2 2 5" xfId="25199"/>
    <cellStyle name="40% - Accent3 2 4 2 2 6" xfId="45417"/>
    <cellStyle name="40% - Accent3 2 4 2 2 7" xfId="22672"/>
    <cellStyle name="40% - Accent3 2 4 2 3" xfId="2519"/>
    <cellStyle name="40% - Accent3 2 4 2 3 2" xfId="12889"/>
    <cellStyle name="40% - Accent3 2 4 2 3 2 2" xfId="42312"/>
    <cellStyle name="40% - Accent3 2 4 2 3 2 2 2" xfId="53928"/>
    <cellStyle name="40% - Accent3 2 4 2 3 2 3" xfId="48120"/>
    <cellStyle name="40% - Accent3 2 4 2 3 2 4" xfId="31576"/>
    <cellStyle name="40% - Accent3 2 4 2 3 3" xfId="40194"/>
    <cellStyle name="40% - Accent3 2 4 2 3 3 2" xfId="51810"/>
    <cellStyle name="40% - Accent3 2 4 2 3 4" xfId="46002"/>
    <cellStyle name="40% - Accent3 2 4 2 3 5" xfId="28571"/>
    <cellStyle name="40% - Accent3 2 4 2 4" xfId="10136"/>
    <cellStyle name="40% - Accent3 2 4 2 4 2" xfId="20505"/>
    <cellStyle name="40% - Accent3 2 4 2 4 2 2" xfId="55097"/>
    <cellStyle name="40% - Accent3 2 4 2 4 2 3" xfId="43481"/>
    <cellStyle name="40% - Accent3 2 4 2 4 3" xfId="49289"/>
    <cellStyle name="40% - Accent3 2 4 2 4 4" xfId="37673"/>
    <cellStyle name="40% - Accent3 2 4 2 5" xfId="11510"/>
    <cellStyle name="40% - Accent3 2 4 2 5 2" xfId="41362"/>
    <cellStyle name="40% - Accent3 2 4 2 5 2 2" xfId="52978"/>
    <cellStyle name="40% - Accent3 2 4 2 5 3" xfId="47170"/>
    <cellStyle name="40% - Accent3 2 4 2 5 4" xfId="30336"/>
    <cellStyle name="40% - Accent3 2 4 2 6" xfId="39025"/>
    <cellStyle name="40% - Accent3 2 4 2 6 2" xfId="50641"/>
    <cellStyle name="40% - Accent3 2 4 2 7" xfId="24473"/>
    <cellStyle name="40% - Accent3 2 4 2 8" xfId="44833"/>
    <cellStyle name="40% - Accent3 2 4 2 9" xfId="21946"/>
    <cellStyle name="40% - Accent3 2 4 3" xfId="1350"/>
    <cellStyle name="40% - Accent3 2 4 3 2" xfId="2709"/>
    <cellStyle name="40% - Accent3 2 4 3 2 2" xfId="13079"/>
    <cellStyle name="40% - Accent3 2 4 3 2 2 2" xfId="42494"/>
    <cellStyle name="40% - Accent3 2 4 3 2 2 2 2" xfId="54110"/>
    <cellStyle name="40% - Accent3 2 4 3 2 2 3" xfId="48302"/>
    <cellStyle name="40% - Accent3 2 4 3 2 2 4" xfId="31766"/>
    <cellStyle name="40% - Accent3 2 4 3 2 3" xfId="40376"/>
    <cellStyle name="40% - Accent3 2 4 3 2 3 2" xfId="51992"/>
    <cellStyle name="40% - Accent3 2 4 3 2 4" xfId="46184"/>
    <cellStyle name="40% - Accent3 2 4 3 2 5" xfId="28753"/>
    <cellStyle name="40% - Accent3 2 4 3 3" xfId="10318"/>
    <cellStyle name="40% - Accent3 2 4 3 3 2" xfId="20687"/>
    <cellStyle name="40% - Accent3 2 4 3 3 2 2" xfId="55279"/>
    <cellStyle name="40% - Accent3 2 4 3 3 2 3" xfId="43663"/>
    <cellStyle name="40% - Accent3 2 4 3 3 3" xfId="49471"/>
    <cellStyle name="40% - Accent3 2 4 3 3 4" xfId="37855"/>
    <cellStyle name="40% - Accent3 2 4 3 4" xfId="11720"/>
    <cellStyle name="40% - Accent3 2 4 3 4 2" xfId="41544"/>
    <cellStyle name="40% - Accent3 2 4 3 4 2 2" xfId="53160"/>
    <cellStyle name="40% - Accent3 2 4 3 4 3" xfId="47352"/>
    <cellStyle name="40% - Accent3 2 4 3 4 4" xfId="30518"/>
    <cellStyle name="40% - Accent3 2 4 3 5" xfId="39207"/>
    <cellStyle name="40% - Accent3 2 4 3 5 2" xfId="50823"/>
    <cellStyle name="40% - Accent3 2 4 3 6" xfId="24683"/>
    <cellStyle name="40% - Accent3 2 4 3 7" xfId="45015"/>
    <cellStyle name="40% - Accent3 2 4 3 8" xfId="22156"/>
    <cellStyle name="40% - Accent3 2 4 4" xfId="877"/>
    <cellStyle name="40% - Accent3 2 4 4 2" xfId="2982"/>
    <cellStyle name="40% - Accent3 2 4 4 2 2" xfId="13352"/>
    <cellStyle name="40% - Accent3 2 4 4 2 2 2" xfId="42750"/>
    <cellStyle name="40% - Accent3 2 4 4 2 2 2 2" xfId="54366"/>
    <cellStyle name="40% - Accent3 2 4 4 2 2 3" xfId="48558"/>
    <cellStyle name="40% - Accent3 2 4 4 2 2 4" xfId="32035"/>
    <cellStyle name="40% - Accent3 2 4 4 2 3" xfId="40632"/>
    <cellStyle name="40% - Accent3 2 4 4 2 3 2" xfId="52248"/>
    <cellStyle name="40% - Accent3 2 4 4 2 4" xfId="46440"/>
    <cellStyle name="40% - Accent3 2 4 4 2 5" xfId="29013"/>
    <cellStyle name="40% - Accent3 2 4 4 3" xfId="10574"/>
    <cellStyle name="40% - Accent3 2 4 4 3 2" xfId="20943"/>
    <cellStyle name="40% - Accent3 2 4 4 3 2 2" xfId="55535"/>
    <cellStyle name="40% - Accent3 2 4 4 3 2 3" xfId="43919"/>
    <cellStyle name="40% - Accent3 2 4 4 3 3" xfId="49727"/>
    <cellStyle name="40% - Accent3 2 4 4 3 4" xfId="38111"/>
    <cellStyle name="40% - Accent3 2 4 4 4" xfId="11247"/>
    <cellStyle name="40% - Accent3 2 4 4 4 2" xfId="41216"/>
    <cellStyle name="40% - Accent3 2 4 4 4 2 2" xfId="52832"/>
    <cellStyle name="40% - Accent3 2 4 4 4 3" xfId="47024"/>
    <cellStyle name="40% - Accent3 2 4 4 4 4" xfId="30190"/>
    <cellStyle name="40% - Accent3 2 4 4 5" xfId="39463"/>
    <cellStyle name="40% - Accent3 2 4 4 5 2" xfId="51079"/>
    <cellStyle name="40% - Accent3 2 4 4 6" xfId="24978"/>
    <cellStyle name="40% - Accent3 2 4 4 7" xfId="45271"/>
    <cellStyle name="40% - Accent3 2 4 4 8" xfId="22451"/>
    <cellStyle name="40% - Accent3 2 4 5" xfId="2335"/>
    <cellStyle name="40% - Accent3 2 4 5 2" xfId="9990"/>
    <cellStyle name="40% - Accent3 2 4 5 2 2" xfId="20359"/>
    <cellStyle name="40% - Accent3 2 4 5 2 2 2" xfId="43335"/>
    <cellStyle name="40% - Accent3 2 4 5 2 2 2 2" xfId="54951"/>
    <cellStyle name="40% - Accent3 2 4 5 2 2 3" xfId="49143"/>
    <cellStyle name="40% - Accent3 2 4 5 2 2 4" xfId="37527"/>
    <cellStyle name="40% - Accent3 2 4 5 2 3" xfId="40048"/>
    <cellStyle name="40% - Accent3 2 4 5 2 3 2" xfId="51664"/>
    <cellStyle name="40% - Accent3 2 4 5 2 4" xfId="45856"/>
    <cellStyle name="40% - Accent3 2 4 5 2 5" xfId="28415"/>
    <cellStyle name="40% - Accent3 2 4 5 3" xfId="12705"/>
    <cellStyle name="40% - Accent3 2 4 5 3 2" xfId="42166"/>
    <cellStyle name="40% - Accent3 2 4 5 3 2 2" xfId="53782"/>
    <cellStyle name="40% - Accent3 2 4 5 3 3" xfId="47974"/>
    <cellStyle name="40% - Accent3 2 4 5 3 4" xfId="31403"/>
    <cellStyle name="40% - Accent3 2 4 5 4" xfId="38879"/>
    <cellStyle name="40% - Accent3 2 4 5 4 2" xfId="50495"/>
    <cellStyle name="40% - Accent3 2 4 5 5" xfId="24257"/>
    <cellStyle name="40% - Accent3 2 4 5 6" xfId="44687"/>
    <cellStyle name="40% - Accent3 2 4 5 7" xfId="21721"/>
    <cellStyle name="40% - Accent3 2 4 6" xfId="2022"/>
    <cellStyle name="40% - Accent3 2 4 6 2" xfId="12392"/>
    <cellStyle name="40% - Accent3 2 4 6 2 2" xfId="41946"/>
    <cellStyle name="40% - Accent3 2 4 6 2 2 2" xfId="53562"/>
    <cellStyle name="40% - Accent3 2 4 6 2 3" xfId="47754"/>
    <cellStyle name="40% - Accent3 2 4 6 2 4" xfId="31172"/>
    <cellStyle name="40% - Accent3 2 4 6 3" xfId="38659"/>
    <cellStyle name="40% - Accent3 2 4 6 3 2" xfId="50275"/>
    <cellStyle name="40% - Accent3 2 4 6 4" xfId="44467"/>
    <cellStyle name="40% - Accent3 2 4 6 5" xfId="23944"/>
    <cellStyle name="40% - Accent3 2 4 7" xfId="1616"/>
    <cellStyle name="40% - Accent3 2 4 7 2" xfId="11986"/>
    <cellStyle name="40% - Accent3 2 4 7 2 2" xfId="41763"/>
    <cellStyle name="40% - Accent3 2 4 7 2 2 2" xfId="53379"/>
    <cellStyle name="40% - Accent3 2 4 7 2 3" xfId="47571"/>
    <cellStyle name="40% - Accent3 2 4 7 2 4" xfId="30784"/>
    <cellStyle name="40% - Accent3 2 4 7 3" xfId="39828"/>
    <cellStyle name="40% - Accent3 2 4 7 3 2" xfId="51444"/>
    <cellStyle name="40% - Accent3 2 4 7 4" xfId="45636"/>
    <cellStyle name="40% - Accent3 2 4 7 5" xfId="28114"/>
    <cellStyle name="40% - Accent3 2 4 8" xfId="9770"/>
    <cellStyle name="40% - Accent3 2 4 8 2" xfId="20139"/>
    <cellStyle name="40% - Accent3 2 4 8 2 2" xfId="54731"/>
    <cellStyle name="40% - Accent3 2 4 8 2 3" xfId="43115"/>
    <cellStyle name="40% - Accent3 2 4 8 3" xfId="48923"/>
    <cellStyle name="40% - Accent3 2 4 8 4" xfId="37307"/>
    <cellStyle name="40% - Accent3 2 4 9" xfId="10924"/>
    <cellStyle name="40% - Accent3 2 4 9 2" xfId="40960"/>
    <cellStyle name="40% - Accent3 2 4 9 2 2" xfId="52576"/>
    <cellStyle name="40% - Accent3 2 4 9 3" xfId="46768"/>
    <cellStyle name="40% - Accent3 2 4 9 4" xfId="29934"/>
    <cellStyle name="40% - Accent3 2 5" xfId="606"/>
    <cellStyle name="40% - Accent3 2 5 10" xfId="38512"/>
    <cellStyle name="40% - Accent3 2 5 10 2" xfId="50128"/>
    <cellStyle name="40% - Accent3 2 5 11" xfId="23533"/>
    <cellStyle name="40% - Accent3 2 5 12" xfId="44320"/>
    <cellStyle name="40% - Accent3 2 5 13" xfId="21451"/>
    <cellStyle name="40% - Accent3 2 5 2" xfId="1194"/>
    <cellStyle name="40% - Accent3 2 5 2 2" xfId="3227"/>
    <cellStyle name="40% - Accent3 2 5 2 2 2" xfId="10756"/>
    <cellStyle name="40% - Accent3 2 5 2 2 2 2" xfId="21125"/>
    <cellStyle name="40% - Accent3 2 5 2 2 2 2 2" xfId="44101"/>
    <cellStyle name="40% - Accent3 2 5 2 2 2 2 2 2" xfId="55717"/>
    <cellStyle name="40% - Accent3 2 5 2 2 2 2 3" xfId="49909"/>
    <cellStyle name="40% - Accent3 2 5 2 2 2 2 4" xfId="38293"/>
    <cellStyle name="40% - Accent3 2 5 2 2 2 3" xfId="40814"/>
    <cellStyle name="40% - Accent3 2 5 2 2 2 3 2" xfId="52430"/>
    <cellStyle name="40% - Accent3 2 5 2 2 2 4" xfId="46622"/>
    <cellStyle name="40% - Accent3 2 5 2 2 2 5" xfId="29251"/>
    <cellStyle name="40% - Accent3 2 5 2 2 3" xfId="13597"/>
    <cellStyle name="40% - Accent3 2 5 2 2 3 2" xfId="42932"/>
    <cellStyle name="40% - Accent3 2 5 2 2 3 2 2" xfId="54548"/>
    <cellStyle name="40% - Accent3 2 5 2 2 3 3" xfId="48740"/>
    <cellStyle name="40% - Accent3 2 5 2 2 3 4" xfId="32224"/>
    <cellStyle name="40% - Accent3 2 5 2 2 4" xfId="39645"/>
    <cellStyle name="40% - Accent3 2 5 2 2 4 2" xfId="51261"/>
    <cellStyle name="40% - Accent3 2 5 2 2 5" xfId="25235"/>
    <cellStyle name="40% - Accent3 2 5 2 2 6" xfId="45453"/>
    <cellStyle name="40% - Accent3 2 5 2 2 7" xfId="22708"/>
    <cellStyle name="40% - Accent3 2 5 2 3" xfId="2561"/>
    <cellStyle name="40% - Accent3 2 5 2 3 2" xfId="12931"/>
    <cellStyle name="40% - Accent3 2 5 2 3 2 2" xfId="42348"/>
    <cellStyle name="40% - Accent3 2 5 2 3 2 2 2" xfId="53964"/>
    <cellStyle name="40% - Accent3 2 5 2 3 2 3" xfId="48156"/>
    <cellStyle name="40% - Accent3 2 5 2 3 2 4" xfId="31618"/>
    <cellStyle name="40% - Accent3 2 5 2 3 3" xfId="40230"/>
    <cellStyle name="40% - Accent3 2 5 2 3 3 2" xfId="51846"/>
    <cellStyle name="40% - Accent3 2 5 2 3 4" xfId="46038"/>
    <cellStyle name="40% - Accent3 2 5 2 3 5" xfId="28607"/>
    <cellStyle name="40% - Accent3 2 5 2 4" xfId="10172"/>
    <cellStyle name="40% - Accent3 2 5 2 4 2" xfId="20541"/>
    <cellStyle name="40% - Accent3 2 5 2 4 2 2" xfId="55133"/>
    <cellStyle name="40% - Accent3 2 5 2 4 2 3" xfId="43517"/>
    <cellStyle name="40% - Accent3 2 5 2 4 3" xfId="49325"/>
    <cellStyle name="40% - Accent3 2 5 2 4 4" xfId="37709"/>
    <cellStyle name="40% - Accent3 2 5 2 5" xfId="11564"/>
    <cellStyle name="40% - Accent3 2 5 2 5 2" xfId="41398"/>
    <cellStyle name="40% - Accent3 2 5 2 5 2 2" xfId="53014"/>
    <cellStyle name="40% - Accent3 2 5 2 5 3" xfId="47206"/>
    <cellStyle name="40% - Accent3 2 5 2 5 4" xfId="30372"/>
    <cellStyle name="40% - Accent3 2 5 2 6" xfId="39061"/>
    <cellStyle name="40% - Accent3 2 5 2 6 2" xfId="50677"/>
    <cellStyle name="40% - Accent3 2 5 2 7" xfId="24527"/>
    <cellStyle name="40% - Accent3 2 5 2 8" xfId="44869"/>
    <cellStyle name="40% - Accent3 2 5 2 9" xfId="22000"/>
    <cellStyle name="40% - Accent3 2 5 3" xfId="1386"/>
    <cellStyle name="40% - Accent3 2 5 3 2" xfId="2745"/>
    <cellStyle name="40% - Accent3 2 5 3 2 2" xfId="13115"/>
    <cellStyle name="40% - Accent3 2 5 3 2 2 2" xfId="42530"/>
    <cellStyle name="40% - Accent3 2 5 3 2 2 2 2" xfId="54146"/>
    <cellStyle name="40% - Accent3 2 5 3 2 2 3" xfId="48338"/>
    <cellStyle name="40% - Accent3 2 5 3 2 2 4" xfId="31802"/>
    <cellStyle name="40% - Accent3 2 5 3 2 3" xfId="40412"/>
    <cellStyle name="40% - Accent3 2 5 3 2 3 2" xfId="52028"/>
    <cellStyle name="40% - Accent3 2 5 3 2 4" xfId="46220"/>
    <cellStyle name="40% - Accent3 2 5 3 2 5" xfId="28789"/>
    <cellStyle name="40% - Accent3 2 5 3 3" xfId="10354"/>
    <cellStyle name="40% - Accent3 2 5 3 3 2" xfId="20723"/>
    <cellStyle name="40% - Accent3 2 5 3 3 2 2" xfId="55315"/>
    <cellStyle name="40% - Accent3 2 5 3 3 2 3" xfId="43699"/>
    <cellStyle name="40% - Accent3 2 5 3 3 3" xfId="49507"/>
    <cellStyle name="40% - Accent3 2 5 3 3 4" xfId="37891"/>
    <cellStyle name="40% - Accent3 2 5 3 4" xfId="11756"/>
    <cellStyle name="40% - Accent3 2 5 3 4 2" xfId="41580"/>
    <cellStyle name="40% - Accent3 2 5 3 4 2 2" xfId="53196"/>
    <cellStyle name="40% - Accent3 2 5 3 4 3" xfId="47388"/>
    <cellStyle name="40% - Accent3 2 5 3 4 4" xfId="30554"/>
    <cellStyle name="40% - Accent3 2 5 3 5" xfId="39243"/>
    <cellStyle name="40% - Accent3 2 5 3 5 2" xfId="50859"/>
    <cellStyle name="40% - Accent3 2 5 3 6" xfId="24719"/>
    <cellStyle name="40% - Accent3 2 5 3 7" xfId="45051"/>
    <cellStyle name="40% - Accent3 2 5 3 8" xfId="22192"/>
    <cellStyle name="40% - Accent3 2 5 4" xfId="927"/>
    <cellStyle name="40% - Accent3 2 5 4 2" xfId="3023"/>
    <cellStyle name="40% - Accent3 2 5 4 2 2" xfId="13393"/>
    <cellStyle name="40% - Accent3 2 5 4 2 2 2" xfId="42786"/>
    <cellStyle name="40% - Accent3 2 5 4 2 2 2 2" xfId="54402"/>
    <cellStyle name="40% - Accent3 2 5 4 2 2 3" xfId="48594"/>
    <cellStyle name="40% - Accent3 2 5 4 2 2 4" xfId="32076"/>
    <cellStyle name="40% - Accent3 2 5 4 2 3" xfId="40668"/>
    <cellStyle name="40% - Accent3 2 5 4 2 3 2" xfId="52284"/>
    <cellStyle name="40% - Accent3 2 5 4 2 4" xfId="46476"/>
    <cellStyle name="40% - Accent3 2 5 4 2 5" xfId="29049"/>
    <cellStyle name="40% - Accent3 2 5 4 3" xfId="10610"/>
    <cellStyle name="40% - Accent3 2 5 4 3 2" xfId="20979"/>
    <cellStyle name="40% - Accent3 2 5 4 3 2 2" xfId="55571"/>
    <cellStyle name="40% - Accent3 2 5 4 3 2 3" xfId="43955"/>
    <cellStyle name="40% - Accent3 2 5 4 3 3" xfId="49763"/>
    <cellStyle name="40% - Accent3 2 5 4 3 4" xfId="38147"/>
    <cellStyle name="40% - Accent3 2 5 4 4" xfId="11297"/>
    <cellStyle name="40% - Accent3 2 5 4 4 2" xfId="41252"/>
    <cellStyle name="40% - Accent3 2 5 4 4 2 2" xfId="52868"/>
    <cellStyle name="40% - Accent3 2 5 4 4 3" xfId="47060"/>
    <cellStyle name="40% - Accent3 2 5 4 4 4" xfId="30226"/>
    <cellStyle name="40% - Accent3 2 5 4 5" xfId="39499"/>
    <cellStyle name="40% - Accent3 2 5 4 5 2" xfId="51115"/>
    <cellStyle name="40% - Accent3 2 5 4 6" xfId="25028"/>
    <cellStyle name="40% - Accent3 2 5 4 7" xfId="45307"/>
    <cellStyle name="40% - Accent3 2 5 4 8" xfId="22501"/>
    <cellStyle name="40% - Accent3 2 5 5" xfId="2375"/>
    <cellStyle name="40% - Accent3 2 5 5 2" xfId="10026"/>
    <cellStyle name="40% - Accent3 2 5 5 2 2" xfId="20395"/>
    <cellStyle name="40% - Accent3 2 5 5 2 2 2" xfId="43371"/>
    <cellStyle name="40% - Accent3 2 5 5 2 2 2 2" xfId="54987"/>
    <cellStyle name="40% - Accent3 2 5 5 2 2 3" xfId="49179"/>
    <cellStyle name="40% - Accent3 2 5 5 2 2 4" xfId="37563"/>
    <cellStyle name="40% - Accent3 2 5 5 2 3" xfId="40084"/>
    <cellStyle name="40% - Accent3 2 5 5 2 3 2" xfId="51700"/>
    <cellStyle name="40% - Accent3 2 5 5 2 4" xfId="45892"/>
    <cellStyle name="40% - Accent3 2 5 5 2 5" xfId="28455"/>
    <cellStyle name="40% - Accent3 2 5 5 3" xfId="12745"/>
    <cellStyle name="40% - Accent3 2 5 5 3 2" xfId="42202"/>
    <cellStyle name="40% - Accent3 2 5 5 3 2 2" xfId="53818"/>
    <cellStyle name="40% - Accent3 2 5 5 3 3" xfId="48010"/>
    <cellStyle name="40% - Accent3 2 5 5 3 4" xfId="31439"/>
    <cellStyle name="40% - Accent3 2 5 5 4" xfId="38915"/>
    <cellStyle name="40% - Accent3 2 5 5 4 2" xfId="50531"/>
    <cellStyle name="40% - Accent3 2 5 5 5" xfId="24297"/>
    <cellStyle name="40% - Accent3 2 5 5 6" xfId="44723"/>
    <cellStyle name="40% - Accent3 2 5 5 7" xfId="21761"/>
    <cellStyle name="40% - Accent3 2 5 6" xfId="2067"/>
    <cellStyle name="40% - Accent3 2 5 6 2" xfId="12437"/>
    <cellStyle name="40% - Accent3 2 5 6 2 2" xfId="41982"/>
    <cellStyle name="40% - Accent3 2 5 6 2 2 2" xfId="53598"/>
    <cellStyle name="40% - Accent3 2 5 6 2 3" xfId="47790"/>
    <cellStyle name="40% - Accent3 2 5 6 2 4" xfId="31216"/>
    <cellStyle name="40% - Accent3 2 5 6 3" xfId="38695"/>
    <cellStyle name="40% - Accent3 2 5 6 3 2" xfId="50311"/>
    <cellStyle name="40% - Accent3 2 5 6 4" xfId="44503"/>
    <cellStyle name="40% - Accent3 2 5 6 5" xfId="23989"/>
    <cellStyle name="40% - Accent3 2 5 7" xfId="1657"/>
    <cellStyle name="40% - Accent3 2 5 7 2" xfId="12027"/>
    <cellStyle name="40% - Accent3 2 5 7 2 2" xfId="41799"/>
    <cellStyle name="40% - Accent3 2 5 7 2 2 2" xfId="53415"/>
    <cellStyle name="40% - Accent3 2 5 7 2 3" xfId="47607"/>
    <cellStyle name="40% - Accent3 2 5 7 2 4" xfId="30825"/>
    <cellStyle name="40% - Accent3 2 5 7 3" xfId="39864"/>
    <cellStyle name="40% - Accent3 2 5 7 3 2" xfId="51480"/>
    <cellStyle name="40% - Accent3 2 5 7 4" xfId="45672"/>
    <cellStyle name="40% - Accent3 2 5 7 5" xfId="28150"/>
    <cellStyle name="40% - Accent3 2 5 8" xfId="9806"/>
    <cellStyle name="40% - Accent3 2 5 8 2" xfId="20175"/>
    <cellStyle name="40% - Accent3 2 5 8 2 2" xfId="54767"/>
    <cellStyle name="40% - Accent3 2 5 8 2 3" xfId="43151"/>
    <cellStyle name="40% - Accent3 2 5 8 3" xfId="48959"/>
    <cellStyle name="40% - Accent3 2 5 8 4" xfId="37343"/>
    <cellStyle name="40% - Accent3 2 5 9" xfId="10978"/>
    <cellStyle name="40% - Accent3 2 5 9 2" xfId="40996"/>
    <cellStyle name="40% - Accent3 2 5 9 2 2" xfId="52612"/>
    <cellStyle name="40% - Accent3 2 5 9 3" xfId="46804"/>
    <cellStyle name="40% - Accent3 2 5 9 4" xfId="29970"/>
    <cellStyle name="40% - Accent3 2 6" xfId="647"/>
    <cellStyle name="40% - Accent3 2 6 10" xfId="38403"/>
    <cellStyle name="40% - Accent3 2 6 10 2" xfId="50019"/>
    <cellStyle name="40% - Accent3 2 6 11" xfId="23393"/>
    <cellStyle name="40% - Accent3 2 6 12" xfId="44211"/>
    <cellStyle name="40% - Accent3 2 6 13" xfId="21286"/>
    <cellStyle name="40% - Accent3 2 6 2" xfId="1235"/>
    <cellStyle name="40% - Accent3 2 6 2 2" xfId="3263"/>
    <cellStyle name="40% - Accent3 2 6 2 2 2" xfId="10792"/>
    <cellStyle name="40% - Accent3 2 6 2 2 2 2" xfId="21161"/>
    <cellStyle name="40% - Accent3 2 6 2 2 2 2 2" xfId="44137"/>
    <cellStyle name="40% - Accent3 2 6 2 2 2 2 2 2" xfId="55753"/>
    <cellStyle name="40% - Accent3 2 6 2 2 2 2 3" xfId="49945"/>
    <cellStyle name="40% - Accent3 2 6 2 2 2 2 4" xfId="38329"/>
    <cellStyle name="40% - Accent3 2 6 2 2 2 3" xfId="40850"/>
    <cellStyle name="40% - Accent3 2 6 2 2 2 3 2" xfId="52466"/>
    <cellStyle name="40% - Accent3 2 6 2 2 2 4" xfId="46658"/>
    <cellStyle name="40% - Accent3 2 6 2 2 2 5" xfId="29287"/>
    <cellStyle name="40% - Accent3 2 6 2 2 3" xfId="13633"/>
    <cellStyle name="40% - Accent3 2 6 2 2 3 2" xfId="42968"/>
    <cellStyle name="40% - Accent3 2 6 2 2 3 2 2" xfId="54584"/>
    <cellStyle name="40% - Accent3 2 6 2 2 3 3" xfId="48776"/>
    <cellStyle name="40% - Accent3 2 6 2 2 3 4" xfId="32260"/>
    <cellStyle name="40% - Accent3 2 6 2 2 4" xfId="39681"/>
    <cellStyle name="40% - Accent3 2 6 2 2 4 2" xfId="51297"/>
    <cellStyle name="40% - Accent3 2 6 2 2 5" xfId="25271"/>
    <cellStyle name="40% - Accent3 2 6 2 2 6" xfId="45489"/>
    <cellStyle name="40% - Accent3 2 6 2 2 7" xfId="22744"/>
    <cellStyle name="40% - Accent3 2 6 2 3" xfId="2598"/>
    <cellStyle name="40% - Accent3 2 6 2 3 2" xfId="12968"/>
    <cellStyle name="40% - Accent3 2 6 2 3 2 2" xfId="42384"/>
    <cellStyle name="40% - Accent3 2 6 2 3 2 2 2" xfId="54000"/>
    <cellStyle name="40% - Accent3 2 6 2 3 2 3" xfId="48192"/>
    <cellStyle name="40% - Accent3 2 6 2 3 2 4" xfId="31655"/>
    <cellStyle name="40% - Accent3 2 6 2 3 3" xfId="40266"/>
    <cellStyle name="40% - Accent3 2 6 2 3 3 2" xfId="51882"/>
    <cellStyle name="40% - Accent3 2 6 2 3 4" xfId="46074"/>
    <cellStyle name="40% - Accent3 2 6 2 3 5" xfId="28643"/>
    <cellStyle name="40% - Accent3 2 6 2 4" xfId="10208"/>
    <cellStyle name="40% - Accent3 2 6 2 4 2" xfId="20577"/>
    <cellStyle name="40% - Accent3 2 6 2 4 2 2" xfId="55169"/>
    <cellStyle name="40% - Accent3 2 6 2 4 2 3" xfId="43553"/>
    <cellStyle name="40% - Accent3 2 6 2 4 3" xfId="49361"/>
    <cellStyle name="40% - Accent3 2 6 2 4 4" xfId="37745"/>
    <cellStyle name="40% - Accent3 2 6 2 5" xfId="11605"/>
    <cellStyle name="40% - Accent3 2 6 2 5 2" xfId="41434"/>
    <cellStyle name="40% - Accent3 2 6 2 5 2 2" xfId="53050"/>
    <cellStyle name="40% - Accent3 2 6 2 5 3" xfId="47242"/>
    <cellStyle name="40% - Accent3 2 6 2 5 4" xfId="30408"/>
    <cellStyle name="40% - Accent3 2 6 2 6" xfId="39097"/>
    <cellStyle name="40% - Accent3 2 6 2 6 2" xfId="50713"/>
    <cellStyle name="40% - Accent3 2 6 2 7" xfId="24568"/>
    <cellStyle name="40% - Accent3 2 6 2 8" xfId="44905"/>
    <cellStyle name="40% - Accent3 2 6 2 9" xfId="22041"/>
    <cellStyle name="40% - Accent3 2 6 3" xfId="1422"/>
    <cellStyle name="40% - Accent3 2 6 3 2" xfId="2781"/>
    <cellStyle name="40% - Accent3 2 6 3 2 2" xfId="13151"/>
    <cellStyle name="40% - Accent3 2 6 3 2 2 2" xfId="42566"/>
    <cellStyle name="40% - Accent3 2 6 3 2 2 2 2" xfId="54182"/>
    <cellStyle name="40% - Accent3 2 6 3 2 2 3" xfId="48374"/>
    <cellStyle name="40% - Accent3 2 6 3 2 2 4" xfId="31838"/>
    <cellStyle name="40% - Accent3 2 6 3 2 3" xfId="40448"/>
    <cellStyle name="40% - Accent3 2 6 3 2 3 2" xfId="52064"/>
    <cellStyle name="40% - Accent3 2 6 3 2 4" xfId="46256"/>
    <cellStyle name="40% - Accent3 2 6 3 2 5" xfId="28825"/>
    <cellStyle name="40% - Accent3 2 6 3 3" xfId="10390"/>
    <cellStyle name="40% - Accent3 2 6 3 3 2" xfId="20759"/>
    <cellStyle name="40% - Accent3 2 6 3 3 2 2" xfId="55351"/>
    <cellStyle name="40% - Accent3 2 6 3 3 2 3" xfId="43735"/>
    <cellStyle name="40% - Accent3 2 6 3 3 3" xfId="49543"/>
    <cellStyle name="40% - Accent3 2 6 3 3 4" xfId="37927"/>
    <cellStyle name="40% - Accent3 2 6 3 4" xfId="11792"/>
    <cellStyle name="40% - Accent3 2 6 3 4 2" xfId="41616"/>
    <cellStyle name="40% - Accent3 2 6 3 4 2 2" xfId="53232"/>
    <cellStyle name="40% - Accent3 2 6 3 4 3" xfId="47424"/>
    <cellStyle name="40% - Accent3 2 6 3 4 4" xfId="30590"/>
    <cellStyle name="40% - Accent3 2 6 3 5" xfId="39279"/>
    <cellStyle name="40% - Accent3 2 6 3 5 2" xfId="50895"/>
    <cellStyle name="40% - Accent3 2 6 3 6" xfId="24755"/>
    <cellStyle name="40% - Accent3 2 6 3 7" xfId="45087"/>
    <cellStyle name="40% - Accent3 2 6 3 8" xfId="22228"/>
    <cellStyle name="40% - Accent3 2 6 4" xfId="798"/>
    <cellStyle name="40% - Accent3 2 6 4 2" xfId="2905"/>
    <cellStyle name="40% - Accent3 2 6 4 2 2" xfId="13275"/>
    <cellStyle name="40% - Accent3 2 6 4 2 2 2" xfId="42677"/>
    <cellStyle name="40% - Accent3 2 6 4 2 2 2 2" xfId="54293"/>
    <cellStyle name="40% - Accent3 2 6 4 2 2 3" xfId="48485"/>
    <cellStyle name="40% - Accent3 2 6 4 2 2 4" xfId="31962"/>
    <cellStyle name="40% - Accent3 2 6 4 2 3" xfId="40559"/>
    <cellStyle name="40% - Accent3 2 6 4 2 3 2" xfId="52175"/>
    <cellStyle name="40% - Accent3 2 6 4 2 4" xfId="46367"/>
    <cellStyle name="40% - Accent3 2 6 4 2 5" xfId="28936"/>
    <cellStyle name="40% - Accent3 2 6 4 3" xfId="10501"/>
    <cellStyle name="40% - Accent3 2 6 4 3 2" xfId="20870"/>
    <cellStyle name="40% - Accent3 2 6 4 3 2 2" xfId="55462"/>
    <cellStyle name="40% - Accent3 2 6 4 3 2 3" xfId="43846"/>
    <cellStyle name="40% - Accent3 2 6 4 3 3" xfId="49654"/>
    <cellStyle name="40% - Accent3 2 6 4 3 4" xfId="38038"/>
    <cellStyle name="40% - Accent3 2 6 4 4" xfId="11168"/>
    <cellStyle name="40% - Accent3 2 6 4 4 2" xfId="41143"/>
    <cellStyle name="40% - Accent3 2 6 4 4 2 2" xfId="52759"/>
    <cellStyle name="40% - Accent3 2 6 4 4 3" xfId="46951"/>
    <cellStyle name="40% - Accent3 2 6 4 4 4" xfId="30117"/>
    <cellStyle name="40% - Accent3 2 6 4 5" xfId="39390"/>
    <cellStyle name="40% - Accent3 2 6 4 5 2" xfId="51006"/>
    <cellStyle name="40% - Accent3 2 6 4 6" xfId="24899"/>
    <cellStyle name="40% - Accent3 2 6 4 7" xfId="45198"/>
    <cellStyle name="40% - Accent3 2 6 4 8" xfId="22372"/>
    <cellStyle name="40% - Accent3 2 6 5" xfId="2260"/>
    <cellStyle name="40% - Accent3 2 6 5 2" xfId="9917"/>
    <cellStyle name="40% - Accent3 2 6 5 2 2" xfId="20286"/>
    <cellStyle name="40% - Accent3 2 6 5 2 2 2" xfId="43262"/>
    <cellStyle name="40% - Accent3 2 6 5 2 2 2 2" xfId="54878"/>
    <cellStyle name="40% - Accent3 2 6 5 2 2 3" xfId="49070"/>
    <cellStyle name="40% - Accent3 2 6 5 2 2 4" xfId="37454"/>
    <cellStyle name="40% - Accent3 2 6 5 2 3" xfId="39975"/>
    <cellStyle name="40% - Accent3 2 6 5 2 3 2" xfId="51591"/>
    <cellStyle name="40% - Accent3 2 6 5 2 4" xfId="45783"/>
    <cellStyle name="40% - Accent3 2 6 5 2 5" xfId="28340"/>
    <cellStyle name="40% - Accent3 2 6 5 3" xfId="12630"/>
    <cellStyle name="40% - Accent3 2 6 5 3 2" xfId="42093"/>
    <cellStyle name="40% - Accent3 2 6 5 3 2 2" xfId="53709"/>
    <cellStyle name="40% - Accent3 2 6 5 3 3" xfId="47901"/>
    <cellStyle name="40% - Accent3 2 6 5 3 4" xfId="31330"/>
    <cellStyle name="40% - Accent3 2 6 5 4" xfId="38806"/>
    <cellStyle name="40% - Accent3 2 6 5 4 2" xfId="50422"/>
    <cellStyle name="40% - Accent3 2 6 5 5" xfId="24182"/>
    <cellStyle name="40% - Accent3 2 6 5 6" xfId="44614"/>
    <cellStyle name="40% - Accent3 2 6 5 7" xfId="21646"/>
    <cellStyle name="40% - Accent3 2 6 6" xfId="1924"/>
    <cellStyle name="40% - Accent3 2 6 6 2" xfId="12294"/>
    <cellStyle name="40% - Accent3 2 6 6 2 2" xfId="41873"/>
    <cellStyle name="40% - Accent3 2 6 6 2 2 2" xfId="53489"/>
    <cellStyle name="40% - Accent3 2 6 6 2 3" xfId="47681"/>
    <cellStyle name="40% - Accent3 2 6 6 2 4" xfId="31075"/>
    <cellStyle name="40% - Accent3 2 6 6 3" xfId="38586"/>
    <cellStyle name="40% - Accent3 2 6 6 3 2" xfId="50202"/>
    <cellStyle name="40% - Accent3 2 6 6 4" xfId="44394"/>
    <cellStyle name="40% - Accent3 2 6 6 5" xfId="23846"/>
    <cellStyle name="40% - Accent3 2 6 7" xfId="1539"/>
    <cellStyle name="40% - Accent3 2 6 7 2" xfId="11909"/>
    <cellStyle name="40% - Accent3 2 6 7 2 2" xfId="41690"/>
    <cellStyle name="40% - Accent3 2 6 7 2 2 2" xfId="53306"/>
    <cellStyle name="40% - Accent3 2 6 7 2 3" xfId="47498"/>
    <cellStyle name="40% - Accent3 2 6 7 2 4" xfId="30707"/>
    <cellStyle name="40% - Accent3 2 6 7 3" xfId="39755"/>
    <cellStyle name="40% - Accent3 2 6 7 3 2" xfId="51371"/>
    <cellStyle name="40% - Accent3 2 6 7 4" xfId="45563"/>
    <cellStyle name="40% - Accent3 2 6 7 5" xfId="28041"/>
    <cellStyle name="40% - Accent3 2 6 8" xfId="9697"/>
    <cellStyle name="40% - Accent3 2 6 8 2" xfId="20066"/>
    <cellStyle name="40% - Accent3 2 6 8 2 2" xfId="54658"/>
    <cellStyle name="40% - Accent3 2 6 8 2 3" xfId="43042"/>
    <cellStyle name="40% - Accent3 2 6 8 3" xfId="48850"/>
    <cellStyle name="40% - Accent3 2 6 8 4" xfId="37234"/>
    <cellStyle name="40% - Accent3 2 6 9" xfId="11019"/>
    <cellStyle name="40% - Accent3 2 6 9 2" xfId="41032"/>
    <cellStyle name="40% - Accent3 2 6 9 2 2" xfId="52648"/>
    <cellStyle name="40% - Accent3 2 6 9 3" xfId="46840"/>
    <cellStyle name="40% - Accent3 2 6 9 4" xfId="30006"/>
    <cellStyle name="40% - Accent3 2 7" xfId="1029"/>
    <cellStyle name="40% - Accent3 2 7 2" xfId="3118"/>
    <cellStyle name="40% - Accent3 2 7 2 2" xfId="10647"/>
    <cellStyle name="40% - Accent3 2 7 2 2 2" xfId="21016"/>
    <cellStyle name="40% - Accent3 2 7 2 2 2 2" xfId="43992"/>
    <cellStyle name="40% - Accent3 2 7 2 2 2 2 2" xfId="55608"/>
    <cellStyle name="40% - Accent3 2 7 2 2 2 3" xfId="49800"/>
    <cellStyle name="40% - Accent3 2 7 2 2 2 4" xfId="38184"/>
    <cellStyle name="40% - Accent3 2 7 2 2 3" xfId="40705"/>
    <cellStyle name="40% - Accent3 2 7 2 2 3 2" xfId="52321"/>
    <cellStyle name="40% - Accent3 2 7 2 2 4" xfId="46513"/>
    <cellStyle name="40% - Accent3 2 7 2 2 5" xfId="29142"/>
    <cellStyle name="40% - Accent3 2 7 2 3" xfId="13488"/>
    <cellStyle name="40% - Accent3 2 7 2 3 2" xfId="42823"/>
    <cellStyle name="40% - Accent3 2 7 2 3 2 2" xfId="54439"/>
    <cellStyle name="40% - Accent3 2 7 2 3 3" xfId="48631"/>
    <cellStyle name="40% - Accent3 2 7 2 3 4" xfId="32115"/>
    <cellStyle name="40% - Accent3 2 7 2 4" xfId="39536"/>
    <cellStyle name="40% - Accent3 2 7 2 4 2" xfId="51152"/>
    <cellStyle name="40% - Accent3 2 7 2 5" xfId="25126"/>
    <cellStyle name="40% - Accent3 2 7 2 6" xfId="45344"/>
    <cellStyle name="40% - Accent3 2 7 2 7" xfId="22599"/>
    <cellStyle name="40% - Accent3 2 7 3" xfId="2438"/>
    <cellStyle name="40% - Accent3 2 7 3 2" xfId="12808"/>
    <cellStyle name="40% - Accent3 2 7 3 2 2" xfId="42239"/>
    <cellStyle name="40% - Accent3 2 7 3 2 2 2" xfId="53855"/>
    <cellStyle name="40% - Accent3 2 7 3 2 3" xfId="48047"/>
    <cellStyle name="40% - Accent3 2 7 3 2 4" xfId="31495"/>
    <cellStyle name="40% - Accent3 2 7 3 3" xfId="40121"/>
    <cellStyle name="40% - Accent3 2 7 3 3 2" xfId="51737"/>
    <cellStyle name="40% - Accent3 2 7 3 4" xfId="45929"/>
    <cellStyle name="40% - Accent3 2 7 3 5" xfId="28498"/>
    <cellStyle name="40% - Accent3 2 7 4" xfId="10063"/>
    <cellStyle name="40% - Accent3 2 7 4 2" xfId="20432"/>
    <cellStyle name="40% - Accent3 2 7 4 2 2" xfId="55024"/>
    <cellStyle name="40% - Accent3 2 7 4 2 3" xfId="43408"/>
    <cellStyle name="40% - Accent3 2 7 4 3" xfId="49216"/>
    <cellStyle name="40% - Accent3 2 7 4 4" xfId="37600"/>
    <cellStyle name="40% - Accent3 2 7 5" xfId="11399"/>
    <cellStyle name="40% - Accent3 2 7 5 2" xfId="41289"/>
    <cellStyle name="40% - Accent3 2 7 5 2 2" xfId="52905"/>
    <cellStyle name="40% - Accent3 2 7 5 3" xfId="47097"/>
    <cellStyle name="40% - Accent3 2 7 5 4" xfId="30263"/>
    <cellStyle name="40% - Accent3 2 7 6" xfId="38952"/>
    <cellStyle name="40% - Accent3 2 7 6 2" xfId="50568"/>
    <cellStyle name="40% - Accent3 2 7 7" xfId="24362"/>
    <cellStyle name="40% - Accent3 2 7 8" xfId="44760"/>
    <cellStyle name="40% - Accent3 2 7 9" xfId="21835"/>
    <cellStyle name="40% - Accent3 2 8" xfId="1277"/>
    <cellStyle name="40% - Accent3 2 8 2" xfId="2636"/>
    <cellStyle name="40% - Accent3 2 8 2 2" xfId="13006"/>
    <cellStyle name="40% - Accent3 2 8 2 2 2" xfId="42421"/>
    <cellStyle name="40% - Accent3 2 8 2 2 2 2" xfId="54037"/>
    <cellStyle name="40% - Accent3 2 8 2 2 3" xfId="48229"/>
    <cellStyle name="40% - Accent3 2 8 2 2 4" xfId="31693"/>
    <cellStyle name="40% - Accent3 2 8 2 3" xfId="40303"/>
    <cellStyle name="40% - Accent3 2 8 2 3 2" xfId="51919"/>
    <cellStyle name="40% - Accent3 2 8 2 4" xfId="46111"/>
    <cellStyle name="40% - Accent3 2 8 2 5" xfId="28680"/>
    <cellStyle name="40% - Accent3 2 8 3" xfId="10245"/>
    <cellStyle name="40% - Accent3 2 8 3 2" xfId="20614"/>
    <cellStyle name="40% - Accent3 2 8 3 2 2" xfId="55206"/>
    <cellStyle name="40% - Accent3 2 8 3 2 3" xfId="43590"/>
    <cellStyle name="40% - Accent3 2 8 3 3" xfId="49398"/>
    <cellStyle name="40% - Accent3 2 8 3 4" xfId="37782"/>
    <cellStyle name="40% - Accent3 2 8 4" xfId="11647"/>
    <cellStyle name="40% - Accent3 2 8 4 2" xfId="41471"/>
    <cellStyle name="40% - Accent3 2 8 4 2 2" xfId="53087"/>
    <cellStyle name="40% - Accent3 2 8 4 3" xfId="47279"/>
    <cellStyle name="40% - Accent3 2 8 4 4" xfId="30445"/>
    <cellStyle name="40% - Accent3 2 8 5" xfId="39134"/>
    <cellStyle name="40% - Accent3 2 8 5 2" xfId="50750"/>
    <cellStyle name="40% - Accent3 2 8 6" xfId="24610"/>
    <cellStyle name="40% - Accent3 2 8 7" xfId="44942"/>
    <cellStyle name="40% - Accent3 2 8 8" xfId="22083"/>
    <cellStyle name="40% - Accent3 2 9" xfId="695"/>
    <cellStyle name="40% - Accent3 2 9 2" xfId="2820"/>
    <cellStyle name="40% - Accent3 2 9 2 2" xfId="13190"/>
    <cellStyle name="40% - Accent3 2 9 2 2 2" xfId="42603"/>
    <cellStyle name="40% - Accent3 2 9 2 2 2 2" xfId="54219"/>
    <cellStyle name="40% - Accent3 2 9 2 2 3" xfId="48411"/>
    <cellStyle name="40% - Accent3 2 9 2 2 4" xfId="31877"/>
    <cellStyle name="40% - Accent3 2 9 2 3" xfId="40485"/>
    <cellStyle name="40% - Accent3 2 9 2 3 2" xfId="52101"/>
    <cellStyle name="40% - Accent3 2 9 2 4" xfId="46293"/>
    <cellStyle name="40% - Accent3 2 9 2 5" xfId="28862"/>
    <cellStyle name="40% - Accent3 2 9 3" xfId="10427"/>
    <cellStyle name="40% - Accent3 2 9 3 2" xfId="20796"/>
    <cellStyle name="40% - Accent3 2 9 3 2 2" xfId="55388"/>
    <cellStyle name="40% - Accent3 2 9 3 2 3" xfId="43772"/>
    <cellStyle name="40% - Accent3 2 9 3 3" xfId="49580"/>
    <cellStyle name="40% - Accent3 2 9 3 4" xfId="37964"/>
    <cellStyle name="40% - Accent3 2 9 4" xfId="11065"/>
    <cellStyle name="40% - Accent3 2 9 4 2" xfId="41069"/>
    <cellStyle name="40% - Accent3 2 9 4 2 2" xfId="52685"/>
    <cellStyle name="40% - Accent3 2 9 4 3" xfId="46877"/>
    <cellStyle name="40% - Accent3 2 9 4 4" xfId="30043"/>
    <cellStyle name="40% - Accent3 2 9 5" xfId="39316"/>
    <cellStyle name="40% - Accent3 2 9 5 2" xfId="50932"/>
    <cellStyle name="40% - Accent3 2 9 6" xfId="24796"/>
    <cellStyle name="40% - Accent3 2 9 7" xfId="45124"/>
    <cellStyle name="40% - Accent3 2 9 8" xfId="22269"/>
    <cellStyle name="40% - Accent3 3" xfId="212"/>
    <cellStyle name="40% - Accent4 2" xfId="213"/>
    <cellStyle name="40% - Accent4 2 10" xfId="2119"/>
    <cellStyle name="40% - Accent4 2 10 2" xfId="9844"/>
    <cellStyle name="40% - Accent4 2 10 2 2" xfId="20213"/>
    <cellStyle name="40% - Accent4 2 10 2 2 2" xfId="43189"/>
    <cellStyle name="40% - Accent4 2 10 2 2 2 2" xfId="54805"/>
    <cellStyle name="40% - Accent4 2 10 2 2 3" xfId="48997"/>
    <cellStyle name="40% - Accent4 2 10 2 2 4" xfId="37381"/>
    <cellStyle name="40% - Accent4 2 10 2 3" xfId="39902"/>
    <cellStyle name="40% - Accent4 2 10 2 3 2" xfId="51518"/>
    <cellStyle name="40% - Accent4 2 10 2 4" xfId="45710"/>
    <cellStyle name="40% - Accent4 2 10 2 5" xfId="28199"/>
    <cellStyle name="40% - Accent4 2 10 3" xfId="12489"/>
    <cellStyle name="40% - Accent4 2 10 3 2" xfId="42020"/>
    <cellStyle name="40% - Accent4 2 10 3 2 2" xfId="53636"/>
    <cellStyle name="40% - Accent4 2 10 3 3" xfId="47828"/>
    <cellStyle name="40% - Accent4 2 10 3 4" xfId="31257"/>
    <cellStyle name="40% - Accent4 2 10 4" xfId="38733"/>
    <cellStyle name="40% - Accent4 2 10 4 2" xfId="50349"/>
    <cellStyle name="40% - Accent4 2 10 5" xfId="24041"/>
    <cellStyle name="40% - Accent4 2 10 6" xfId="44541"/>
    <cellStyle name="40% - Accent4 2 10 7" xfId="21505"/>
    <cellStyle name="40% - Accent4 2 11" xfId="1733"/>
    <cellStyle name="40% - Accent4 2 11 2" xfId="12103"/>
    <cellStyle name="40% - Accent4 2 11 2 2" xfId="41837"/>
    <cellStyle name="40% - Accent4 2 11 2 2 2" xfId="53453"/>
    <cellStyle name="40% - Accent4 2 11 2 3" xfId="47645"/>
    <cellStyle name="40% - Accent4 2 11 2 4" xfId="30897"/>
    <cellStyle name="40% - Accent4 2 11 3" xfId="38550"/>
    <cellStyle name="40% - Accent4 2 11 3 2" xfId="50166"/>
    <cellStyle name="40% - Accent4 2 11 4" xfId="44358"/>
    <cellStyle name="40% - Accent4 2 11 5" xfId="23655"/>
    <cellStyle name="40% - Accent4 2 12" xfId="1471"/>
    <cellStyle name="40% - Accent4 2 12 2" xfId="11841"/>
    <cellStyle name="40% - Accent4 2 12 2 2" xfId="41654"/>
    <cellStyle name="40% - Accent4 2 12 2 2 2" xfId="53270"/>
    <cellStyle name="40% - Accent4 2 12 2 3" xfId="47462"/>
    <cellStyle name="40% - Accent4 2 12 2 4" xfId="30639"/>
    <cellStyle name="40% - Accent4 2 12 3" xfId="39719"/>
    <cellStyle name="40% - Accent4 2 12 3 2" xfId="51335"/>
    <cellStyle name="40% - Accent4 2 12 4" xfId="45527"/>
    <cellStyle name="40% - Accent4 2 12 5" xfId="28005"/>
    <cellStyle name="40% - Accent4 2 13" xfId="9661"/>
    <cellStyle name="40% - Accent4 2 13 2" xfId="20030"/>
    <cellStyle name="40% - Accent4 2 13 2 2" xfId="54622"/>
    <cellStyle name="40% - Accent4 2 13 2 3" xfId="43006"/>
    <cellStyle name="40% - Accent4 2 13 3" xfId="48814"/>
    <cellStyle name="40% - Accent4 2 13 4" xfId="37198"/>
    <cellStyle name="40% - Accent4 2 14" xfId="10833"/>
    <cellStyle name="40% - Accent4 2 14 2" xfId="40888"/>
    <cellStyle name="40% - Accent4 2 14 2 2" xfId="52504"/>
    <cellStyle name="40% - Accent4 2 14 3" xfId="46696"/>
    <cellStyle name="40% - Accent4 2 14 4" xfId="29862"/>
    <cellStyle name="40% - Accent4 2 15" xfId="38367"/>
    <cellStyle name="40% - Accent4 2 15 2" xfId="49983"/>
    <cellStyle name="40% - Accent4 2 16" xfId="23323"/>
    <cellStyle name="40% - Accent4 2 17" xfId="44175"/>
    <cellStyle name="40% - Accent4 2 18" xfId="21206"/>
    <cellStyle name="40% - Accent4 2 2" xfId="465"/>
    <cellStyle name="40% - Accent4 2 2 10" xfId="1891"/>
    <cellStyle name="40% - Accent4 2 2 10 2" xfId="12261"/>
    <cellStyle name="40% - Accent4 2 2 10 2 2" xfId="41855"/>
    <cellStyle name="40% - Accent4 2 2 10 2 2 2" xfId="53471"/>
    <cellStyle name="40% - Accent4 2 2 10 2 3" xfId="47663"/>
    <cellStyle name="40% - Accent4 2 2 10 2 4" xfId="31042"/>
    <cellStyle name="40% - Accent4 2 2 10 3" xfId="38568"/>
    <cellStyle name="40% - Accent4 2 2 10 3 2" xfId="50184"/>
    <cellStyle name="40% - Accent4 2 2 10 4" xfId="44376"/>
    <cellStyle name="40% - Accent4 2 2 10 5" xfId="23813"/>
    <cellStyle name="40% - Accent4 2 2 11" xfId="1514"/>
    <cellStyle name="40% - Accent4 2 2 11 2" xfId="11884"/>
    <cellStyle name="40% - Accent4 2 2 11 2 2" xfId="41672"/>
    <cellStyle name="40% - Accent4 2 2 11 2 2 2" xfId="53288"/>
    <cellStyle name="40% - Accent4 2 2 11 2 3" xfId="47480"/>
    <cellStyle name="40% - Accent4 2 2 11 2 4" xfId="30682"/>
    <cellStyle name="40% - Accent4 2 2 11 3" xfId="39737"/>
    <cellStyle name="40% - Accent4 2 2 11 3 2" xfId="51353"/>
    <cellStyle name="40% - Accent4 2 2 11 4" xfId="45545"/>
    <cellStyle name="40% - Accent4 2 2 11 5" xfId="28023"/>
    <cellStyle name="40% - Accent4 2 2 12" xfId="9679"/>
    <cellStyle name="40% - Accent4 2 2 12 2" xfId="20048"/>
    <cellStyle name="40% - Accent4 2 2 12 2 2" xfId="54640"/>
    <cellStyle name="40% - Accent4 2 2 12 2 3" xfId="43024"/>
    <cellStyle name="40% - Accent4 2 2 12 3" xfId="48832"/>
    <cellStyle name="40% - Accent4 2 2 12 4" xfId="37216"/>
    <cellStyle name="40% - Accent4 2 2 13" xfId="10851"/>
    <cellStyle name="40% - Accent4 2 2 13 2" xfId="40906"/>
    <cellStyle name="40% - Accent4 2 2 13 2 2" xfId="52522"/>
    <cellStyle name="40% - Accent4 2 2 13 3" xfId="46714"/>
    <cellStyle name="40% - Accent4 2 2 13 4" xfId="29880"/>
    <cellStyle name="40% - Accent4 2 2 14" xfId="38385"/>
    <cellStyle name="40% - Accent4 2 2 14 2" xfId="50001"/>
    <cellStyle name="40% - Accent4 2 2 15" xfId="23346"/>
    <cellStyle name="40% - Accent4 2 2 16" xfId="44193"/>
    <cellStyle name="40% - Accent4 2 2 17" xfId="21235"/>
    <cellStyle name="40% - Accent4 2 2 2" xfId="531"/>
    <cellStyle name="40% - Accent4 2 2 2 10" xfId="10903"/>
    <cellStyle name="40% - Accent4 2 2 2 10 2" xfId="40943"/>
    <cellStyle name="40% - Accent4 2 2 2 10 2 2" xfId="52559"/>
    <cellStyle name="40% - Accent4 2 2 2 10 3" xfId="46751"/>
    <cellStyle name="40% - Accent4 2 2 2 10 4" xfId="29917"/>
    <cellStyle name="40% - Accent4 2 2 2 11" xfId="38459"/>
    <cellStyle name="40% - Accent4 2 2 2 11 2" xfId="50075"/>
    <cellStyle name="40% - Accent4 2 2 2 12" xfId="23458"/>
    <cellStyle name="40% - Accent4 2 2 2 13" xfId="44267"/>
    <cellStyle name="40% - Accent4 2 2 2 14" xfId="21376"/>
    <cellStyle name="40% - Accent4 2 2 2 2" xfId="858"/>
    <cellStyle name="40% - Accent4 2 2 2 2 2" xfId="2965"/>
    <cellStyle name="40% - Accent4 2 2 2 2 2 2" xfId="10557"/>
    <cellStyle name="40% - Accent4 2 2 2 2 2 2 2" xfId="20926"/>
    <cellStyle name="40% - Accent4 2 2 2 2 2 2 2 2" xfId="43902"/>
    <cellStyle name="40% - Accent4 2 2 2 2 2 2 2 2 2" xfId="55518"/>
    <cellStyle name="40% - Accent4 2 2 2 2 2 2 2 3" xfId="49710"/>
    <cellStyle name="40% - Accent4 2 2 2 2 2 2 2 4" xfId="38094"/>
    <cellStyle name="40% - Accent4 2 2 2 2 2 2 3" xfId="40615"/>
    <cellStyle name="40% - Accent4 2 2 2 2 2 2 3 2" xfId="52231"/>
    <cellStyle name="40% - Accent4 2 2 2 2 2 2 4" xfId="46423"/>
    <cellStyle name="40% - Accent4 2 2 2 2 2 2 5" xfId="28996"/>
    <cellStyle name="40% - Accent4 2 2 2 2 2 3" xfId="13335"/>
    <cellStyle name="40% - Accent4 2 2 2 2 2 3 2" xfId="42733"/>
    <cellStyle name="40% - Accent4 2 2 2 2 2 3 2 2" xfId="54349"/>
    <cellStyle name="40% - Accent4 2 2 2 2 2 3 3" xfId="48541"/>
    <cellStyle name="40% - Accent4 2 2 2 2 2 3 4" xfId="32018"/>
    <cellStyle name="40% - Accent4 2 2 2 2 2 4" xfId="39446"/>
    <cellStyle name="40% - Accent4 2 2 2 2 2 4 2" xfId="51062"/>
    <cellStyle name="40% - Accent4 2 2 2 2 2 5" xfId="24959"/>
    <cellStyle name="40% - Accent4 2 2 2 2 2 6" xfId="45254"/>
    <cellStyle name="40% - Accent4 2 2 2 2 2 7" xfId="22432"/>
    <cellStyle name="40% - Accent4 2 2 2 2 3" xfId="2317"/>
    <cellStyle name="40% - Accent4 2 2 2 2 3 2" xfId="12687"/>
    <cellStyle name="40% - Accent4 2 2 2 2 3 2 2" xfId="42149"/>
    <cellStyle name="40% - Accent4 2 2 2 2 3 2 2 2" xfId="53765"/>
    <cellStyle name="40% - Accent4 2 2 2 2 3 2 3" xfId="47957"/>
    <cellStyle name="40% - Accent4 2 2 2 2 3 2 4" xfId="31386"/>
    <cellStyle name="40% - Accent4 2 2 2 2 3 3" xfId="40031"/>
    <cellStyle name="40% - Accent4 2 2 2 2 3 3 2" xfId="51647"/>
    <cellStyle name="40% - Accent4 2 2 2 2 3 4" xfId="45839"/>
    <cellStyle name="40% - Accent4 2 2 2 2 3 5" xfId="28397"/>
    <cellStyle name="40% - Accent4 2 2 2 2 4" xfId="9973"/>
    <cellStyle name="40% - Accent4 2 2 2 2 4 2" xfId="20342"/>
    <cellStyle name="40% - Accent4 2 2 2 2 4 2 2" xfId="54934"/>
    <cellStyle name="40% - Accent4 2 2 2 2 4 2 3" xfId="43318"/>
    <cellStyle name="40% - Accent4 2 2 2 2 4 3" xfId="49126"/>
    <cellStyle name="40% - Accent4 2 2 2 2 4 4" xfId="37510"/>
    <cellStyle name="40% - Accent4 2 2 2 2 5" xfId="11228"/>
    <cellStyle name="40% - Accent4 2 2 2 2 5 2" xfId="41199"/>
    <cellStyle name="40% - Accent4 2 2 2 2 5 2 2" xfId="52815"/>
    <cellStyle name="40% - Accent4 2 2 2 2 5 3" xfId="47007"/>
    <cellStyle name="40% - Accent4 2 2 2 2 5 4" xfId="30173"/>
    <cellStyle name="40% - Accent4 2 2 2 2 6" xfId="38862"/>
    <cellStyle name="40% - Accent4 2 2 2 2 6 2" xfId="50478"/>
    <cellStyle name="40% - Accent4 2 2 2 2 7" xfId="24239"/>
    <cellStyle name="40% - Accent4 2 2 2 2 8" xfId="44670"/>
    <cellStyle name="40% - Accent4 2 2 2 2 9" xfId="21703"/>
    <cellStyle name="40% - Accent4 2 2 2 3" xfId="1119"/>
    <cellStyle name="40% - Accent4 2 2 2 3 2" xfId="3174"/>
    <cellStyle name="40% - Accent4 2 2 2 3 2 2" xfId="10703"/>
    <cellStyle name="40% - Accent4 2 2 2 3 2 2 2" xfId="21072"/>
    <cellStyle name="40% - Accent4 2 2 2 3 2 2 2 2" xfId="44048"/>
    <cellStyle name="40% - Accent4 2 2 2 3 2 2 2 2 2" xfId="55664"/>
    <cellStyle name="40% - Accent4 2 2 2 3 2 2 2 3" xfId="49856"/>
    <cellStyle name="40% - Accent4 2 2 2 3 2 2 2 4" xfId="38240"/>
    <cellStyle name="40% - Accent4 2 2 2 3 2 2 3" xfId="40761"/>
    <cellStyle name="40% - Accent4 2 2 2 3 2 2 3 2" xfId="52377"/>
    <cellStyle name="40% - Accent4 2 2 2 3 2 2 4" xfId="46569"/>
    <cellStyle name="40% - Accent4 2 2 2 3 2 2 5" xfId="29198"/>
    <cellStyle name="40% - Accent4 2 2 2 3 2 3" xfId="13544"/>
    <cellStyle name="40% - Accent4 2 2 2 3 2 3 2" xfId="42879"/>
    <cellStyle name="40% - Accent4 2 2 2 3 2 3 2 2" xfId="54495"/>
    <cellStyle name="40% - Accent4 2 2 2 3 2 3 3" xfId="48687"/>
    <cellStyle name="40% - Accent4 2 2 2 3 2 3 4" xfId="32171"/>
    <cellStyle name="40% - Accent4 2 2 2 3 2 4" xfId="39592"/>
    <cellStyle name="40% - Accent4 2 2 2 3 2 4 2" xfId="51208"/>
    <cellStyle name="40% - Accent4 2 2 2 3 2 5" xfId="25182"/>
    <cellStyle name="40% - Accent4 2 2 2 3 2 6" xfId="45400"/>
    <cellStyle name="40% - Accent4 2 2 2 3 2 7" xfId="22655"/>
    <cellStyle name="40% - Accent4 2 2 2 3 3" xfId="2502"/>
    <cellStyle name="40% - Accent4 2 2 2 3 3 2" xfId="12872"/>
    <cellStyle name="40% - Accent4 2 2 2 3 3 2 2" xfId="42295"/>
    <cellStyle name="40% - Accent4 2 2 2 3 3 2 2 2" xfId="53911"/>
    <cellStyle name="40% - Accent4 2 2 2 3 3 2 3" xfId="48103"/>
    <cellStyle name="40% - Accent4 2 2 2 3 3 2 4" xfId="31559"/>
    <cellStyle name="40% - Accent4 2 2 2 3 3 3" xfId="40177"/>
    <cellStyle name="40% - Accent4 2 2 2 3 3 3 2" xfId="51793"/>
    <cellStyle name="40% - Accent4 2 2 2 3 3 4" xfId="45985"/>
    <cellStyle name="40% - Accent4 2 2 2 3 3 5" xfId="28554"/>
    <cellStyle name="40% - Accent4 2 2 2 3 4" xfId="10119"/>
    <cellStyle name="40% - Accent4 2 2 2 3 4 2" xfId="20488"/>
    <cellStyle name="40% - Accent4 2 2 2 3 4 2 2" xfId="55080"/>
    <cellStyle name="40% - Accent4 2 2 2 3 4 2 3" xfId="43464"/>
    <cellStyle name="40% - Accent4 2 2 2 3 4 3" xfId="49272"/>
    <cellStyle name="40% - Accent4 2 2 2 3 4 4" xfId="37656"/>
    <cellStyle name="40% - Accent4 2 2 2 3 5" xfId="11489"/>
    <cellStyle name="40% - Accent4 2 2 2 3 5 2" xfId="41345"/>
    <cellStyle name="40% - Accent4 2 2 2 3 5 2 2" xfId="52961"/>
    <cellStyle name="40% - Accent4 2 2 2 3 5 3" xfId="47153"/>
    <cellStyle name="40% - Accent4 2 2 2 3 5 4" xfId="30319"/>
    <cellStyle name="40% - Accent4 2 2 2 3 6" xfId="39008"/>
    <cellStyle name="40% - Accent4 2 2 2 3 6 2" xfId="50624"/>
    <cellStyle name="40% - Accent4 2 2 2 3 7" xfId="24452"/>
    <cellStyle name="40% - Accent4 2 2 2 3 8" xfId="44816"/>
    <cellStyle name="40% - Accent4 2 2 2 3 9" xfId="21925"/>
    <cellStyle name="40% - Accent4 2 2 2 4" xfId="1333"/>
    <cellStyle name="40% - Accent4 2 2 2 4 2" xfId="2692"/>
    <cellStyle name="40% - Accent4 2 2 2 4 2 2" xfId="13062"/>
    <cellStyle name="40% - Accent4 2 2 2 4 2 2 2" xfId="42477"/>
    <cellStyle name="40% - Accent4 2 2 2 4 2 2 2 2" xfId="54093"/>
    <cellStyle name="40% - Accent4 2 2 2 4 2 2 3" xfId="48285"/>
    <cellStyle name="40% - Accent4 2 2 2 4 2 2 4" xfId="31749"/>
    <cellStyle name="40% - Accent4 2 2 2 4 2 3" xfId="40359"/>
    <cellStyle name="40% - Accent4 2 2 2 4 2 3 2" xfId="51975"/>
    <cellStyle name="40% - Accent4 2 2 2 4 2 4" xfId="46167"/>
    <cellStyle name="40% - Accent4 2 2 2 4 2 5" xfId="28736"/>
    <cellStyle name="40% - Accent4 2 2 2 4 3" xfId="10301"/>
    <cellStyle name="40% - Accent4 2 2 2 4 3 2" xfId="20670"/>
    <cellStyle name="40% - Accent4 2 2 2 4 3 2 2" xfId="55262"/>
    <cellStyle name="40% - Accent4 2 2 2 4 3 2 3" xfId="43646"/>
    <cellStyle name="40% - Accent4 2 2 2 4 3 3" xfId="49454"/>
    <cellStyle name="40% - Accent4 2 2 2 4 3 4" xfId="37838"/>
    <cellStyle name="40% - Accent4 2 2 2 4 4" xfId="11703"/>
    <cellStyle name="40% - Accent4 2 2 2 4 4 2" xfId="41527"/>
    <cellStyle name="40% - Accent4 2 2 2 4 4 2 2" xfId="53143"/>
    <cellStyle name="40% - Accent4 2 2 2 4 4 3" xfId="47335"/>
    <cellStyle name="40% - Accent4 2 2 2 4 4 4" xfId="30501"/>
    <cellStyle name="40% - Accent4 2 2 2 4 5" xfId="39190"/>
    <cellStyle name="40% - Accent4 2 2 2 4 5 2" xfId="50806"/>
    <cellStyle name="40% - Accent4 2 2 2 4 6" xfId="24666"/>
    <cellStyle name="40% - Accent4 2 2 2 4 7" xfId="44998"/>
    <cellStyle name="40% - Accent4 2 2 2 4 8" xfId="22139"/>
    <cellStyle name="40% - Accent4 2 2 2 5" xfId="780"/>
    <cellStyle name="40% - Accent4 2 2 2 5 2" xfId="2887"/>
    <cellStyle name="40% - Accent4 2 2 2 5 2 2" xfId="13257"/>
    <cellStyle name="40% - Accent4 2 2 2 5 2 2 2" xfId="42659"/>
    <cellStyle name="40% - Accent4 2 2 2 5 2 2 2 2" xfId="54275"/>
    <cellStyle name="40% - Accent4 2 2 2 5 2 2 3" xfId="48467"/>
    <cellStyle name="40% - Accent4 2 2 2 5 2 2 4" xfId="31944"/>
    <cellStyle name="40% - Accent4 2 2 2 5 2 3" xfId="40541"/>
    <cellStyle name="40% - Accent4 2 2 2 5 2 3 2" xfId="52157"/>
    <cellStyle name="40% - Accent4 2 2 2 5 2 4" xfId="46349"/>
    <cellStyle name="40% - Accent4 2 2 2 5 2 5" xfId="28918"/>
    <cellStyle name="40% - Accent4 2 2 2 5 3" xfId="10483"/>
    <cellStyle name="40% - Accent4 2 2 2 5 3 2" xfId="20852"/>
    <cellStyle name="40% - Accent4 2 2 2 5 3 2 2" xfId="55444"/>
    <cellStyle name="40% - Accent4 2 2 2 5 3 2 3" xfId="43828"/>
    <cellStyle name="40% - Accent4 2 2 2 5 3 3" xfId="49636"/>
    <cellStyle name="40% - Accent4 2 2 2 5 3 4" xfId="38020"/>
    <cellStyle name="40% - Accent4 2 2 2 5 4" xfId="11150"/>
    <cellStyle name="40% - Accent4 2 2 2 5 4 2" xfId="41125"/>
    <cellStyle name="40% - Accent4 2 2 2 5 4 2 2" xfId="52741"/>
    <cellStyle name="40% - Accent4 2 2 2 5 4 3" xfId="46933"/>
    <cellStyle name="40% - Accent4 2 2 2 5 4 4" xfId="30099"/>
    <cellStyle name="40% - Accent4 2 2 2 5 5" xfId="39372"/>
    <cellStyle name="40% - Accent4 2 2 2 5 5 2" xfId="50988"/>
    <cellStyle name="40% - Accent4 2 2 2 5 6" xfId="24881"/>
    <cellStyle name="40% - Accent4 2 2 2 5 7" xfId="45180"/>
    <cellStyle name="40% - Accent4 2 2 2 5 8" xfId="22354"/>
    <cellStyle name="40% - Accent4 2 2 2 6" xfId="2242"/>
    <cellStyle name="40% - Accent4 2 2 2 6 2" xfId="9899"/>
    <cellStyle name="40% - Accent4 2 2 2 6 2 2" xfId="20268"/>
    <cellStyle name="40% - Accent4 2 2 2 6 2 2 2" xfId="43244"/>
    <cellStyle name="40% - Accent4 2 2 2 6 2 2 2 2" xfId="54860"/>
    <cellStyle name="40% - Accent4 2 2 2 6 2 2 3" xfId="49052"/>
    <cellStyle name="40% - Accent4 2 2 2 6 2 2 4" xfId="37436"/>
    <cellStyle name="40% - Accent4 2 2 2 6 2 3" xfId="39957"/>
    <cellStyle name="40% - Accent4 2 2 2 6 2 3 2" xfId="51573"/>
    <cellStyle name="40% - Accent4 2 2 2 6 2 4" xfId="45765"/>
    <cellStyle name="40% - Accent4 2 2 2 6 2 5" xfId="28322"/>
    <cellStyle name="40% - Accent4 2 2 2 6 3" xfId="12612"/>
    <cellStyle name="40% - Accent4 2 2 2 6 3 2" xfId="42075"/>
    <cellStyle name="40% - Accent4 2 2 2 6 3 2 2" xfId="53691"/>
    <cellStyle name="40% - Accent4 2 2 2 6 3 3" xfId="47883"/>
    <cellStyle name="40% - Accent4 2 2 2 6 3 4" xfId="31312"/>
    <cellStyle name="40% - Accent4 2 2 2 6 4" xfId="38788"/>
    <cellStyle name="40% - Accent4 2 2 2 6 4 2" xfId="50404"/>
    <cellStyle name="40% - Accent4 2 2 2 6 5" xfId="24164"/>
    <cellStyle name="40% - Accent4 2 2 2 6 6" xfId="44596"/>
    <cellStyle name="40% - Accent4 2 2 2 6 7" xfId="21628"/>
    <cellStyle name="40% - Accent4 2 2 2 7" xfId="2002"/>
    <cellStyle name="40% - Accent4 2 2 2 7 2" xfId="12372"/>
    <cellStyle name="40% - Accent4 2 2 2 7 2 2" xfId="41929"/>
    <cellStyle name="40% - Accent4 2 2 2 7 2 2 2" xfId="53545"/>
    <cellStyle name="40% - Accent4 2 2 2 7 2 3" xfId="47737"/>
    <cellStyle name="40% - Accent4 2 2 2 7 2 4" xfId="31152"/>
    <cellStyle name="40% - Accent4 2 2 2 7 3" xfId="38642"/>
    <cellStyle name="40% - Accent4 2 2 2 7 3 2" xfId="50258"/>
    <cellStyle name="40% - Accent4 2 2 2 7 4" xfId="44450"/>
    <cellStyle name="40% - Accent4 2 2 2 7 5" xfId="23924"/>
    <cellStyle name="40% - Accent4 2 2 2 8" xfId="1599"/>
    <cellStyle name="40% - Accent4 2 2 2 8 2" xfId="11969"/>
    <cellStyle name="40% - Accent4 2 2 2 8 2 2" xfId="41746"/>
    <cellStyle name="40% - Accent4 2 2 2 8 2 2 2" xfId="53362"/>
    <cellStyle name="40% - Accent4 2 2 2 8 2 3" xfId="47554"/>
    <cellStyle name="40% - Accent4 2 2 2 8 2 4" xfId="30767"/>
    <cellStyle name="40% - Accent4 2 2 2 8 3" xfId="39811"/>
    <cellStyle name="40% - Accent4 2 2 2 8 3 2" xfId="51427"/>
    <cellStyle name="40% - Accent4 2 2 2 8 4" xfId="45619"/>
    <cellStyle name="40% - Accent4 2 2 2 8 5" xfId="28097"/>
    <cellStyle name="40% - Accent4 2 2 2 9" xfId="9753"/>
    <cellStyle name="40% - Accent4 2 2 2 9 2" xfId="20122"/>
    <cellStyle name="40% - Accent4 2 2 2 9 2 2" xfId="54714"/>
    <cellStyle name="40% - Accent4 2 2 2 9 2 3" xfId="43098"/>
    <cellStyle name="40% - Accent4 2 2 2 9 3" xfId="48906"/>
    <cellStyle name="40% - Accent4 2 2 2 9 4" xfId="37290"/>
    <cellStyle name="40% - Accent4 2 2 3" xfId="589"/>
    <cellStyle name="40% - Accent4 2 2 3 10" xfId="38495"/>
    <cellStyle name="40% - Accent4 2 2 3 10 2" xfId="50111"/>
    <cellStyle name="40% - Accent4 2 2 3 11" xfId="23516"/>
    <cellStyle name="40% - Accent4 2 2 3 12" xfId="44303"/>
    <cellStyle name="40% - Accent4 2 2 3 13" xfId="21434"/>
    <cellStyle name="40% - Accent4 2 2 3 2" xfId="1177"/>
    <cellStyle name="40% - Accent4 2 2 3 2 2" xfId="3210"/>
    <cellStyle name="40% - Accent4 2 2 3 2 2 2" xfId="10739"/>
    <cellStyle name="40% - Accent4 2 2 3 2 2 2 2" xfId="21108"/>
    <cellStyle name="40% - Accent4 2 2 3 2 2 2 2 2" xfId="44084"/>
    <cellStyle name="40% - Accent4 2 2 3 2 2 2 2 2 2" xfId="55700"/>
    <cellStyle name="40% - Accent4 2 2 3 2 2 2 2 3" xfId="49892"/>
    <cellStyle name="40% - Accent4 2 2 3 2 2 2 2 4" xfId="38276"/>
    <cellStyle name="40% - Accent4 2 2 3 2 2 2 3" xfId="40797"/>
    <cellStyle name="40% - Accent4 2 2 3 2 2 2 3 2" xfId="52413"/>
    <cellStyle name="40% - Accent4 2 2 3 2 2 2 4" xfId="46605"/>
    <cellStyle name="40% - Accent4 2 2 3 2 2 2 5" xfId="29234"/>
    <cellStyle name="40% - Accent4 2 2 3 2 2 3" xfId="13580"/>
    <cellStyle name="40% - Accent4 2 2 3 2 2 3 2" xfId="42915"/>
    <cellStyle name="40% - Accent4 2 2 3 2 2 3 2 2" xfId="54531"/>
    <cellStyle name="40% - Accent4 2 2 3 2 2 3 3" xfId="48723"/>
    <cellStyle name="40% - Accent4 2 2 3 2 2 3 4" xfId="32207"/>
    <cellStyle name="40% - Accent4 2 2 3 2 2 4" xfId="39628"/>
    <cellStyle name="40% - Accent4 2 2 3 2 2 4 2" xfId="51244"/>
    <cellStyle name="40% - Accent4 2 2 3 2 2 5" xfId="25218"/>
    <cellStyle name="40% - Accent4 2 2 3 2 2 6" xfId="45436"/>
    <cellStyle name="40% - Accent4 2 2 3 2 2 7" xfId="22691"/>
    <cellStyle name="40% - Accent4 2 2 3 2 3" xfId="2544"/>
    <cellStyle name="40% - Accent4 2 2 3 2 3 2" xfId="12914"/>
    <cellStyle name="40% - Accent4 2 2 3 2 3 2 2" xfId="42331"/>
    <cellStyle name="40% - Accent4 2 2 3 2 3 2 2 2" xfId="53947"/>
    <cellStyle name="40% - Accent4 2 2 3 2 3 2 3" xfId="48139"/>
    <cellStyle name="40% - Accent4 2 2 3 2 3 2 4" xfId="31601"/>
    <cellStyle name="40% - Accent4 2 2 3 2 3 3" xfId="40213"/>
    <cellStyle name="40% - Accent4 2 2 3 2 3 3 2" xfId="51829"/>
    <cellStyle name="40% - Accent4 2 2 3 2 3 4" xfId="46021"/>
    <cellStyle name="40% - Accent4 2 2 3 2 3 5" xfId="28590"/>
    <cellStyle name="40% - Accent4 2 2 3 2 4" xfId="10155"/>
    <cellStyle name="40% - Accent4 2 2 3 2 4 2" xfId="20524"/>
    <cellStyle name="40% - Accent4 2 2 3 2 4 2 2" xfId="55116"/>
    <cellStyle name="40% - Accent4 2 2 3 2 4 2 3" xfId="43500"/>
    <cellStyle name="40% - Accent4 2 2 3 2 4 3" xfId="49308"/>
    <cellStyle name="40% - Accent4 2 2 3 2 4 4" xfId="37692"/>
    <cellStyle name="40% - Accent4 2 2 3 2 5" xfId="11547"/>
    <cellStyle name="40% - Accent4 2 2 3 2 5 2" xfId="41381"/>
    <cellStyle name="40% - Accent4 2 2 3 2 5 2 2" xfId="52997"/>
    <cellStyle name="40% - Accent4 2 2 3 2 5 3" xfId="47189"/>
    <cellStyle name="40% - Accent4 2 2 3 2 5 4" xfId="30355"/>
    <cellStyle name="40% - Accent4 2 2 3 2 6" xfId="39044"/>
    <cellStyle name="40% - Accent4 2 2 3 2 6 2" xfId="50660"/>
    <cellStyle name="40% - Accent4 2 2 3 2 7" xfId="24510"/>
    <cellStyle name="40% - Accent4 2 2 3 2 8" xfId="44852"/>
    <cellStyle name="40% - Accent4 2 2 3 2 9" xfId="21983"/>
    <cellStyle name="40% - Accent4 2 2 3 3" xfId="1369"/>
    <cellStyle name="40% - Accent4 2 2 3 3 2" xfId="2728"/>
    <cellStyle name="40% - Accent4 2 2 3 3 2 2" xfId="13098"/>
    <cellStyle name="40% - Accent4 2 2 3 3 2 2 2" xfId="42513"/>
    <cellStyle name="40% - Accent4 2 2 3 3 2 2 2 2" xfId="54129"/>
    <cellStyle name="40% - Accent4 2 2 3 3 2 2 3" xfId="48321"/>
    <cellStyle name="40% - Accent4 2 2 3 3 2 2 4" xfId="31785"/>
    <cellStyle name="40% - Accent4 2 2 3 3 2 3" xfId="40395"/>
    <cellStyle name="40% - Accent4 2 2 3 3 2 3 2" xfId="52011"/>
    <cellStyle name="40% - Accent4 2 2 3 3 2 4" xfId="46203"/>
    <cellStyle name="40% - Accent4 2 2 3 3 2 5" xfId="28772"/>
    <cellStyle name="40% - Accent4 2 2 3 3 3" xfId="10337"/>
    <cellStyle name="40% - Accent4 2 2 3 3 3 2" xfId="20706"/>
    <cellStyle name="40% - Accent4 2 2 3 3 3 2 2" xfId="55298"/>
    <cellStyle name="40% - Accent4 2 2 3 3 3 2 3" xfId="43682"/>
    <cellStyle name="40% - Accent4 2 2 3 3 3 3" xfId="49490"/>
    <cellStyle name="40% - Accent4 2 2 3 3 3 4" xfId="37874"/>
    <cellStyle name="40% - Accent4 2 2 3 3 4" xfId="11739"/>
    <cellStyle name="40% - Accent4 2 2 3 3 4 2" xfId="41563"/>
    <cellStyle name="40% - Accent4 2 2 3 3 4 2 2" xfId="53179"/>
    <cellStyle name="40% - Accent4 2 2 3 3 4 3" xfId="47371"/>
    <cellStyle name="40% - Accent4 2 2 3 3 4 4" xfId="30537"/>
    <cellStyle name="40% - Accent4 2 2 3 3 5" xfId="39226"/>
    <cellStyle name="40% - Accent4 2 2 3 3 5 2" xfId="50842"/>
    <cellStyle name="40% - Accent4 2 2 3 3 6" xfId="24702"/>
    <cellStyle name="40% - Accent4 2 2 3 3 7" xfId="45034"/>
    <cellStyle name="40% - Accent4 2 2 3 3 8" xfId="22175"/>
    <cellStyle name="40% - Accent4 2 2 3 4" xfId="910"/>
    <cellStyle name="40% - Accent4 2 2 3 4 2" xfId="3006"/>
    <cellStyle name="40% - Accent4 2 2 3 4 2 2" xfId="13376"/>
    <cellStyle name="40% - Accent4 2 2 3 4 2 2 2" xfId="42769"/>
    <cellStyle name="40% - Accent4 2 2 3 4 2 2 2 2" xfId="54385"/>
    <cellStyle name="40% - Accent4 2 2 3 4 2 2 3" xfId="48577"/>
    <cellStyle name="40% - Accent4 2 2 3 4 2 2 4" xfId="32059"/>
    <cellStyle name="40% - Accent4 2 2 3 4 2 3" xfId="40651"/>
    <cellStyle name="40% - Accent4 2 2 3 4 2 3 2" xfId="52267"/>
    <cellStyle name="40% - Accent4 2 2 3 4 2 4" xfId="46459"/>
    <cellStyle name="40% - Accent4 2 2 3 4 2 5" xfId="29032"/>
    <cellStyle name="40% - Accent4 2 2 3 4 3" xfId="10593"/>
    <cellStyle name="40% - Accent4 2 2 3 4 3 2" xfId="20962"/>
    <cellStyle name="40% - Accent4 2 2 3 4 3 2 2" xfId="55554"/>
    <cellStyle name="40% - Accent4 2 2 3 4 3 2 3" xfId="43938"/>
    <cellStyle name="40% - Accent4 2 2 3 4 3 3" xfId="49746"/>
    <cellStyle name="40% - Accent4 2 2 3 4 3 4" xfId="38130"/>
    <cellStyle name="40% - Accent4 2 2 3 4 4" xfId="11280"/>
    <cellStyle name="40% - Accent4 2 2 3 4 4 2" xfId="41235"/>
    <cellStyle name="40% - Accent4 2 2 3 4 4 2 2" xfId="52851"/>
    <cellStyle name="40% - Accent4 2 2 3 4 4 3" xfId="47043"/>
    <cellStyle name="40% - Accent4 2 2 3 4 4 4" xfId="30209"/>
    <cellStyle name="40% - Accent4 2 2 3 4 5" xfId="39482"/>
    <cellStyle name="40% - Accent4 2 2 3 4 5 2" xfId="51098"/>
    <cellStyle name="40% - Accent4 2 2 3 4 6" xfId="25011"/>
    <cellStyle name="40% - Accent4 2 2 3 4 7" xfId="45290"/>
    <cellStyle name="40% - Accent4 2 2 3 4 8" xfId="22484"/>
    <cellStyle name="40% - Accent4 2 2 3 5" xfId="2358"/>
    <cellStyle name="40% - Accent4 2 2 3 5 2" xfId="10009"/>
    <cellStyle name="40% - Accent4 2 2 3 5 2 2" xfId="20378"/>
    <cellStyle name="40% - Accent4 2 2 3 5 2 2 2" xfId="43354"/>
    <cellStyle name="40% - Accent4 2 2 3 5 2 2 2 2" xfId="54970"/>
    <cellStyle name="40% - Accent4 2 2 3 5 2 2 3" xfId="49162"/>
    <cellStyle name="40% - Accent4 2 2 3 5 2 2 4" xfId="37546"/>
    <cellStyle name="40% - Accent4 2 2 3 5 2 3" xfId="40067"/>
    <cellStyle name="40% - Accent4 2 2 3 5 2 3 2" xfId="51683"/>
    <cellStyle name="40% - Accent4 2 2 3 5 2 4" xfId="45875"/>
    <cellStyle name="40% - Accent4 2 2 3 5 2 5" xfId="28438"/>
    <cellStyle name="40% - Accent4 2 2 3 5 3" xfId="12728"/>
    <cellStyle name="40% - Accent4 2 2 3 5 3 2" xfId="42185"/>
    <cellStyle name="40% - Accent4 2 2 3 5 3 2 2" xfId="53801"/>
    <cellStyle name="40% - Accent4 2 2 3 5 3 3" xfId="47993"/>
    <cellStyle name="40% - Accent4 2 2 3 5 3 4" xfId="31422"/>
    <cellStyle name="40% - Accent4 2 2 3 5 4" xfId="38898"/>
    <cellStyle name="40% - Accent4 2 2 3 5 4 2" xfId="50514"/>
    <cellStyle name="40% - Accent4 2 2 3 5 5" xfId="24280"/>
    <cellStyle name="40% - Accent4 2 2 3 5 6" xfId="44706"/>
    <cellStyle name="40% - Accent4 2 2 3 5 7" xfId="21744"/>
    <cellStyle name="40% - Accent4 2 2 3 6" xfId="2050"/>
    <cellStyle name="40% - Accent4 2 2 3 6 2" xfId="12420"/>
    <cellStyle name="40% - Accent4 2 2 3 6 2 2" xfId="41965"/>
    <cellStyle name="40% - Accent4 2 2 3 6 2 2 2" xfId="53581"/>
    <cellStyle name="40% - Accent4 2 2 3 6 2 3" xfId="47773"/>
    <cellStyle name="40% - Accent4 2 2 3 6 2 4" xfId="31199"/>
    <cellStyle name="40% - Accent4 2 2 3 6 3" xfId="38678"/>
    <cellStyle name="40% - Accent4 2 2 3 6 3 2" xfId="50294"/>
    <cellStyle name="40% - Accent4 2 2 3 6 4" xfId="44486"/>
    <cellStyle name="40% - Accent4 2 2 3 6 5" xfId="23972"/>
    <cellStyle name="40% - Accent4 2 2 3 7" xfId="1640"/>
    <cellStyle name="40% - Accent4 2 2 3 7 2" xfId="12010"/>
    <cellStyle name="40% - Accent4 2 2 3 7 2 2" xfId="41782"/>
    <cellStyle name="40% - Accent4 2 2 3 7 2 2 2" xfId="53398"/>
    <cellStyle name="40% - Accent4 2 2 3 7 2 3" xfId="47590"/>
    <cellStyle name="40% - Accent4 2 2 3 7 2 4" xfId="30808"/>
    <cellStyle name="40% - Accent4 2 2 3 7 3" xfId="39847"/>
    <cellStyle name="40% - Accent4 2 2 3 7 3 2" xfId="51463"/>
    <cellStyle name="40% - Accent4 2 2 3 7 4" xfId="45655"/>
    <cellStyle name="40% - Accent4 2 2 3 7 5" xfId="28133"/>
    <cellStyle name="40% - Accent4 2 2 3 8" xfId="9789"/>
    <cellStyle name="40% - Accent4 2 2 3 8 2" xfId="20158"/>
    <cellStyle name="40% - Accent4 2 2 3 8 2 2" xfId="54750"/>
    <cellStyle name="40% - Accent4 2 2 3 8 2 3" xfId="43134"/>
    <cellStyle name="40% - Accent4 2 2 3 8 3" xfId="48942"/>
    <cellStyle name="40% - Accent4 2 2 3 8 4" xfId="37326"/>
    <cellStyle name="40% - Accent4 2 2 3 9" xfId="10961"/>
    <cellStyle name="40% - Accent4 2 2 3 9 2" xfId="40979"/>
    <cellStyle name="40% - Accent4 2 2 3 9 2 2" xfId="52595"/>
    <cellStyle name="40% - Accent4 2 2 3 9 3" xfId="46787"/>
    <cellStyle name="40% - Accent4 2 2 3 9 4" xfId="29953"/>
    <cellStyle name="40% - Accent4 2 2 4" xfId="630"/>
    <cellStyle name="40% - Accent4 2 2 4 10" xfId="38531"/>
    <cellStyle name="40% - Accent4 2 2 4 10 2" xfId="50147"/>
    <cellStyle name="40% - Accent4 2 2 4 11" xfId="23557"/>
    <cellStyle name="40% - Accent4 2 2 4 12" xfId="44339"/>
    <cellStyle name="40% - Accent4 2 2 4 13" xfId="21475"/>
    <cellStyle name="40% - Accent4 2 2 4 2" xfId="1218"/>
    <cellStyle name="40% - Accent4 2 2 4 2 2" xfId="3246"/>
    <cellStyle name="40% - Accent4 2 2 4 2 2 2" xfId="10775"/>
    <cellStyle name="40% - Accent4 2 2 4 2 2 2 2" xfId="21144"/>
    <cellStyle name="40% - Accent4 2 2 4 2 2 2 2 2" xfId="44120"/>
    <cellStyle name="40% - Accent4 2 2 4 2 2 2 2 2 2" xfId="55736"/>
    <cellStyle name="40% - Accent4 2 2 4 2 2 2 2 3" xfId="49928"/>
    <cellStyle name="40% - Accent4 2 2 4 2 2 2 2 4" xfId="38312"/>
    <cellStyle name="40% - Accent4 2 2 4 2 2 2 3" xfId="40833"/>
    <cellStyle name="40% - Accent4 2 2 4 2 2 2 3 2" xfId="52449"/>
    <cellStyle name="40% - Accent4 2 2 4 2 2 2 4" xfId="46641"/>
    <cellStyle name="40% - Accent4 2 2 4 2 2 2 5" xfId="29270"/>
    <cellStyle name="40% - Accent4 2 2 4 2 2 3" xfId="13616"/>
    <cellStyle name="40% - Accent4 2 2 4 2 2 3 2" xfId="42951"/>
    <cellStyle name="40% - Accent4 2 2 4 2 2 3 2 2" xfId="54567"/>
    <cellStyle name="40% - Accent4 2 2 4 2 2 3 3" xfId="48759"/>
    <cellStyle name="40% - Accent4 2 2 4 2 2 3 4" xfId="32243"/>
    <cellStyle name="40% - Accent4 2 2 4 2 2 4" xfId="39664"/>
    <cellStyle name="40% - Accent4 2 2 4 2 2 4 2" xfId="51280"/>
    <cellStyle name="40% - Accent4 2 2 4 2 2 5" xfId="25254"/>
    <cellStyle name="40% - Accent4 2 2 4 2 2 6" xfId="45472"/>
    <cellStyle name="40% - Accent4 2 2 4 2 2 7" xfId="22727"/>
    <cellStyle name="40% - Accent4 2 2 4 2 3" xfId="2581"/>
    <cellStyle name="40% - Accent4 2 2 4 2 3 2" xfId="12951"/>
    <cellStyle name="40% - Accent4 2 2 4 2 3 2 2" xfId="42367"/>
    <cellStyle name="40% - Accent4 2 2 4 2 3 2 2 2" xfId="53983"/>
    <cellStyle name="40% - Accent4 2 2 4 2 3 2 3" xfId="48175"/>
    <cellStyle name="40% - Accent4 2 2 4 2 3 2 4" xfId="31638"/>
    <cellStyle name="40% - Accent4 2 2 4 2 3 3" xfId="40249"/>
    <cellStyle name="40% - Accent4 2 2 4 2 3 3 2" xfId="51865"/>
    <cellStyle name="40% - Accent4 2 2 4 2 3 4" xfId="46057"/>
    <cellStyle name="40% - Accent4 2 2 4 2 3 5" xfId="28626"/>
    <cellStyle name="40% - Accent4 2 2 4 2 4" xfId="10191"/>
    <cellStyle name="40% - Accent4 2 2 4 2 4 2" xfId="20560"/>
    <cellStyle name="40% - Accent4 2 2 4 2 4 2 2" xfId="55152"/>
    <cellStyle name="40% - Accent4 2 2 4 2 4 2 3" xfId="43536"/>
    <cellStyle name="40% - Accent4 2 2 4 2 4 3" xfId="49344"/>
    <cellStyle name="40% - Accent4 2 2 4 2 4 4" xfId="37728"/>
    <cellStyle name="40% - Accent4 2 2 4 2 5" xfId="11588"/>
    <cellStyle name="40% - Accent4 2 2 4 2 5 2" xfId="41417"/>
    <cellStyle name="40% - Accent4 2 2 4 2 5 2 2" xfId="53033"/>
    <cellStyle name="40% - Accent4 2 2 4 2 5 3" xfId="47225"/>
    <cellStyle name="40% - Accent4 2 2 4 2 5 4" xfId="30391"/>
    <cellStyle name="40% - Accent4 2 2 4 2 6" xfId="39080"/>
    <cellStyle name="40% - Accent4 2 2 4 2 6 2" xfId="50696"/>
    <cellStyle name="40% - Accent4 2 2 4 2 7" xfId="24551"/>
    <cellStyle name="40% - Accent4 2 2 4 2 8" xfId="44888"/>
    <cellStyle name="40% - Accent4 2 2 4 2 9" xfId="22024"/>
    <cellStyle name="40% - Accent4 2 2 4 3" xfId="1405"/>
    <cellStyle name="40% - Accent4 2 2 4 3 2" xfId="2764"/>
    <cellStyle name="40% - Accent4 2 2 4 3 2 2" xfId="13134"/>
    <cellStyle name="40% - Accent4 2 2 4 3 2 2 2" xfId="42549"/>
    <cellStyle name="40% - Accent4 2 2 4 3 2 2 2 2" xfId="54165"/>
    <cellStyle name="40% - Accent4 2 2 4 3 2 2 3" xfId="48357"/>
    <cellStyle name="40% - Accent4 2 2 4 3 2 2 4" xfId="31821"/>
    <cellStyle name="40% - Accent4 2 2 4 3 2 3" xfId="40431"/>
    <cellStyle name="40% - Accent4 2 2 4 3 2 3 2" xfId="52047"/>
    <cellStyle name="40% - Accent4 2 2 4 3 2 4" xfId="46239"/>
    <cellStyle name="40% - Accent4 2 2 4 3 2 5" xfId="28808"/>
    <cellStyle name="40% - Accent4 2 2 4 3 3" xfId="10373"/>
    <cellStyle name="40% - Accent4 2 2 4 3 3 2" xfId="20742"/>
    <cellStyle name="40% - Accent4 2 2 4 3 3 2 2" xfId="55334"/>
    <cellStyle name="40% - Accent4 2 2 4 3 3 2 3" xfId="43718"/>
    <cellStyle name="40% - Accent4 2 2 4 3 3 3" xfId="49526"/>
    <cellStyle name="40% - Accent4 2 2 4 3 3 4" xfId="37910"/>
    <cellStyle name="40% - Accent4 2 2 4 3 4" xfId="11775"/>
    <cellStyle name="40% - Accent4 2 2 4 3 4 2" xfId="41599"/>
    <cellStyle name="40% - Accent4 2 2 4 3 4 2 2" xfId="53215"/>
    <cellStyle name="40% - Accent4 2 2 4 3 4 3" xfId="47407"/>
    <cellStyle name="40% - Accent4 2 2 4 3 4 4" xfId="30573"/>
    <cellStyle name="40% - Accent4 2 2 4 3 5" xfId="39262"/>
    <cellStyle name="40% - Accent4 2 2 4 3 5 2" xfId="50878"/>
    <cellStyle name="40% - Accent4 2 2 4 3 6" xfId="24738"/>
    <cellStyle name="40% - Accent4 2 2 4 3 7" xfId="45070"/>
    <cellStyle name="40% - Accent4 2 2 4 3 8" xfId="22211"/>
    <cellStyle name="40% - Accent4 2 2 4 4" xfId="951"/>
    <cellStyle name="40% - Accent4 2 2 4 4 2" xfId="3044"/>
    <cellStyle name="40% - Accent4 2 2 4 4 2 2" xfId="13414"/>
    <cellStyle name="40% - Accent4 2 2 4 4 2 2 2" xfId="42805"/>
    <cellStyle name="40% - Accent4 2 2 4 4 2 2 2 2" xfId="54421"/>
    <cellStyle name="40% - Accent4 2 2 4 4 2 2 3" xfId="48613"/>
    <cellStyle name="40% - Accent4 2 2 4 4 2 2 4" xfId="32097"/>
    <cellStyle name="40% - Accent4 2 2 4 4 2 3" xfId="40687"/>
    <cellStyle name="40% - Accent4 2 2 4 4 2 3 2" xfId="52303"/>
    <cellStyle name="40% - Accent4 2 2 4 4 2 4" xfId="46495"/>
    <cellStyle name="40% - Accent4 2 2 4 4 2 5" xfId="29068"/>
    <cellStyle name="40% - Accent4 2 2 4 4 3" xfId="10629"/>
    <cellStyle name="40% - Accent4 2 2 4 4 3 2" xfId="20998"/>
    <cellStyle name="40% - Accent4 2 2 4 4 3 2 2" xfId="55590"/>
    <cellStyle name="40% - Accent4 2 2 4 4 3 2 3" xfId="43974"/>
    <cellStyle name="40% - Accent4 2 2 4 4 3 3" xfId="49782"/>
    <cellStyle name="40% - Accent4 2 2 4 4 3 4" xfId="38166"/>
    <cellStyle name="40% - Accent4 2 2 4 4 4" xfId="11321"/>
    <cellStyle name="40% - Accent4 2 2 4 4 4 2" xfId="41271"/>
    <cellStyle name="40% - Accent4 2 2 4 4 4 2 2" xfId="52887"/>
    <cellStyle name="40% - Accent4 2 2 4 4 4 3" xfId="47079"/>
    <cellStyle name="40% - Accent4 2 2 4 4 4 4" xfId="30245"/>
    <cellStyle name="40% - Accent4 2 2 4 4 5" xfId="39518"/>
    <cellStyle name="40% - Accent4 2 2 4 4 5 2" xfId="51134"/>
    <cellStyle name="40% - Accent4 2 2 4 4 6" xfId="25052"/>
    <cellStyle name="40% - Accent4 2 2 4 4 7" xfId="45326"/>
    <cellStyle name="40% - Accent4 2 2 4 4 8" xfId="22525"/>
    <cellStyle name="40% - Accent4 2 2 4 5" xfId="2396"/>
    <cellStyle name="40% - Accent4 2 2 4 5 2" xfId="10045"/>
    <cellStyle name="40% - Accent4 2 2 4 5 2 2" xfId="20414"/>
    <cellStyle name="40% - Accent4 2 2 4 5 2 2 2" xfId="43390"/>
    <cellStyle name="40% - Accent4 2 2 4 5 2 2 2 2" xfId="55006"/>
    <cellStyle name="40% - Accent4 2 2 4 5 2 2 3" xfId="49198"/>
    <cellStyle name="40% - Accent4 2 2 4 5 2 2 4" xfId="37582"/>
    <cellStyle name="40% - Accent4 2 2 4 5 2 3" xfId="40103"/>
    <cellStyle name="40% - Accent4 2 2 4 5 2 3 2" xfId="51719"/>
    <cellStyle name="40% - Accent4 2 2 4 5 2 4" xfId="45911"/>
    <cellStyle name="40% - Accent4 2 2 4 5 2 5" xfId="28476"/>
    <cellStyle name="40% - Accent4 2 2 4 5 3" xfId="12766"/>
    <cellStyle name="40% - Accent4 2 2 4 5 3 2" xfId="42221"/>
    <cellStyle name="40% - Accent4 2 2 4 5 3 2 2" xfId="53837"/>
    <cellStyle name="40% - Accent4 2 2 4 5 3 3" xfId="48029"/>
    <cellStyle name="40% - Accent4 2 2 4 5 3 4" xfId="31458"/>
    <cellStyle name="40% - Accent4 2 2 4 5 4" xfId="38934"/>
    <cellStyle name="40% - Accent4 2 2 4 5 4 2" xfId="50550"/>
    <cellStyle name="40% - Accent4 2 2 4 5 5" xfId="24318"/>
    <cellStyle name="40% - Accent4 2 2 4 5 6" xfId="44742"/>
    <cellStyle name="40% - Accent4 2 2 4 5 7" xfId="21782"/>
    <cellStyle name="40% - Accent4 2 2 4 6" xfId="2089"/>
    <cellStyle name="40% - Accent4 2 2 4 6 2" xfId="12459"/>
    <cellStyle name="40% - Accent4 2 2 4 6 2 2" xfId="42001"/>
    <cellStyle name="40% - Accent4 2 2 4 6 2 2 2" xfId="53617"/>
    <cellStyle name="40% - Accent4 2 2 4 6 2 3" xfId="47809"/>
    <cellStyle name="40% - Accent4 2 2 4 6 2 4" xfId="31238"/>
    <cellStyle name="40% - Accent4 2 2 4 6 3" xfId="38714"/>
    <cellStyle name="40% - Accent4 2 2 4 6 3 2" xfId="50330"/>
    <cellStyle name="40% - Accent4 2 2 4 6 4" xfId="44522"/>
    <cellStyle name="40% - Accent4 2 2 4 6 5" xfId="24011"/>
    <cellStyle name="40% - Accent4 2 2 4 7" xfId="1677"/>
    <cellStyle name="40% - Accent4 2 2 4 7 2" xfId="12047"/>
    <cellStyle name="40% - Accent4 2 2 4 7 2 2" xfId="41818"/>
    <cellStyle name="40% - Accent4 2 2 4 7 2 2 2" xfId="53434"/>
    <cellStyle name="40% - Accent4 2 2 4 7 2 3" xfId="47626"/>
    <cellStyle name="40% - Accent4 2 2 4 7 2 4" xfId="30845"/>
    <cellStyle name="40% - Accent4 2 2 4 7 3" xfId="39883"/>
    <cellStyle name="40% - Accent4 2 2 4 7 3 2" xfId="51499"/>
    <cellStyle name="40% - Accent4 2 2 4 7 4" xfId="45691"/>
    <cellStyle name="40% - Accent4 2 2 4 7 5" xfId="28169"/>
    <cellStyle name="40% - Accent4 2 2 4 8" xfId="9825"/>
    <cellStyle name="40% - Accent4 2 2 4 8 2" xfId="20194"/>
    <cellStyle name="40% - Accent4 2 2 4 8 2 2" xfId="54786"/>
    <cellStyle name="40% - Accent4 2 2 4 8 2 3" xfId="43170"/>
    <cellStyle name="40% - Accent4 2 2 4 8 3" xfId="48978"/>
    <cellStyle name="40% - Accent4 2 2 4 8 4" xfId="37362"/>
    <cellStyle name="40% - Accent4 2 2 4 9" xfId="11002"/>
    <cellStyle name="40% - Accent4 2 2 4 9 2" xfId="41015"/>
    <cellStyle name="40% - Accent4 2 2 4 9 2 2" xfId="52631"/>
    <cellStyle name="40% - Accent4 2 2 4 9 3" xfId="46823"/>
    <cellStyle name="40% - Accent4 2 2 4 9 4" xfId="29989"/>
    <cellStyle name="40% - Accent4 2 2 5" xfId="671"/>
    <cellStyle name="40% - Accent4 2 2 5 10" xfId="38422"/>
    <cellStyle name="40% - Accent4 2 2 5 10 2" xfId="50038"/>
    <cellStyle name="40% - Accent4 2 2 5 11" xfId="23421"/>
    <cellStyle name="40% - Accent4 2 2 5 12" xfId="44230"/>
    <cellStyle name="40% - Accent4 2 2 5 13" xfId="21310"/>
    <cellStyle name="40% - Accent4 2 2 5 2" xfId="1259"/>
    <cellStyle name="40% - Accent4 2 2 5 2 2" xfId="3282"/>
    <cellStyle name="40% - Accent4 2 2 5 2 2 2" xfId="10811"/>
    <cellStyle name="40% - Accent4 2 2 5 2 2 2 2" xfId="21180"/>
    <cellStyle name="40% - Accent4 2 2 5 2 2 2 2 2" xfId="44156"/>
    <cellStyle name="40% - Accent4 2 2 5 2 2 2 2 2 2" xfId="55772"/>
    <cellStyle name="40% - Accent4 2 2 5 2 2 2 2 3" xfId="49964"/>
    <cellStyle name="40% - Accent4 2 2 5 2 2 2 2 4" xfId="38348"/>
    <cellStyle name="40% - Accent4 2 2 5 2 2 2 3" xfId="40869"/>
    <cellStyle name="40% - Accent4 2 2 5 2 2 2 3 2" xfId="52485"/>
    <cellStyle name="40% - Accent4 2 2 5 2 2 2 4" xfId="46677"/>
    <cellStyle name="40% - Accent4 2 2 5 2 2 2 5" xfId="29306"/>
    <cellStyle name="40% - Accent4 2 2 5 2 2 3" xfId="13652"/>
    <cellStyle name="40% - Accent4 2 2 5 2 2 3 2" xfId="42987"/>
    <cellStyle name="40% - Accent4 2 2 5 2 2 3 2 2" xfId="54603"/>
    <cellStyle name="40% - Accent4 2 2 5 2 2 3 3" xfId="48795"/>
    <cellStyle name="40% - Accent4 2 2 5 2 2 3 4" xfId="32279"/>
    <cellStyle name="40% - Accent4 2 2 5 2 2 4" xfId="39700"/>
    <cellStyle name="40% - Accent4 2 2 5 2 2 4 2" xfId="51316"/>
    <cellStyle name="40% - Accent4 2 2 5 2 2 5" xfId="25290"/>
    <cellStyle name="40% - Accent4 2 2 5 2 2 6" xfId="45508"/>
    <cellStyle name="40% - Accent4 2 2 5 2 2 7" xfId="22763"/>
    <cellStyle name="40% - Accent4 2 2 5 2 3" xfId="2618"/>
    <cellStyle name="40% - Accent4 2 2 5 2 3 2" xfId="12988"/>
    <cellStyle name="40% - Accent4 2 2 5 2 3 2 2" xfId="42403"/>
    <cellStyle name="40% - Accent4 2 2 5 2 3 2 2 2" xfId="54019"/>
    <cellStyle name="40% - Accent4 2 2 5 2 3 2 3" xfId="48211"/>
    <cellStyle name="40% - Accent4 2 2 5 2 3 2 4" xfId="31675"/>
    <cellStyle name="40% - Accent4 2 2 5 2 3 3" xfId="40285"/>
    <cellStyle name="40% - Accent4 2 2 5 2 3 3 2" xfId="51901"/>
    <cellStyle name="40% - Accent4 2 2 5 2 3 4" xfId="46093"/>
    <cellStyle name="40% - Accent4 2 2 5 2 3 5" xfId="28662"/>
    <cellStyle name="40% - Accent4 2 2 5 2 4" xfId="10227"/>
    <cellStyle name="40% - Accent4 2 2 5 2 4 2" xfId="20596"/>
    <cellStyle name="40% - Accent4 2 2 5 2 4 2 2" xfId="55188"/>
    <cellStyle name="40% - Accent4 2 2 5 2 4 2 3" xfId="43572"/>
    <cellStyle name="40% - Accent4 2 2 5 2 4 3" xfId="49380"/>
    <cellStyle name="40% - Accent4 2 2 5 2 4 4" xfId="37764"/>
    <cellStyle name="40% - Accent4 2 2 5 2 5" xfId="11629"/>
    <cellStyle name="40% - Accent4 2 2 5 2 5 2" xfId="41453"/>
    <cellStyle name="40% - Accent4 2 2 5 2 5 2 2" xfId="53069"/>
    <cellStyle name="40% - Accent4 2 2 5 2 5 3" xfId="47261"/>
    <cellStyle name="40% - Accent4 2 2 5 2 5 4" xfId="30427"/>
    <cellStyle name="40% - Accent4 2 2 5 2 6" xfId="39116"/>
    <cellStyle name="40% - Accent4 2 2 5 2 6 2" xfId="50732"/>
    <cellStyle name="40% - Accent4 2 2 5 2 7" xfId="24592"/>
    <cellStyle name="40% - Accent4 2 2 5 2 8" xfId="44924"/>
    <cellStyle name="40% - Accent4 2 2 5 2 9" xfId="22065"/>
    <cellStyle name="40% - Accent4 2 2 5 3" xfId="1441"/>
    <cellStyle name="40% - Accent4 2 2 5 3 2" xfId="2800"/>
    <cellStyle name="40% - Accent4 2 2 5 3 2 2" xfId="13170"/>
    <cellStyle name="40% - Accent4 2 2 5 3 2 2 2" xfId="42585"/>
    <cellStyle name="40% - Accent4 2 2 5 3 2 2 2 2" xfId="54201"/>
    <cellStyle name="40% - Accent4 2 2 5 3 2 2 3" xfId="48393"/>
    <cellStyle name="40% - Accent4 2 2 5 3 2 2 4" xfId="31857"/>
    <cellStyle name="40% - Accent4 2 2 5 3 2 3" xfId="40467"/>
    <cellStyle name="40% - Accent4 2 2 5 3 2 3 2" xfId="52083"/>
    <cellStyle name="40% - Accent4 2 2 5 3 2 4" xfId="46275"/>
    <cellStyle name="40% - Accent4 2 2 5 3 2 5" xfId="28844"/>
    <cellStyle name="40% - Accent4 2 2 5 3 3" xfId="10409"/>
    <cellStyle name="40% - Accent4 2 2 5 3 3 2" xfId="20778"/>
    <cellStyle name="40% - Accent4 2 2 5 3 3 2 2" xfId="55370"/>
    <cellStyle name="40% - Accent4 2 2 5 3 3 2 3" xfId="43754"/>
    <cellStyle name="40% - Accent4 2 2 5 3 3 3" xfId="49562"/>
    <cellStyle name="40% - Accent4 2 2 5 3 3 4" xfId="37946"/>
    <cellStyle name="40% - Accent4 2 2 5 3 4" xfId="11811"/>
    <cellStyle name="40% - Accent4 2 2 5 3 4 2" xfId="41635"/>
    <cellStyle name="40% - Accent4 2 2 5 3 4 2 2" xfId="53251"/>
    <cellStyle name="40% - Accent4 2 2 5 3 4 3" xfId="47443"/>
    <cellStyle name="40% - Accent4 2 2 5 3 4 4" xfId="30609"/>
    <cellStyle name="40% - Accent4 2 2 5 3 5" xfId="39298"/>
    <cellStyle name="40% - Accent4 2 2 5 3 5 2" xfId="50914"/>
    <cellStyle name="40% - Accent4 2 2 5 3 6" xfId="24774"/>
    <cellStyle name="40% - Accent4 2 2 5 3 7" xfId="45106"/>
    <cellStyle name="40% - Accent4 2 2 5 3 8" xfId="22247"/>
    <cellStyle name="40% - Accent4 2 2 5 4" xfId="821"/>
    <cellStyle name="40% - Accent4 2 2 5 4 2" xfId="2928"/>
    <cellStyle name="40% - Accent4 2 2 5 4 2 2" xfId="13298"/>
    <cellStyle name="40% - Accent4 2 2 5 4 2 2 2" xfId="42696"/>
    <cellStyle name="40% - Accent4 2 2 5 4 2 2 2 2" xfId="54312"/>
    <cellStyle name="40% - Accent4 2 2 5 4 2 2 3" xfId="48504"/>
    <cellStyle name="40% - Accent4 2 2 5 4 2 2 4" xfId="31981"/>
    <cellStyle name="40% - Accent4 2 2 5 4 2 3" xfId="40578"/>
    <cellStyle name="40% - Accent4 2 2 5 4 2 3 2" xfId="52194"/>
    <cellStyle name="40% - Accent4 2 2 5 4 2 4" xfId="46386"/>
    <cellStyle name="40% - Accent4 2 2 5 4 2 5" xfId="28959"/>
    <cellStyle name="40% - Accent4 2 2 5 4 3" xfId="10520"/>
    <cellStyle name="40% - Accent4 2 2 5 4 3 2" xfId="20889"/>
    <cellStyle name="40% - Accent4 2 2 5 4 3 2 2" xfId="55481"/>
    <cellStyle name="40% - Accent4 2 2 5 4 3 2 3" xfId="43865"/>
    <cellStyle name="40% - Accent4 2 2 5 4 3 3" xfId="49673"/>
    <cellStyle name="40% - Accent4 2 2 5 4 3 4" xfId="38057"/>
    <cellStyle name="40% - Accent4 2 2 5 4 4" xfId="11191"/>
    <cellStyle name="40% - Accent4 2 2 5 4 4 2" xfId="41162"/>
    <cellStyle name="40% - Accent4 2 2 5 4 4 2 2" xfId="52778"/>
    <cellStyle name="40% - Accent4 2 2 5 4 4 3" xfId="46970"/>
    <cellStyle name="40% - Accent4 2 2 5 4 4 4" xfId="30136"/>
    <cellStyle name="40% - Accent4 2 2 5 4 5" xfId="39409"/>
    <cellStyle name="40% - Accent4 2 2 5 4 5 2" xfId="51025"/>
    <cellStyle name="40% - Accent4 2 2 5 4 6" xfId="24922"/>
    <cellStyle name="40% - Accent4 2 2 5 4 7" xfId="45217"/>
    <cellStyle name="40% - Accent4 2 2 5 4 8" xfId="22395"/>
    <cellStyle name="40% - Accent4 2 2 5 5" xfId="2280"/>
    <cellStyle name="40% - Accent4 2 2 5 5 2" xfId="9936"/>
    <cellStyle name="40% - Accent4 2 2 5 5 2 2" xfId="20305"/>
    <cellStyle name="40% - Accent4 2 2 5 5 2 2 2" xfId="43281"/>
    <cellStyle name="40% - Accent4 2 2 5 5 2 2 2 2" xfId="54897"/>
    <cellStyle name="40% - Accent4 2 2 5 5 2 2 3" xfId="49089"/>
    <cellStyle name="40% - Accent4 2 2 5 5 2 2 4" xfId="37473"/>
    <cellStyle name="40% - Accent4 2 2 5 5 2 3" xfId="39994"/>
    <cellStyle name="40% - Accent4 2 2 5 5 2 3 2" xfId="51610"/>
    <cellStyle name="40% - Accent4 2 2 5 5 2 4" xfId="45802"/>
    <cellStyle name="40% - Accent4 2 2 5 5 2 5" xfId="28360"/>
    <cellStyle name="40% - Accent4 2 2 5 5 3" xfId="12650"/>
    <cellStyle name="40% - Accent4 2 2 5 5 3 2" xfId="42112"/>
    <cellStyle name="40% - Accent4 2 2 5 5 3 2 2" xfId="53728"/>
    <cellStyle name="40% - Accent4 2 2 5 5 3 3" xfId="47920"/>
    <cellStyle name="40% - Accent4 2 2 5 5 3 4" xfId="31349"/>
    <cellStyle name="40% - Accent4 2 2 5 5 4" xfId="38825"/>
    <cellStyle name="40% - Accent4 2 2 5 5 4 2" xfId="50441"/>
    <cellStyle name="40% - Accent4 2 2 5 5 5" xfId="24202"/>
    <cellStyle name="40% - Accent4 2 2 5 5 6" xfId="44633"/>
    <cellStyle name="40% - Accent4 2 2 5 5 7" xfId="21666"/>
    <cellStyle name="40% - Accent4 2 2 5 6" xfId="1946"/>
    <cellStyle name="40% - Accent4 2 2 5 6 2" xfId="12316"/>
    <cellStyle name="40% - Accent4 2 2 5 6 2 2" xfId="41892"/>
    <cellStyle name="40% - Accent4 2 2 5 6 2 2 2" xfId="53508"/>
    <cellStyle name="40% - Accent4 2 2 5 6 2 3" xfId="47700"/>
    <cellStyle name="40% - Accent4 2 2 5 6 2 4" xfId="31097"/>
    <cellStyle name="40% - Accent4 2 2 5 6 3" xfId="38605"/>
    <cellStyle name="40% - Accent4 2 2 5 6 3 2" xfId="50221"/>
    <cellStyle name="40% - Accent4 2 2 5 6 4" xfId="44413"/>
    <cellStyle name="40% - Accent4 2 2 5 6 5" xfId="23868"/>
    <cellStyle name="40% - Accent4 2 2 5 7" xfId="1562"/>
    <cellStyle name="40% - Accent4 2 2 5 7 2" xfId="11932"/>
    <cellStyle name="40% - Accent4 2 2 5 7 2 2" xfId="41709"/>
    <cellStyle name="40% - Accent4 2 2 5 7 2 2 2" xfId="53325"/>
    <cellStyle name="40% - Accent4 2 2 5 7 2 3" xfId="47517"/>
    <cellStyle name="40% - Accent4 2 2 5 7 2 4" xfId="30730"/>
    <cellStyle name="40% - Accent4 2 2 5 7 3" xfId="39774"/>
    <cellStyle name="40% - Accent4 2 2 5 7 3 2" xfId="51390"/>
    <cellStyle name="40% - Accent4 2 2 5 7 4" xfId="45582"/>
    <cellStyle name="40% - Accent4 2 2 5 7 5" xfId="28060"/>
    <cellStyle name="40% - Accent4 2 2 5 8" xfId="9716"/>
    <cellStyle name="40% - Accent4 2 2 5 8 2" xfId="20085"/>
    <cellStyle name="40% - Accent4 2 2 5 8 2 2" xfId="54677"/>
    <cellStyle name="40% - Accent4 2 2 5 8 2 3" xfId="43061"/>
    <cellStyle name="40% - Accent4 2 2 5 8 3" xfId="48869"/>
    <cellStyle name="40% - Accent4 2 2 5 8 4" xfId="37253"/>
    <cellStyle name="40% - Accent4 2 2 5 9" xfId="11043"/>
    <cellStyle name="40% - Accent4 2 2 5 9 2" xfId="41051"/>
    <cellStyle name="40% - Accent4 2 2 5 9 2 2" xfId="52667"/>
    <cellStyle name="40% - Accent4 2 2 5 9 3" xfId="46859"/>
    <cellStyle name="40% - Accent4 2 2 5 9 4" xfId="30025"/>
    <cellStyle name="40% - Accent4 2 2 6" xfId="1053"/>
    <cellStyle name="40% - Accent4 2 2 6 2" xfId="3137"/>
    <cellStyle name="40% - Accent4 2 2 6 2 2" xfId="10666"/>
    <cellStyle name="40% - Accent4 2 2 6 2 2 2" xfId="21035"/>
    <cellStyle name="40% - Accent4 2 2 6 2 2 2 2" xfId="44011"/>
    <cellStyle name="40% - Accent4 2 2 6 2 2 2 2 2" xfId="55627"/>
    <cellStyle name="40% - Accent4 2 2 6 2 2 2 3" xfId="49819"/>
    <cellStyle name="40% - Accent4 2 2 6 2 2 2 4" xfId="38203"/>
    <cellStyle name="40% - Accent4 2 2 6 2 2 3" xfId="40724"/>
    <cellStyle name="40% - Accent4 2 2 6 2 2 3 2" xfId="52340"/>
    <cellStyle name="40% - Accent4 2 2 6 2 2 4" xfId="46532"/>
    <cellStyle name="40% - Accent4 2 2 6 2 2 5" xfId="29161"/>
    <cellStyle name="40% - Accent4 2 2 6 2 3" xfId="13507"/>
    <cellStyle name="40% - Accent4 2 2 6 2 3 2" xfId="42842"/>
    <cellStyle name="40% - Accent4 2 2 6 2 3 2 2" xfId="54458"/>
    <cellStyle name="40% - Accent4 2 2 6 2 3 3" xfId="48650"/>
    <cellStyle name="40% - Accent4 2 2 6 2 3 4" xfId="32134"/>
    <cellStyle name="40% - Accent4 2 2 6 2 4" xfId="39555"/>
    <cellStyle name="40% - Accent4 2 2 6 2 4 2" xfId="51171"/>
    <cellStyle name="40% - Accent4 2 2 6 2 5" xfId="25145"/>
    <cellStyle name="40% - Accent4 2 2 6 2 6" xfId="45363"/>
    <cellStyle name="40% - Accent4 2 2 6 2 7" xfId="22618"/>
    <cellStyle name="40% - Accent4 2 2 6 3" xfId="2458"/>
    <cellStyle name="40% - Accent4 2 2 6 3 2" xfId="12828"/>
    <cellStyle name="40% - Accent4 2 2 6 3 2 2" xfId="42258"/>
    <cellStyle name="40% - Accent4 2 2 6 3 2 2 2" xfId="53874"/>
    <cellStyle name="40% - Accent4 2 2 6 3 2 3" xfId="48066"/>
    <cellStyle name="40% - Accent4 2 2 6 3 2 4" xfId="31515"/>
    <cellStyle name="40% - Accent4 2 2 6 3 3" xfId="40140"/>
    <cellStyle name="40% - Accent4 2 2 6 3 3 2" xfId="51756"/>
    <cellStyle name="40% - Accent4 2 2 6 3 4" xfId="45948"/>
    <cellStyle name="40% - Accent4 2 2 6 3 5" xfId="28517"/>
    <cellStyle name="40% - Accent4 2 2 6 4" xfId="10082"/>
    <cellStyle name="40% - Accent4 2 2 6 4 2" xfId="20451"/>
    <cellStyle name="40% - Accent4 2 2 6 4 2 2" xfId="55043"/>
    <cellStyle name="40% - Accent4 2 2 6 4 2 3" xfId="43427"/>
    <cellStyle name="40% - Accent4 2 2 6 4 3" xfId="49235"/>
    <cellStyle name="40% - Accent4 2 2 6 4 4" xfId="37619"/>
    <cellStyle name="40% - Accent4 2 2 6 5" xfId="11423"/>
    <cellStyle name="40% - Accent4 2 2 6 5 2" xfId="41308"/>
    <cellStyle name="40% - Accent4 2 2 6 5 2 2" xfId="52924"/>
    <cellStyle name="40% - Accent4 2 2 6 5 3" xfId="47116"/>
    <cellStyle name="40% - Accent4 2 2 6 5 4" xfId="30282"/>
    <cellStyle name="40% - Accent4 2 2 6 6" xfId="38971"/>
    <cellStyle name="40% - Accent4 2 2 6 6 2" xfId="50587"/>
    <cellStyle name="40% - Accent4 2 2 6 7" xfId="24386"/>
    <cellStyle name="40% - Accent4 2 2 6 8" xfId="44779"/>
    <cellStyle name="40% - Accent4 2 2 6 9" xfId="21859"/>
    <cellStyle name="40% - Accent4 2 2 7" xfId="1296"/>
    <cellStyle name="40% - Accent4 2 2 7 2" xfId="2655"/>
    <cellStyle name="40% - Accent4 2 2 7 2 2" xfId="13025"/>
    <cellStyle name="40% - Accent4 2 2 7 2 2 2" xfId="42440"/>
    <cellStyle name="40% - Accent4 2 2 7 2 2 2 2" xfId="54056"/>
    <cellStyle name="40% - Accent4 2 2 7 2 2 3" xfId="48248"/>
    <cellStyle name="40% - Accent4 2 2 7 2 2 4" xfId="31712"/>
    <cellStyle name="40% - Accent4 2 2 7 2 3" xfId="40322"/>
    <cellStyle name="40% - Accent4 2 2 7 2 3 2" xfId="51938"/>
    <cellStyle name="40% - Accent4 2 2 7 2 4" xfId="46130"/>
    <cellStyle name="40% - Accent4 2 2 7 2 5" xfId="28699"/>
    <cellStyle name="40% - Accent4 2 2 7 3" xfId="10264"/>
    <cellStyle name="40% - Accent4 2 2 7 3 2" xfId="20633"/>
    <cellStyle name="40% - Accent4 2 2 7 3 2 2" xfId="55225"/>
    <cellStyle name="40% - Accent4 2 2 7 3 2 3" xfId="43609"/>
    <cellStyle name="40% - Accent4 2 2 7 3 3" xfId="49417"/>
    <cellStyle name="40% - Accent4 2 2 7 3 4" xfId="37801"/>
    <cellStyle name="40% - Accent4 2 2 7 4" xfId="11666"/>
    <cellStyle name="40% - Accent4 2 2 7 4 2" xfId="41490"/>
    <cellStyle name="40% - Accent4 2 2 7 4 2 2" xfId="53106"/>
    <cellStyle name="40% - Accent4 2 2 7 4 3" xfId="47298"/>
    <cellStyle name="40% - Accent4 2 2 7 4 4" xfId="30464"/>
    <cellStyle name="40% - Accent4 2 2 7 5" xfId="39153"/>
    <cellStyle name="40% - Accent4 2 2 7 5 2" xfId="50769"/>
    <cellStyle name="40% - Accent4 2 2 7 6" xfId="24629"/>
    <cellStyle name="40% - Accent4 2 2 7 7" xfId="44961"/>
    <cellStyle name="40% - Accent4 2 2 7 8" xfId="22102"/>
    <cellStyle name="40% - Accent4 2 2 8" xfId="714"/>
    <cellStyle name="40% - Accent4 2 2 8 2" xfId="2839"/>
    <cellStyle name="40% - Accent4 2 2 8 2 2" xfId="13209"/>
    <cellStyle name="40% - Accent4 2 2 8 2 2 2" xfId="42622"/>
    <cellStyle name="40% - Accent4 2 2 8 2 2 2 2" xfId="54238"/>
    <cellStyle name="40% - Accent4 2 2 8 2 2 3" xfId="48430"/>
    <cellStyle name="40% - Accent4 2 2 8 2 2 4" xfId="31896"/>
    <cellStyle name="40% - Accent4 2 2 8 2 3" xfId="40504"/>
    <cellStyle name="40% - Accent4 2 2 8 2 3 2" xfId="52120"/>
    <cellStyle name="40% - Accent4 2 2 8 2 4" xfId="46312"/>
    <cellStyle name="40% - Accent4 2 2 8 2 5" xfId="28881"/>
    <cellStyle name="40% - Accent4 2 2 8 3" xfId="10446"/>
    <cellStyle name="40% - Accent4 2 2 8 3 2" xfId="20815"/>
    <cellStyle name="40% - Accent4 2 2 8 3 2 2" xfId="55407"/>
    <cellStyle name="40% - Accent4 2 2 8 3 2 3" xfId="43791"/>
    <cellStyle name="40% - Accent4 2 2 8 3 3" xfId="49599"/>
    <cellStyle name="40% - Accent4 2 2 8 3 4" xfId="37983"/>
    <cellStyle name="40% - Accent4 2 2 8 4" xfId="11084"/>
    <cellStyle name="40% - Accent4 2 2 8 4 2" xfId="41088"/>
    <cellStyle name="40% - Accent4 2 2 8 4 2 2" xfId="52704"/>
    <cellStyle name="40% - Accent4 2 2 8 4 3" xfId="46896"/>
    <cellStyle name="40% - Accent4 2 2 8 4 4" xfId="30062"/>
    <cellStyle name="40% - Accent4 2 2 8 5" xfId="39335"/>
    <cellStyle name="40% - Accent4 2 2 8 5 2" xfId="50951"/>
    <cellStyle name="40% - Accent4 2 2 8 6" xfId="24815"/>
    <cellStyle name="40% - Accent4 2 2 8 7" xfId="45143"/>
    <cellStyle name="40% - Accent4 2 2 8 8" xfId="22288"/>
    <cellStyle name="40% - Accent4 2 2 9" xfId="2196"/>
    <cellStyle name="40% - Accent4 2 2 9 2" xfId="9862"/>
    <cellStyle name="40% - Accent4 2 2 9 2 2" xfId="20231"/>
    <cellStyle name="40% - Accent4 2 2 9 2 2 2" xfId="43207"/>
    <cellStyle name="40% - Accent4 2 2 9 2 2 2 2" xfId="54823"/>
    <cellStyle name="40% - Accent4 2 2 9 2 2 3" xfId="49015"/>
    <cellStyle name="40% - Accent4 2 2 9 2 2 4" xfId="37399"/>
    <cellStyle name="40% - Accent4 2 2 9 2 3" xfId="39920"/>
    <cellStyle name="40% - Accent4 2 2 9 2 3 2" xfId="51536"/>
    <cellStyle name="40% - Accent4 2 2 9 2 4" xfId="45728"/>
    <cellStyle name="40% - Accent4 2 2 9 2 5" xfId="28276"/>
    <cellStyle name="40% - Accent4 2 2 9 3" xfId="12566"/>
    <cellStyle name="40% - Accent4 2 2 9 3 2" xfId="42038"/>
    <cellStyle name="40% - Accent4 2 2 9 3 2 2" xfId="53654"/>
    <cellStyle name="40% - Accent4 2 2 9 3 3" xfId="47846"/>
    <cellStyle name="40% - Accent4 2 2 9 3 4" xfId="31275"/>
    <cellStyle name="40% - Accent4 2 2 9 4" xfId="38751"/>
    <cellStyle name="40% - Accent4 2 2 9 4 2" xfId="50367"/>
    <cellStyle name="40% - Accent4 2 2 9 5" xfId="24118"/>
    <cellStyle name="40% - Accent4 2 2 9 6" xfId="44559"/>
    <cellStyle name="40% - Accent4 2 2 9 7" xfId="21582"/>
    <cellStyle name="40% - Accent4 2 3" xfId="513"/>
    <cellStyle name="40% - Accent4 2 3 10" xfId="10885"/>
    <cellStyle name="40% - Accent4 2 3 10 2" xfId="40925"/>
    <cellStyle name="40% - Accent4 2 3 10 2 2" xfId="52541"/>
    <cellStyle name="40% - Accent4 2 3 10 3" xfId="46733"/>
    <cellStyle name="40% - Accent4 2 3 10 4" xfId="29899"/>
    <cellStyle name="40% - Accent4 2 3 11" xfId="38441"/>
    <cellStyle name="40% - Accent4 2 3 11 2" xfId="50057"/>
    <cellStyle name="40% - Accent4 2 3 12" xfId="23440"/>
    <cellStyle name="40% - Accent4 2 3 13" xfId="44249"/>
    <cellStyle name="40% - Accent4 2 3 14" xfId="21358"/>
    <cellStyle name="40% - Accent4 2 3 2" xfId="840"/>
    <cellStyle name="40% - Accent4 2 3 2 2" xfId="2947"/>
    <cellStyle name="40% - Accent4 2 3 2 2 2" xfId="10539"/>
    <cellStyle name="40% - Accent4 2 3 2 2 2 2" xfId="20908"/>
    <cellStyle name="40% - Accent4 2 3 2 2 2 2 2" xfId="43884"/>
    <cellStyle name="40% - Accent4 2 3 2 2 2 2 2 2" xfId="55500"/>
    <cellStyle name="40% - Accent4 2 3 2 2 2 2 3" xfId="49692"/>
    <cellStyle name="40% - Accent4 2 3 2 2 2 2 4" xfId="38076"/>
    <cellStyle name="40% - Accent4 2 3 2 2 2 3" xfId="40597"/>
    <cellStyle name="40% - Accent4 2 3 2 2 2 3 2" xfId="52213"/>
    <cellStyle name="40% - Accent4 2 3 2 2 2 4" xfId="46405"/>
    <cellStyle name="40% - Accent4 2 3 2 2 2 5" xfId="28978"/>
    <cellStyle name="40% - Accent4 2 3 2 2 3" xfId="13317"/>
    <cellStyle name="40% - Accent4 2 3 2 2 3 2" xfId="42715"/>
    <cellStyle name="40% - Accent4 2 3 2 2 3 2 2" xfId="54331"/>
    <cellStyle name="40% - Accent4 2 3 2 2 3 3" xfId="48523"/>
    <cellStyle name="40% - Accent4 2 3 2 2 3 4" xfId="32000"/>
    <cellStyle name="40% - Accent4 2 3 2 2 4" xfId="39428"/>
    <cellStyle name="40% - Accent4 2 3 2 2 4 2" xfId="51044"/>
    <cellStyle name="40% - Accent4 2 3 2 2 5" xfId="24941"/>
    <cellStyle name="40% - Accent4 2 3 2 2 6" xfId="45236"/>
    <cellStyle name="40% - Accent4 2 3 2 2 7" xfId="22414"/>
    <cellStyle name="40% - Accent4 2 3 2 3" xfId="2299"/>
    <cellStyle name="40% - Accent4 2 3 2 3 2" xfId="12669"/>
    <cellStyle name="40% - Accent4 2 3 2 3 2 2" xfId="42131"/>
    <cellStyle name="40% - Accent4 2 3 2 3 2 2 2" xfId="53747"/>
    <cellStyle name="40% - Accent4 2 3 2 3 2 3" xfId="47939"/>
    <cellStyle name="40% - Accent4 2 3 2 3 2 4" xfId="31368"/>
    <cellStyle name="40% - Accent4 2 3 2 3 3" xfId="40013"/>
    <cellStyle name="40% - Accent4 2 3 2 3 3 2" xfId="51629"/>
    <cellStyle name="40% - Accent4 2 3 2 3 4" xfId="45821"/>
    <cellStyle name="40% - Accent4 2 3 2 3 5" xfId="28379"/>
    <cellStyle name="40% - Accent4 2 3 2 4" xfId="9955"/>
    <cellStyle name="40% - Accent4 2 3 2 4 2" xfId="20324"/>
    <cellStyle name="40% - Accent4 2 3 2 4 2 2" xfId="54916"/>
    <cellStyle name="40% - Accent4 2 3 2 4 2 3" xfId="43300"/>
    <cellStyle name="40% - Accent4 2 3 2 4 3" xfId="49108"/>
    <cellStyle name="40% - Accent4 2 3 2 4 4" xfId="37492"/>
    <cellStyle name="40% - Accent4 2 3 2 5" xfId="11210"/>
    <cellStyle name="40% - Accent4 2 3 2 5 2" xfId="41181"/>
    <cellStyle name="40% - Accent4 2 3 2 5 2 2" xfId="52797"/>
    <cellStyle name="40% - Accent4 2 3 2 5 3" xfId="46989"/>
    <cellStyle name="40% - Accent4 2 3 2 5 4" xfId="30155"/>
    <cellStyle name="40% - Accent4 2 3 2 6" xfId="38844"/>
    <cellStyle name="40% - Accent4 2 3 2 6 2" xfId="50460"/>
    <cellStyle name="40% - Accent4 2 3 2 7" xfId="24221"/>
    <cellStyle name="40% - Accent4 2 3 2 8" xfId="44652"/>
    <cellStyle name="40% - Accent4 2 3 2 9" xfId="21685"/>
    <cellStyle name="40% - Accent4 2 3 3" xfId="1101"/>
    <cellStyle name="40% - Accent4 2 3 3 2" xfId="3156"/>
    <cellStyle name="40% - Accent4 2 3 3 2 2" xfId="10685"/>
    <cellStyle name="40% - Accent4 2 3 3 2 2 2" xfId="21054"/>
    <cellStyle name="40% - Accent4 2 3 3 2 2 2 2" xfId="44030"/>
    <cellStyle name="40% - Accent4 2 3 3 2 2 2 2 2" xfId="55646"/>
    <cellStyle name="40% - Accent4 2 3 3 2 2 2 3" xfId="49838"/>
    <cellStyle name="40% - Accent4 2 3 3 2 2 2 4" xfId="38222"/>
    <cellStyle name="40% - Accent4 2 3 3 2 2 3" xfId="40743"/>
    <cellStyle name="40% - Accent4 2 3 3 2 2 3 2" xfId="52359"/>
    <cellStyle name="40% - Accent4 2 3 3 2 2 4" xfId="46551"/>
    <cellStyle name="40% - Accent4 2 3 3 2 2 5" xfId="29180"/>
    <cellStyle name="40% - Accent4 2 3 3 2 3" xfId="13526"/>
    <cellStyle name="40% - Accent4 2 3 3 2 3 2" xfId="42861"/>
    <cellStyle name="40% - Accent4 2 3 3 2 3 2 2" xfId="54477"/>
    <cellStyle name="40% - Accent4 2 3 3 2 3 3" xfId="48669"/>
    <cellStyle name="40% - Accent4 2 3 3 2 3 4" xfId="32153"/>
    <cellStyle name="40% - Accent4 2 3 3 2 4" xfId="39574"/>
    <cellStyle name="40% - Accent4 2 3 3 2 4 2" xfId="51190"/>
    <cellStyle name="40% - Accent4 2 3 3 2 5" xfId="25164"/>
    <cellStyle name="40% - Accent4 2 3 3 2 6" xfId="45382"/>
    <cellStyle name="40% - Accent4 2 3 3 2 7" xfId="22637"/>
    <cellStyle name="40% - Accent4 2 3 3 3" xfId="2484"/>
    <cellStyle name="40% - Accent4 2 3 3 3 2" xfId="12854"/>
    <cellStyle name="40% - Accent4 2 3 3 3 2 2" xfId="42277"/>
    <cellStyle name="40% - Accent4 2 3 3 3 2 2 2" xfId="53893"/>
    <cellStyle name="40% - Accent4 2 3 3 3 2 3" xfId="48085"/>
    <cellStyle name="40% - Accent4 2 3 3 3 2 4" xfId="31541"/>
    <cellStyle name="40% - Accent4 2 3 3 3 3" xfId="40159"/>
    <cellStyle name="40% - Accent4 2 3 3 3 3 2" xfId="51775"/>
    <cellStyle name="40% - Accent4 2 3 3 3 4" xfId="45967"/>
    <cellStyle name="40% - Accent4 2 3 3 3 5" xfId="28536"/>
    <cellStyle name="40% - Accent4 2 3 3 4" xfId="10101"/>
    <cellStyle name="40% - Accent4 2 3 3 4 2" xfId="20470"/>
    <cellStyle name="40% - Accent4 2 3 3 4 2 2" xfId="55062"/>
    <cellStyle name="40% - Accent4 2 3 3 4 2 3" xfId="43446"/>
    <cellStyle name="40% - Accent4 2 3 3 4 3" xfId="49254"/>
    <cellStyle name="40% - Accent4 2 3 3 4 4" xfId="37638"/>
    <cellStyle name="40% - Accent4 2 3 3 5" xfId="11471"/>
    <cellStyle name="40% - Accent4 2 3 3 5 2" xfId="41327"/>
    <cellStyle name="40% - Accent4 2 3 3 5 2 2" xfId="52943"/>
    <cellStyle name="40% - Accent4 2 3 3 5 3" xfId="47135"/>
    <cellStyle name="40% - Accent4 2 3 3 5 4" xfId="30301"/>
    <cellStyle name="40% - Accent4 2 3 3 6" xfId="38990"/>
    <cellStyle name="40% - Accent4 2 3 3 6 2" xfId="50606"/>
    <cellStyle name="40% - Accent4 2 3 3 7" xfId="24434"/>
    <cellStyle name="40% - Accent4 2 3 3 8" xfId="44798"/>
    <cellStyle name="40% - Accent4 2 3 3 9" xfId="21907"/>
    <cellStyle name="40% - Accent4 2 3 4" xfId="1315"/>
    <cellStyle name="40% - Accent4 2 3 4 2" xfId="2674"/>
    <cellStyle name="40% - Accent4 2 3 4 2 2" xfId="13044"/>
    <cellStyle name="40% - Accent4 2 3 4 2 2 2" xfId="42459"/>
    <cellStyle name="40% - Accent4 2 3 4 2 2 2 2" xfId="54075"/>
    <cellStyle name="40% - Accent4 2 3 4 2 2 3" xfId="48267"/>
    <cellStyle name="40% - Accent4 2 3 4 2 2 4" xfId="31731"/>
    <cellStyle name="40% - Accent4 2 3 4 2 3" xfId="40341"/>
    <cellStyle name="40% - Accent4 2 3 4 2 3 2" xfId="51957"/>
    <cellStyle name="40% - Accent4 2 3 4 2 4" xfId="46149"/>
    <cellStyle name="40% - Accent4 2 3 4 2 5" xfId="28718"/>
    <cellStyle name="40% - Accent4 2 3 4 3" xfId="10283"/>
    <cellStyle name="40% - Accent4 2 3 4 3 2" xfId="20652"/>
    <cellStyle name="40% - Accent4 2 3 4 3 2 2" xfId="55244"/>
    <cellStyle name="40% - Accent4 2 3 4 3 2 3" xfId="43628"/>
    <cellStyle name="40% - Accent4 2 3 4 3 3" xfId="49436"/>
    <cellStyle name="40% - Accent4 2 3 4 3 4" xfId="37820"/>
    <cellStyle name="40% - Accent4 2 3 4 4" xfId="11685"/>
    <cellStyle name="40% - Accent4 2 3 4 4 2" xfId="41509"/>
    <cellStyle name="40% - Accent4 2 3 4 4 2 2" xfId="53125"/>
    <cellStyle name="40% - Accent4 2 3 4 4 3" xfId="47317"/>
    <cellStyle name="40% - Accent4 2 3 4 4 4" xfId="30483"/>
    <cellStyle name="40% - Accent4 2 3 4 5" xfId="39172"/>
    <cellStyle name="40% - Accent4 2 3 4 5 2" xfId="50788"/>
    <cellStyle name="40% - Accent4 2 3 4 6" xfId="24648"/>
    <cellStyle name="40% - Accent4 2 3 4 7" xfId="44980"/>
    <cellStyle name="40% - Accent4 2 3 4 8" xfId="22121"/>
    <cellStyle name="40% - Accent4 2 3 5" xfId="762"/>
    <cellStyle name="40% - Accent4 2 3 5 2" xfId="2869"/>
    <cellStyle name="40% - Accent4 2 3 5 2 2" xfId="13239"/>
    <cellStyle name="40% - Accent4 2 3 5 2 2 2" xfId="42641"/>
    <cellStyle name="40% - Accent4 2 3 5 2 2 2 2" xfId="54257"/>
    <cellStyle name="40% - Accent4 2 3 5 2 2 3" xfId="48449"/>
    <cellStyle name="40% - Accent4 2 3 5 2 2 4" xfId="31926"/>
    <cellStyle name="40% - Accent4 2 3 5 2 3" xfId="40523"/>
    <cellStyle name="40% - Accent4 2 3 5 2 3 2" xfId="52139"/>
    <cellStyle name="40% - Accent4 2 3 5 2 4" xfId="46331"/>
    <cellStyle name="40% - Accent4 2 3 5 2 5" xfId="28900"/>
    <cellStyle name="40% - Accent4 2 3 5 3" xfId="10465"/>
    <cellStyle name="40% - Accent4 2 3 5 3 2" xfId="20834"/>
    <cellStyle name="40% - Accent4 2 3 5 3 2 2" xfId="55426"/>
    <cellStyle name="40% - Accent4 2 3 5 3 2 3" xfId="43810"/>
    <cellStyle name="40% - Accent4 2 3 5 3 3" xfId="49618"/>
    <cellStyle name="40% - Accent4 2 3 5 3 4" xfId="38002"/>
    <cellStyle name="40% - Accent4 2 3 5 4" xfId="11132"/>
    <cellStyle name="40% - Accent4 2 3 5 4 2" xfId="41107"/>
    <cellStyle name="40% - Accent4 2 3 5 4 2 2" xfId="52723"/>
    <cellStyle name="40% - Accent4 2 3 5 4 3" xfId="46915"/>
    <cellStyle name="40% - Accent4 2 3 5 4 4" xfId="30081"/>
    <cellStyle name="40% - Accent4 2 3 5 5" xfId="39354"/>
    <cellStyle name="40% - Accent4 2 3 5 5 2" xfId="50970"/>
    <cellStyle name="40% - Accent4 2 3 5 6" xfId="24863"/>
    <cellStyle name="40% - Accent4 2 3 5 7" xfId="45162"/>
    <cellStyle name="40% - Accent4 2 3 5 8" xfId="22336"/>
    <cellStyle name="40% - Accent4 2 3 6" xfId="2224"/>
    <cellStyle name="40% - Accent4 2 3 6 2" xfId="9881"/>
    <cellStyle name="40% - Accent4 2 3 6 2 2" xfId="20250"/>
    <cellStyle name="40% - Accent4 2 3 6 2 2 2" xfId="43226"/>
    <cellStyle name="40% - Accent4 2 3 6 2 2 2 2" xfId="54842"/>
    <cellStyle name="40% - Accent4 2 3 6 2 2 3" xfId="49034"/>
    <cellStyle name="40% - Accent4 2 3 6 2 2 4" xfId="37418"/>
    <cellStyle name="40% - Accent4 2 3 6 2 3" xfId="39939"/>
    <cellStyle name="40% - Accent4 2 3 6 2 3 2" xfId="51555"/>
    <cellStyle name="40% - Accent4 2 3 6 2 4" xfId="45747"/>
    <cellStyle name="40% - Accent4 2 3 6 2 5" xfId="28304"/>
    <cellStyle name="40% - Accent4 2 3 6 3" xfId="12594"/>
    <cellStyle name="40% - Accent4 2 3 6 3 2" xfId="42057"/>
    <cellStyle name="40% - Accent4 2 3 6 3 2 2" xfId="53673"/>
    <cellStyle name="40% - Accent4 2 3 6 3 3" xfId="47865"/>
    <cellStyle name="40% - Accent4 2 3 6 3 4" xfId="31294"/>
    <cellStyle name="40% - Accent4 2 3 6 4" xfId="38770"/>
    <cellStyle name="40% - Accent4 2 3 6 4 2" xfId="50386"/>
    <cellStyle name="40% - Accent4 2 3 6 5" xfId="24146"/>
    <cellStyle name="40% - Accent4 2 3 6 6" xfId="44578"/>
    <cellStyle name="40% - Accent4 2 3 6 7" xfId="21610"/>
    <cellStyle name="40% - Accent4 2 3 7" xfId="1984"/>
    <cellStyle name="40% - Accent4 2 3 7 2" xfId="12354"/>
    <cellStyle name="40% - Accent4 2 3 7 2 2" xfId="41911"/>
    <cellStyle name="40% - Accent4 2 3 7 2 2 2" xfId="53527"/>
    <cellStyle name="40% - Accent4 2 3 7 2 3" xfId="47719"/>
    <cellStyle name="40% - Accent4 2 3 7 2 4" xfId="31134"/>
    <cellStyle name="40% - Accent4 2 3 7 3" xfId="38624"/>
    <cellStyle name="40% - Accent4 2 3 7 3 2" xfId="50240"/>
    <cellStyle name="40% - Accent4 2 3 7 4" xfId="44432"/>
    <cellStyle name="40% - Accent4 2 3 7 5" xfId="23906"/>
    <cellStyle name="40% - Accent4 2 3 8" xfId="1581"/>
    <cellStyle name="40% - Accent4 2 3 8 2" xfId="11951"/>
    <cellStyle name="40% - Accent4 2 3 8 2 2" xfId="41728"/>
    <cellStyle name="40% - Accent4 2 3 8 2 2 2" xfId="53344"/>
    <cellStyle name="40% - Accent4 2 3 8 2 3" xfId="47536"/>
    <cellStyle name="40% - Accent4 2 3 8 2 4" xfId="30749"/>
    <cellStyle name="40% - Accent4 2 3 8 3" xfId="39793"/>
    <cellStyle name="40% - Accent4 2 3 8 3 2" xfId="51409"/>
    <cellStyle name="40% - Accent4 2 3 8 4" xfId="45601"/>
    <cellStyle name="40% - Accent4 2 3 8 5" xfId="28079"/>
    <cellStyle name="40% - Accent4 2 3 9" xfId="9735"/>
    <cellStyle name="40% - Accent4 2 3 9 2" xfId="20104"/>
    <cellStyle name="40% - Accent4 2 3 9 2 2" xfId="54696"/>
    <cellStyle name="40% - Accent4 2 3 9 2 3" xfId="43080"/>
    <cellStyle name="40% - Accent4 2 3 9 3" xfId="48888"/>
    <cellStyle name="40% - Accent4 2 3 9 4" xfId="37272"/>
    <cellStyle name="40% - Accent4 2 4" xfId="553"/>
    <cellStyle name="40% - Accent4 2 4 10" xfId="38477"/>
    <cellStyle name="40% - Accent4 2 4 10 2" xfId="50093"/>
    <cellStyle name="40% - Accent4 2 4 11" xfId="23480"/>
    <cellStyle name="40% - Accent4 2 4 12" xfId="44285"/>
    <cellStyle name="40% - Accent4 2 4 13" xfId="21398"/>
    <cellStyle name="40% - Accent4 2 4 2" xfId="1141"/>
    <cellStyle name="40% - Accent4 2 4 2 2" xfId="3192"/>
    <cellStyle name="40% - Accent4 2 4 2 2 2" xfId="10721"/>
    <cellStyle name="40% - Accent4 2 4 2 2 2 2" xfId="21090"/>
    <cellStyle name="40% - Accent4 2 4 2 2 2 2 2" xfId="44066"/>
    <cellStyle name="40% - Accent4 2 4 2 2 2 2 2 2" xfId="55682"/>
    <cellStyle name="40% - Accent4 2 4 2 2 2 2 3" xfId="49874"/>
    <cellStyle name="40% - Accent4 2 4 2 2 2 2 4" xfId="38258"/>
    <cellStyle name="40% - Accent4 2 4 2 2 2 3" xfId="40779"/>
    <cellStyle name="40% - Accent4 2 4 2 2 2 3 2" xfId="52395"/>
    <cellStyle name="40% - Accent4 2 4 2 2 2 4" xfId="46587"/>
    <cellStyle name="40% - Accent4 2 4 2 2 2 5" xfId="29216"/>
    <cellStyle name="40% - Accent4 2 4 2 2 3" xfId="13562"/>
    <cellStyle name="40% - Accent4 2 4 2 2 3 2" xfId="42897"/>
    <cellStyle name="40% - Accent4 2 4 2 2 3 2 2" xfId="54513"/>
    <cellStyle name="40% - Accent4 2 4 2 2 3 3" xfId="48705"/>
    <cellStyle name="40% - Accent4 2 4 2 2 3 4" xfId="32189"/>
    <cellStyle name="40% - Accent4 2 4 2 2 4" xfId="39610"/>
    <cellStyle name="40% - Accent4 2 4 2 2 4 2" xfId="51226"/>
    <cellStyle name="40% - Accent4 2 4 2 2 5" xfId="25200"/>
    <cellStyle name="40% - Accent4 2 4 2 2 6" xfId="45418"/>
    <cellStyle name="40% - Accent4 2 4 2 2 7" xfId="22673"/>
    <cellStyle name="40% - Accent4 2 4 2 3" xfId="2520"/>
    <cellStyle name="40% - Accent4 2 4 2 3 2" xfId="12890"/>
    <cellStyle name="40% - Accent4 2 4 2 3 2 2" xfId="42313"/>
    <cellStyle name="40% - Accent4 2 4 2 3 2 2 2" xfId="53929"/>
    <cellStyle name="40% - Accent4 2 4 2 3 2 3" xfId="48121"/>
    <cellStyle name="40% - Accent4 2 4 2 3 2 4" xfId="31577"/>
    <cellStyle name="40% - Accent4 2 4 2 3 3" xfId="40195"/>
    <cellStyle name="40% - Accent4 2 4 2 3 3 2" xfId="51811"/>
    <cellStyle name="40% - Accent4 2 4 2 3 4" xfId="46003"/>
    <cellStyle name="40% - Accent4 2 4 2 3 5" xfId="28572"/>
    <cellStyle name="40% - Accent4 2 4 2 4" xfId="10137"/>
    <cellStyle name="40% - Accent4 2 4 2 4 2" xfId="20506"/>
    <cellStyle name="40% - Accent4 2 4 2 4 2 2" xfId="55098"/>
    <cellStyle name="40% - Accent4 2 4 2 4 2 3" xfId="43482"/>
    <cellStyle name="40% - Accent4 2 4 2 4 3" xfId="49290"/>
    <cellStyle name="40% - Accent4 2 4 2 4 4" xfId="37674"/>
    <cellStyle name="40% - Accent4 2 4 2 5" xfId="11511"/>
    <cellStyle name="40% - Accent4 2 4 2 5 2" xfId="41363"/>
    <cellStyle name="40% - Accent4 2 4 2 5 2 2" xfId="52979"/>
    <cellStyle name="40% - Accent4 2 4 2 5 3" xfId="47171"/>
    <cellStyle name="40% - Accent4 2 4 2 5 4" xfId="30337"/>
    <cellStyle name="40% - Accent4 2 4 2 6" xfId="39026"/>
    <cellStyle name="40% - Accent4 2 4 2 6 2" xfId="50642"/>
    <cellStyle name="40% - Accent4 2 4 2 7" xfId="24474"/>
    <cellStyle name="40% - Accent4 2 4 2 8" xfId="44834"/>
    <cellStyle name="40% - Accent4 2 4 2 9" xfId="21947"/>
    <cellStyle name="40% - Accent4 2 4 3" xfId="1351"/>
    <cellStyle name="40% - Accent4 2 4 3 2" xfId="2710"/>
    <cellStyle name="40% - Accent4 2 4 3 2 2" xfId="13080"/>
    <cellStyle name="40% - Accent4 2 4 3 2 2 2" xfId="42495"/>
    <cellStyle name="40% - Accent4 2 4 3 2 2 2 2" xfId="54111"/>
    <cellStyle name="40% - Accent4 2 4 3 2 2 3" xfId="48303"/>
    <cellStyle name="40% - Accent4 2 4 3 2 2 4" xfId="31767"/>
    <cellStyle name="40% - Accent4 2 4 3 2 3" xfId="40377"/>
    <cellStyle name="40% - Accent4 2 4 3 2 3 2" xfId="51993"/>
    <cellStyle name="40% - Accent4 2 4 3 2 4" xfId="46185"/>
    <cellStyle name="40% - Accent4 2 4 3 2 5" xfId="28754"/>
    <cellStyle name="40% - Accent4 2 4 3 3" xfId="10319"/>
    <cellStyle name="40% - Accent4 2 4 3 3 2" xfId="20688"/>
    <cellStyle name="40% - Accent4 2 4 3 3 2 2" xfId="55280"/>
    <cellStyle name="40% - Accent4 2 4 3 3 2 3" xfId="43664"/>
    <cellStyle name="40% - Accent4 2 4 3 3 3" xfId="49472"/>
    <cellStyle name="40% - Accent4 2 4 3 3 4" xfId="37856"/>
    <cellStyle name="40% - Accent4 2 4 3 4" xfId="11721"/>
    <cellStyle name="40% - Accent4 2 4 3 4 2" xfId="41545"/>
    <cellStyle name="40% - Accent4 2 4 3 4 2 2" xfId="53161"/>
    <cellStyle name="40% - Accent4 2 4 3 4 3" xfId="47353"/>
    <cellStyle name="40% - Accent4 2 4 3 4 4" xfId="30519"/>
    <cellStyle name="40% - Accent4 2 4 3 5" xfId="39208"/>
    <cellStyle name="40% - Accent4 2 4 3 5 2" xfId="50824"/>
    <cellStyle name="40% - Accent4 2 4 3 6" xfId="24684"/>
    <cellStyle name="40% - Accent4 2 4 3 7" xfId="45016"/>
    <cellStyle name="40% - Accent4 2 4 3 8" xfId="22157"/>
    <cellStyle name="40% - Accent4 2 4 4" xfId="878"/>
    <cellStyle name="40% - Accent4 2 4 4 2" xfId="2983"/>
    <cellStyle name="40% - Accent4 2 4 4 2 2" xfId="13353"/>
    <cellStyle name="40% - Accent4 2 4 4 2 2 2" xfId="42751"/>
    <cellStyle name="40% - Accent4 2 4 4 2 2 2 2" xfId="54367"/>
    <cellStyle name="40% - Accent4 2 4 4 2 2 3" xfId="48559"/>
    <cellStyle name="40% - Accent4 2 4 4 2 2 4" xfId="32036"/>
    <cellStyle name="40% - Accent4 2 4 4 2 3" xfId="40633"/>
    <cellStyle name="40% - Accent4 2 4 4 2 3 2" xfId="52249"/>
    <cellStyle name="40% - Accent4 2 4 4 2 4" xfId="46441"/>
    <cellStyle name="40% - Accent4 2 4 4 2 5" xfId="29014"/>
    <cellStyle name="40% - Accent4 2 4 4 3" xfId="10575"/>
    <cellStyle name="40% - Accent4 2 4 4 3 2" xfId="20944"/>
    <cellStyle name="40% - Accent4 2 4 4 3 2 2" xfId="55536"/>
    <cellStyle name="40% - Accent4 2 4 4 3 2 3" xfId="43920"/>
    <cellStyle name="40% - Accent4 2 4 4 3 3" xfId="49728"/>
    <cellStyle name="40% - Accent4 2 4 4 3 4" xfId="38112"/>
    <cellStyle name="40% - Accent4 2 4 4 4" xfId="11248"/>
    <cellStyle name="40% - Accent4 2 4 4 4 2" xfId="41217"/>
    <cellStyle name="40% - Accent4 2 4 4 4 2 2" xfId="52833"/>
    <cellStyle name="40% - Accent4 2 4 4 4 3" xfId="47025"/>
    <cellStyle name="40% - Accent4 2 4 4 4 4" xfId="30191"/>
    <cellStyle name="40% - Accent4 2 4 4 5" xfId="39464"/>
    <cellStyle name="40% - Accent4 2 4 4 5 2" xfId="51080"/>
    <cellStyle name="40% - Accent4 2 4 4 6" xfId="24979"/>
    <cellStyle name="40% - Accent4 2 4 4 7" xfId="45272"/>
    <cellStyle name="40% - Accent4 2 4 4 8" xfId="22452"/>
    <cellStyle name="40% - Accent4 2 4 5" xfId="2336"/>
    <cellStyle name="40% - Accent4 2 4 5 2" xfId="9991"/>
    <cellStyle name="40% - Accent4 2 4 5 2 2" xfId="20360"/>
    <cellStyle name="40% - Accent4 2 4 5 2 2 2" xfId="43336"/>
    <cellStyle name="40% - Accent4 2 4 5 2 2 2 2" xfId="54952"/>
    <cellStyle name="40% - Accent4 2 4 5 2 2 3" xfId="49144"/>
    <cellStyle name="40% - Accent4 2 4 5 2 2 4" xfId="37528"/>
    <cellStyle name="40% - Accent4 2 4 5 2 3" xfId="40049"/>
    <cellStyle name="40% - Accent4 2 4 5 2 3 2" xfId="51665"/>
    <cellStyle name="40% - Accent4 2 4 5 2 4" xfId="45857"/>
    <cellStyle name="40% - Accent4 2 4 5 2 5" xfId="28416"/>
    <cellStyle name="40% - Accent4 2 4 5 3" xfId="12706"/>
    <cellStyle name="40% - Accent4 2 4 5 3 2" xfId="42167"/>
    <cellStyle name="40% - Accent4 2 4 5 3 2 2" xfId="53783"/>
    <cellStyle name="40% - Accent4 2 4 5 3 3" xfId="47975"/>
    <cellStyle name="40% - Accent4 2 4 5 3 4" xfId="31404"/>
    <cellStyle name="40% - Accent4 2 4 5 4" xfId="38880"/>
    <cellStyle name="40% - Accent4 2 4 5 4 2" xfId="50496"/>
    <cellStyle name="40% - Accent4 2 4 5 5" xfId="24258"/>
    <cellStyle name="40% - Accent4 2 4 5 6" xfId="44688"/>
    <cellStyle name="40% - Accent4 2 4 5 7" xfId="21722"/>
    <cellStyle name="40% - Accent4 2 4 6" xfId="2023"/>
    <cellStyle name="40% - Accent4 2 4 6 2" xfId="12393"/>
    <cellStyle name="40% - Accent4 2 4 6 2 2" xfId="41947"/>
    <cellStyle name="40% - Accent4 2 4 6 2 2 2" xfId="53563"/>
    <cellStyle name="40% - Accent4 2 4 6 2 3" xfId="47755"/>
    <cellStyle name="40% - Accent4 2 4 6 2 4" xfId="31173"/>
    <cellStyle name="40% - Accent4 2 4 6 3" xfId="38660"/>
    <cellStyle name="40% - Accent4 2 4 6 3 2" xfId="50276"/>
    <cellStyle name="40% - Accent4 2 4 6 4" xfId="44468"/>
    <cellStyle name="40% - Accent4 2 4 6 5" xfId="23945"/>
    <cellStyle name="40% - Accent4 2 4 7" xfId="1617"/>
    <cellStyle name="40% - Accent4 2 4 7 2" xfId="11987"/>
    <cellStyle name="40% - Accent4 2 4 7 2 2" xfId="41764"/>
    <cellStyle name="40% - Accent4 2 4 7 2 2 2" xfId="53380"/>
    <cellStyle name="40% - Accent4 2 4 7 2 3" xfId="47572"/>
    <cellStyle name="40% - Accent4 2 4 7 2 4" xfId="30785"/>
    <cellStyle name="40% - Accent4 2 4 7 3" xfId="39829"/>
    <cellStyle name="40% - Accent4 2 4 7 3 2" xfId="51445"/>
    <cellStyle name="40% - Accent4 2 4 7 4" xfId="45637"/>
    <cellStyle name="40% - Accent4 2 4 7 5" xfId="28115"/>
    <cellStyle name="40% - Accent4 2 4 8" xfId="9771"/>
    <cellStyle name="40% - Accent4 2 4 8 2" xfId="20140"/>
    <cellStyle name="40% - Accent4 2 4 8 2 2" xfId="54732"/>
    <cellStyle name="40% - Accent4 2 4 8 2 3" xfId="43116"/>
    <cellStyle name="40% - Accent4 2 4 8 3" xfId="48924"/>
    <cellStyle name="40% - Accent4 2 4 8 4" xfId="37308"/>
    <cellStyle name="40% - Accent4 2 4 9" xfId="10925"/>
    <cellStyle name="40% - Accent4 2 4 9 2" xfId="40961"/>
    <cellStyle name="40% - Accent4 2 4 9 2 2" xfId="52577"/>
    <cellStyle name="40% - Accent4 2 4 9 3" xfId="46769"/>
    <cellStyle name="40% - Accent4 2 4 9 4" xfId="29935"/>
    <cellStyle name="40% - Accent4 2 5" xfId="607"/>
    <cellStyle name="40% - Accent4 2 5 10" xfId="38513"/>
    <cellStyle name="40% - Accent4 2 5 10 2" xfId="50129"/>
    <cellStyle name="40% - Accent4 2 5 11" xfId="23534"/>
    <cellStyle name="40% - Accent4 2 5 12" xfId="44321"/>
    <cellStyle name="40% - Accent4 2 5 13" xfId="21452"/>
    <cellStyle name="40% - Accent4 2 5 2" xfId="1195"/>
    <cellStyle name="40% - Accent4 2 5 2 2" xfId="3228"/>
    <cellStyle name="40% - Accent4 2 5 2 2 2" xfId="10757"/>
    <cellStyle name="40% - Accent4 2 5 2 2 2 2" xfId="21126"/>
    <cellStyle name="40% - Accent4 2 5 2 2 2 2 2" xfId="44102"/>
    <cellStyle name="40% - Accent4 2 5 2 2 2 2 2 2" xfId="55718"/>
    <cellStyle name="40% - Accent4 2 5 2 2 2 2 3" xfId="49910"/>
    <cellStyle name="40% - Accent4 2 5 2 2 2 2 4" xfId="38294"/>
    <cellStyle name="40% - Accent4 2 5 2 2 2 3" xfId="40815"/>
    <cellStyle name="40% - Accent4 2 5 2 2 2 3 2" xfId="52431"/>
    <cellStyle name="40% - Accent4 2 5 2 2 2 4" xfId="46623"/>
    <cellStyle name="40% - Accent4 2 5 2 2 2 5" xfId="29252"/>
    <cellStyle name="40% - Accent4 2 5 2 2 3" xfId="13598"/>
    <cellStyle name="40% - Accent4 2 5 2 2 3 2" xfId="42933"/>
    <cellStyle name="40% - Accent4 2 5 2 2 3 2 2" xfId="54549"/>
    <cellStyle name="40% - Accent4 2 5 2 2 3 3" xfId="48741"/>
    <cellStyle name="40% - Accent4 2 5 2 2 3 4" xfId="32225"/>
    <cellStyle name="40% - Accent4 2 5 2 2 4" xfId="39646"/>
    <cellStyle name="40% - Accent4 2 5 2 2 4 2" xfId="51262"/>
    <cellStyle name="40% - Accent4 2 5 2 2 5" xfId="25236"/>
    <cellStyle name="40% - Accent4 2 5 2 2 6" xfId="45454"/>
    <cellStyle name="40% - Accent4 2 5 2 2 7" xfId="22709"/>
    <cellStyle name="40% - Accent4 2 5 2 3" xfId="2562"/>
    <cellStyle name="40% - Accent4 2 5 2 3 2" xfId="12932"/>
    <cellStyle name="40% - Accent4 2 5 2 3 2 2" xfId="42349"/>
    <cellStyle name="40% - Accent4 2 5 2 3 2 2 2" xfId="53965"/>
    <cellStyle name="40% - Accent4 2 5 2 3 2 3" xfId="48157"/>
    <cellStyle name="40% - Accent4 2 5 2 3 2 4" xfId="31619"/>
    <cellStyle name="40% - Accent4 2 5 2 3 3" xfId="40231"/>
    <cellStyle name="40% - Accent4 2 5 2 3 3 2" xfId="51847"/>
    <cellStyle name="40% - Accent4 2 5 2 3 4" xfId="46039"/>
    <cellStyle name="40% - Accent4 2 5 2 3 5" xfId="28608"/>
    <cellStyle name="40% - Accent4 2 5 2 4" xfId="10173"/>
    <cellStyle name="40% - Accent4 2 5 2 4 2" xfId="20542"/>
    <cellStyle name="40% - Accent4 2 5 2 4 2 2" xfId="55134"/>
    <cellStyle name="40% - Accent4 2 5 2 4 2 3" xfId="43518"/>
    <cellStyle name="40% - Accent4 2 5 2 4 3" xfId="49326"/>
    <cellStyle name="40% - Accent4 2 5 2 4 4" xfId="37710"/>
    <cellStyle name="40% - Accent4 2 5 2 5" xfId="11565"/>
    <cellStyle name="40% - Accent4 2 5 2 5 2" xfId="41399"/>
    <cellStyle name="40% - Accent4 2 5 2 5 2 2" xfId="53015"/>
    <cellStyle name="40% - Accent4 2 5 2 5 3" xfId="47207"/>
    <cellStyle name="40% - Accent4 2 5 2 5 4" xfId="30373"/>
    <cellStyle name="40% - Accent4 2 5 2 6" xfId="39062"/>
    <cellStyle name="40% - Accent4 2 5 2 6 2" xfId="50678"/>
    <cellStyle name="40% - Accent4 2 5 2 7" xfId="24528"/>
    <cellStyle name="40% - Accent4 2 5 2 8" xfId="44870"/>
    <cellStyle name="40% - Accent4 2 5 2 9" xfId="22001"/>
    <cellStyle name="40% - Accent4 2 5 3" xfId="1387"/>
    <cellStyle name="40% - Accent4 2 5 3 2" xfId="2746"/>
    <cellStyle name="40% - Accent4 2 5 3 2 2" xfId="13116"/>
    <cellStyle name="40% - Accent4 2 5 3 2 2 2" xfId="42531"/>
    <cellStyle name="40% - Accent4 2 5 3 2 2 2 2" xfId="54147"/>
    <cellStyle name="40% - Accent4 2 5 3 2 2 3" xfId="48339"/>
    <cellStyle name="40% - Accent4 2 5 3 2 2 4" xfId="31803"/>
    <cellStyle name="40% - Accent4 2 5 3 2 3" xfId="40413"/>
    <cellStyle name="40% - Accent4 2 5 3 2 3 2" xfId="52029"/>
    <cellStyle name="40% - Accent4 2 5 3 2 4" xfId="46221"/>
    <cellStyle name="40% - Accent4 2 5 3 2 5" xfId="28790"/>
    <cellStyle name="40% - Accent4 2 5 3 3" xfId="10355"/>
    <cellStyle name="40% - Accent4 2 5 3 3 2" xfId="20724"/>
    <cellStyle name="40% - Accent4 2 5 3 3 2 2" xfId="55316"/>
    <cellStyle name="40% - Accent4 2 5 3 3 2 3" xfId="43700"/>
    <cellStyle name="40% - Accent4 2 5 3 3 3" xfId="49508"/>
    <cellStyle name="40% - Accent4 2 5 3 3 4" xfId="37892"/>
    <cellStyle name="40% - Accent4 2 5 3 4" xfId="11757"/>
    <cellStyle name="40% - Accent4 2 5 3 4 2" xfId="41581"/>
    <cellStyle name="40% - Accent4 2 5 3 4 2 2" xfId="53197"/>
    <cellStyle name="40% - Accent4 2 5 3 4 3" xfId="47389"/>
    <cellStyle name="40% - Accent4 2 5 3 4 4" xfId="30555"/>
    <cellStyle name="40% - Accent4 2 5 3 5" xfId="39244"/>
    <cellStyle name="40% - Accent4 2 5 3 5 2" xfId="50860"/>
    <cellStyle name="40% - Accent4 2 5 3 6" xfId="24720"/>
    <cellStyle name="40% - Accent4 2 5 3 7" xfId="45052"/>
    <cellStyle name="40% - Accent4 2 5 3 8" xfId="22193"/>
    <cellStyle name="40% - Accent4 2 5 4" xfId="928"/>
    <cellStyle name="40% - Accent4 2 5 4 2" xfId="3024"/>
    <cellStyle name="40% - Accent4 2 5 4 2 2" xfId="13394"/>
    <cellStyle name="40% - Accent4 2 5 4 2 2 2" xfId="42787"/>
    <cellStyle name="40% - Accent4 2 5 4 2 2 2 2" xfId="54403"/>
    <cellStyle name="40% - Accent4 2 5 4 2 2 3" xfId="48595"/>
    <cellStyle name="40% - Accent4 2 5 4 2 2 4" xfId="32077"/>
    <cellStyle name="40% - Accent4 2 5 4 2 3" xfId="40669"/>
    <cellStyle name="40% - Accent4 2 5 4 2 3 2" xfId="52285"/>
    <cellStyle name="40% - Accent4 2 5 4 2 4" xfId="46477"/>
    <cellStyle name="40% - Accent4 2 5 4 2 5" xfId="29050"/>
    <cellStyle name="40% - Accent4 2 5 4 3" xfId="10611"/>
    <cellStyle name="40% - Accent4 2 5 4 3 2" xfId="20980"/>
    <cellStyle name="40% - Accent4 2 5 4 3 2 2" xfId="55572"/>
    <cellStyle name="40% - Accent4 2 5 4 3 2 3" xfId="43956"/>
    <cellStyle name="40% - Accent4 2 5 4 3 3" xfId="49764"/>
    <cellStyle name="40% - Accent4 2 5 4 3 4" xfId="38148"/>
    <cellStyle name="40% - Accent4 2 5 4 4" xfId="11298"/>
    <cellStyle name="40% - Accent4 2 5 4 4 2" xfId="41253"/>
    <cellStyle name="40% - Accent4 2 5 4 4 2 2" xfId="52869"/>
    <cellStyle name="40% - Accent4 2 5 4 4 3" xfId="47061"/>
    <cellStyle name="40% - Accent4 2 5 4 4 4" xfId="30227"/>
    <cellStyle name="40% - Accent4 2 5 4 5" xfId="39500"/>
    <cellStyle name="40% - Accent4 2 5 4 5 2" xfId="51116"/>
    <cellStyle name="40% - Accent4 2 5 4 6" xfId="25029"/>
    <cellStyle name="40% - Accent4 2 5 4 7" xfId="45308"/>
    <cellStyle name="40% - Accent4 2 5 4 8" xfId="22502"/>
    <cellStyle name="40% - Accent4 2 5 5" xfId="2376"/>
    <cellStyle name="40% - Accent4 2 5 5 2" xfId="10027"/>
    <cellStyle name="40% - Accent4 2 5 5 2 2" xfId="20396"/>
    <cellStyle name="40% - Accent4 2 5 5 2 2 2" xfId="43372"/>
    <cellStyle name="40% - Accent4 2 5 5 2 2 2 2" xfId="54988"/>
    <cellStyle name="40% - Accent4 2 5 5 2 2 3" xfId="49180"/>
    <cellStyle name="40% - Accent4 2 5 5 2 2 4" xfId="37564"/>
    <cellStyle name="40% - Accent4 2 5 5 2 3" xfId="40085"/>
    <cellStyle name="40% - Accent4 2 5 5 2 3 2" xfId="51701"/>
    <cellStyle name="40% - Accent4 2 5 5 2 4" xfId="45893"/>
    <cellStyle name="40% - Accent4 2 5 5 2 5" xfId="28456"/>
    <cellStyle name="40% - Accent4 2 5 5 3" xfId="12746"/>
    <cellStyle name="40% - Accent4 2 5 5 3 2" xfId="42203"/>
    <cellStyle name="40% - Accent4 2 5 5 3 2 2" xfId="53819"/>
    <cellStyle name="40% - Accent4 2 5 5 3 3" xfId="48011"/>
    <cellStyle name="40% - Accent4 2 5 5 3 4" xfId="31440"/>
    <cellStyle name="40% - Accent4 2 5 5 4" xfId="38916"/>
    <cellStyle name="40% - Accent4 2 5 5 4 2" xfId="50532"/>
    <cellStyle name="40% - Accent4 2 5 5 5" xfId="24298"/>
    <cellStyle name="40% - Accent4 2 5 5 6" xfId="44724"/>
    <cellStyle name="40% - Accent4 2 5 5 7" xfId="21762"/>
    <cellStyle name="40% - Accent4 2 5 6" xfId="2068"/>
    <cellStyle name="40% - Accent4 2 5 6 2" xfId="12438"/>
    <cellStyle name="40% - Accent4 2 5 6 2 2" xfId="41983"/>
    <cellStyle name="40% - Accent4 2 5 6 2 2 2" xfId="53599"/>
    <cellStyle name="40% - Accent4 2 5 6 2 3" xfId="47791"/>
    <cellStyle name="40% - Accent4 2 5 6 2 4" xfId="31217"/>
    <cellStyle name="40% - Accent4 2 5 6 3" xfId="38696"/>
    <cellStyle name="40% - Accent4 2 5 6 3 2" xfId="50312"/>
    <cellStyle name="40% - Accent4 2 5 6 4" xfId="44504"/>
    <cellStyle name="40% - Accent4 2 5 6 5" xfId="23990"/>
    <cellStyle name="40% - Accent4 2 5 7" xfId="1658"/>
    <cellStyle name="40% - Accent4 2 5 7 2" xfId="12028"/>
    <cellStyle name="40% - Accent4 2 5 7 2 2" xfId="41800"/>
    <cellStyle name="40% - Accent4 2 5 7 2 2 2" xfId="53416"/>
    <cellStyle name="40% - Accent4 2 5 7 2 3" xfId="47608"/>
    <cellStyle name="40% - Accent4 2 5 7 2 4" xfId="30826"/>
    <cellStyle name="40% - Accent4 2 5 7 3" xfId="39865"/>
    <cellStyle name="40% - Accent4 2 5 7 3 2" xfId="51481"/>
    <cellStyle name="40% - Accent4 2 5 7 4" xfId="45673"/>
    <cellStyle name="40% - Accent4 2 5 7 5" xfId="28151"/>
    <cellStyle name="40% - Accent4 2 5 8" xfId="9807"/>
    <cellStyle name="40% - Accent4 2 5 8 2" xfId="20176"/>
    <cellStyle name="40% - Accent4 2 5 8 2 2" xfId="54768"/>
    <cellStyle name="40% - Accent4 2 5 8 2 3" xfId="43152"/>
    <cellStyle name="40% - Accent4 2 5 8 3" xfId="48960"/>
    <cellStyle name="40% - Accent4 2 5 8 4" xfId="37344"/>
    <cellStyle name="40% - Accent4 2 5 9" xfId="10979"/>
    <cellStyle name="40% - Accent4 2 5 9 2" xfId="40997"/>
    <cellStyle name="40% - Accent4 2 5 9 2 2" xfId="52613"/>
    <cellStyle name="40% - Accent4 2 5 9 3" xfId="46805"/>
    <cellStyle name="40% - Accent4 2 5 9 4" xfId="29971"/>
    <cellStyle name="40% - Accent4 2 6" xfId="648"/>
    <cellStyle name="40% - Accent4 2 6 10" xfId="38404"/>
    <cellStyle name="40% - Accent4 2 6 10 2" xfId="50020"/>
    <cellStyle name="40% - Accent4 2 6 11" xfId="23394"/>
    <cellStyle name="40% - Accent4 2 6 12" xfId="44212"/>
    <cellStyle name="40% - Accent4 2 6 13" xfId="21287"/>
    <cellStyle name="40% - Accent4 2 6 2" xfId="1236"/>
    <cellStyle name="40% - Accent4 2 6 2 2" xfId="3264"/>
    <cellStyle name="40% - Accent4 2 6 2 2 2" xfId="10793"/>
    <cellStyle name="40% - Accent4 2 6 2 2 2 2" xfId="21162"/>
    <cellStyle name="40% - Accent4 2 6 2 2 2 2 2" xfId="44138"/>
    <cellStyle name="40% - Accent4 2 6 2 2 2 2 2 2" xfId="55754"/>
    <cellStyle name="40% - Accent4 2 6 2 2 2 2 3" xfId="49946"/>
    <cellStyle name="40% - Accent4 2 6 2 2 2 2 4" xfId="38330"/>
    <cellStyle name="40% - Accent4 2 6 2 2 2 3" xfId="40851"/>
    <cellStyle name="40% - Accent4 2 6 2 2 2 3 2" xfId="52467"/>
    <cellStyle name="40% - Accent4 2 6 2 2 2 4" xfId="46659"/>
    <cellStyle name="40% - Accent4 2 6 2 2 2 5" xfId="29288"/>
    <cellStyle name="40% - Accent4 2 6 2 2 3" xfId="13634"/>
    <cellStyle name="40% - Accent4 2 6 2 2 3 2" xfId="42969"/>
    <cellStyle name="40% - Accent4 2 6 2 2 3 2 2" xfId="54585"/>
    <cellStyle name="40% - Accent4 2 6 2 2 3 3" xfId="48777"/>
    <cellStyle name="40% - Accent4 2 6 2 2 3 4" xfId="32261"/>
    <cellStyle name="40% - Accent4 2 6 2 2 4" xfId="39682"/>
    <cellStyle name="40% - Accent4 2 6 2 2 4 2" xfId="51298"/>
    <cellStyle name="40% - Accent4 2 6 2 2 5" xfId="25272"/>
    <cellStyle name="40% - Accent4 2 6 2 2 6" xfId="45490"/>
    <cellStyle name="40% - Accent4 2 6 2 2 7" xfId="22745"/>
    <cellStyle name="40% - Accent4 2 6 2 3" xfId="2599"/>
    <cellStyle name="40% - Accent4 2 6 2 3 2" xfId="12969"/>
    <cellStyle name="40% - Accent4 2 6 2 3 2 2" xfId="42385"/>
    <cellStyle name="40% - Accent4 2 6 2 3 2 2 2" xfId="54001"/>
    <cellStyle name="40% - Accent4 2 6 2 3 2 3" xfId="48193"/>
    <cellStyle name="40% - Accent4 2 6 2 3 2 4" xfId="31656"/>
    <cellStyle name="40% - Accent4 2 6 2 3 3" xfId="40267"/>
    <cellStyle name="40% - Accent4 2 6 2 3 3 2" xfId="51883"/>
    <cellStyle name="40% - Accent4 2 6 2 3 4" xfId="46075"/>
    <cellStyle name="40% - Accent4 2 6 2 3 5" xfId="28644"/>
    <cellStyle name="40% - Accent4 2 6 2 4" xfId="10209"/>
    <cellStyle name="40% - Accent4 2 6 2 4 2" xfId="20578"/>
    <cellStyle name="40% - Accent4 2 6 2 4 2 2" xfId="55170"/>
    <cellStyle name="40% - Accent4 2 6 2 4 2 3" xfId="43554"/>
    <cellStyle name="40% - Accent4 2 6 2 4 3" xfId="49362"/>
    <cellStyle name="40% - Accent4 2 6 2 4 4" xfId="37746"/>
    <cellStyle name="40% - Accent4 2 6 2 5" xfId="11606"/>
    <cellStyle name="40% - Accent4 2 6 2 5 2" xfId="41435"/>
    <cellStyle name="40% - Accent4 2 6 2 5 2 2" xfId="53051"/>
    <cellStyle name="40% - Accent4 2 6 2 5 3" xfId="47243"/>
    <cellStyle name="40% - Accent4 2 6 2 5 4" xfId="30409"/>
    <cellStyle name="40% - Accent4 2 6 2 6" xfId="39098"/>
    <cellStyle name="40% - Accent4 2 6 2 6 2" xfId="50714"/>
    <cellStyle name="40% - Accent4 2 6 2 7" xfId="24569"/>
    <cellStyle name="40% - Accent4 2 6 2 8" xfId="44906"/>
    <cellStyle name="40% - Accent4 2 6 2 9" xfId="22042"/>
    <cellStyle name="40% - Accent4 2 6 3" xfId="1423"/>
    <cellStyle name="40% - Accent4 2 6 3 2" xfId="2782"/>
    <cellStyle name="40% - Accent4 2 6 3 2 2" xfId="13152"/>
    <cellStyle name="40% - Accent4 2 6 3 2 2 2" xfId="42567"/>
    <cellStyle name="40% - Accent4 2 6 3 2 2 2 2" xfId="54183"/>
    <cellStyle name="40% - Accent4 2 6 3 2 2 3" xfId="48375"/>
    <cellStyle name="40% - Accent4 2 6 3 2 2 4" xfId="31839"/>
    <cellStyle name="40% - Accent4 2 6 3 2 3" xfId="40449"/>
    <cellStyle name="40% - Accent4 2 6 3 2 3 2" xfId="52065"/>
    <cellStyle name="40% - Accent4 2 6 3 2 4" xfId="46257"/>
    <cellStyle name="40% - Accent4 2 6 3 2 5" xfId="28826"/>
    <cellStyle name="40% - Accent4 2 6 3 3" xfId="10391"/>
    <cellStyle name="40% - Accent4 2 6 3 3 2" xfId="20760"/>
    <cellStyle name="40% - Accent4 2 6 3 3 2 2" xfId="55352"/>
    <cellStyle name="40% - Accent4 2 6 3 3 2 3" xfId="43736"/>
    <cellStyle name="40% - Accent4 2 6 3 3 3" xfId="49544"/>
    <cellStyle name="40% - Accent4 2 6 3 3 4" xfId="37928"/>
    <cellStyle name="40% - Accent4 2 6 3 4" xfId="11793"/>
    <cellStyle name="40% - Accent4 2 6 3 4 2" xfId="41617"/>
    <cellStyle name="40% - Accent4 2 6 3 4 2 2" xfId="53233"/>
    <cellStyle name="40% - Accent4 2 6 3 4 3" xfId="47425"/>
    <cellStyle name="40% - Accent4 2 6 3 4 4" xfId="30591"/>
    <cellStyle name="40% - Accent4 2 6 3 5" xfId="39280"/>
    <cellStyle name="40% - Accent4 2 6 3 5 2" xfId="50896"/>
    <cellStyle name="40% - Accent4 2 6 3 6" xfId="24756"/>
    <cellStyle name="40% - Accent4 2 6 3 7" xfId="45088"/>
    <cellStyle name="40% - Accent4 2 6 3 8" xfId="22229"/>
    <cellStyle name="40% - Accent4 2 6 4" xfId="799"/>
    <cellStyle name="40% - Accent4 2 6 4 2" xfId="2906"/>
    <cellStyle name="40% - Accent4 2 6 4 2 2" xfId="13276"/>
    <cellStyle name="40% - Accent4 2 6 4 2 2 2" xfId="42678"/>
    <cellStyle name="40% - Accent4 2 6 4 2 2 2 2" xfId="54294"/>
    <cellStyle name="40% - Accent4 2 6 4 2 2 3" xfId="48486"/>
    <cellStyle name="40% - Accent4 2 6 4 2 2 4" xfId="31963"/>
    <cellStyle name="40% - Accent4 2 6 4 2 3" xfId="40560"/>
    <cellStyle name="40% - Accent4 2 6 4 2 3 2" xfId="52176"/>
    <cellStyle name="40% - Accent4 2 6 4 2 4" xfId="46368"/>
    <cellStyle name="40% - Accent4 2 6 4 2 5" xfId="28937"/>
    <cellStyle name="40% - Accent4 2 6 4 3" xfId="10502"/>
    <cellStyle name="40% - Accent4 2 6 4 3 2" xfId="20871"/>
    <cellStyle name="40% - Accent4 2 6 4 3 2 2" xfId="55463"/>
    <cellStyle name="40% - Accent4 2 6 4 3 2 3" xfId="43847"/>
    <cellStyle name="40% - Accent4 2 6 4 3 3" xfId="49655"/>
    <cellStyle name="40% - Accent4 2 6 4 3 4" xfId="38039"/>
    <cellStyle name="40% - Accent4 2 6 4 4" xfId="11169"/>
    <cellStyle name="40% - Accent4 2 6 4 4 2" xfId="41144"/>
    <cellStyle name="40% - Accent4 2 6 4 4 2 2" xfId="52760"/>
    <cellStyle name="40% - Accent4 2 6 4 4 3" xfId="46952"/>
    <cellStyle name="40% - Accent4 2 6 4 4 4" xfId="30118"/>
    <cellStyle name="40% - Accent4 2 6 4 5" xfId="39391"/>
    <cellStyle name="40% - Accent4 2 6 4 5 2" xfId="51007"/>
    <cellStyle name="40% - Accent4 2 6 4 6" xfId="24900"/>
    <cellStyle name="40% - Accent4 2 6 4 7" xfId="45199"/>
    <cellStyle name="40% - Accent4 2 6 4 8" xfId="22373"/>
    <cellStyle name="40% - Accent4 2 6 5" xfId="2261"/>
    <cellStyle name="40% - Accent4 2 6 5 2" xfId="9918"/>
    <cellStyle name="40% - Accent4 2 6 5 2 2" xfId="20287"/>
    <cellStyle name="40% - Accent4 2 6 5 2 2 2" xfId="43263"/>
    <cellStyle name="40% - Accent4 2 6 5 2 2 2 2" xfId="54879"/>
    <cellStyle name="40% - Accent4 2 6 5 2 2 3" xfId="49071"/>
    <cellStyle name="40% - Accent4 2 6 5 2 2 4" xfId="37455"/>
    <cellStyle name="40% - Accent4 2 6 5 2 3" xfId="39976"/>
    <cellStyle name="40% - Accent4 2 6 5 2 3 2" xfId="51592"/>
    <cellStyle name="40% - Accent4 2 6 5 2 4" xfId="45784"/>
    <cellStyle name="40% - Accent4 2 6 5 2 5" xfId="28341"/>
    <cellStyle name="40% - Accent4 2 6 5 3" xfId="12631"/>
    <cellStyle name="40% - Accent4 2 6 5 3 2" xfId="42094"/>
    <cellStyle name="40% - Accent4 2 6 5 3 2 2" xfId="53710"/>
    <cellStyle name="40% - Accent4 2 6 5 3 3" xfId="47902"/>
    <cellStyle name="40% - Accent4 2 6 5 3 4" xfId="31331"/>
    <cellStyle name="40% - Accent4 2 6 5 4" xfId="38807"/>
    <cellStyle name="40% - Accent4 2 6 5 4 2" xfId="50423"/>
    <cellStyle name="40% - Accent4 2 6 5 5" xfId="24183"/>
    <cellStyle name="40% - Accent4 2 6 5 6" xfId="44615"/>
    <cellStyle name="40% - Accent4 2 6 5 7" xfId="21647"/>
    <cellStyle name="40% - Accent4 2 6 6" xfId="1925"/>
    <cellStyle name="40% - Accent4 2 6 6 2" xfId="12295"/>
    <cellStyle name="40% - Accent4 2 6 6 2 2" xfId="41874"/>
    <cellStyle name="40% - Accent4 2 6 6 2 2 2" xfId="53490"/>
    <cellStyle name="40% - Accent4 2 6 6 2 3" xfId="47682"/>
    <cellStyle name="40% - Accent4 2 6 6 2 4" xfId="31076"/>
    <cellStyle name="40% - Accent4 2 6 6 3" xfId="38587"/>
    <cellStyle name="40% - Accent4 2 6 6 3 2" xfId="50203"/>
    <cellStyle name="40% - Accent4 2 6 6 4" xfId="44395"/>
    <cellStyle name="40% - Accent4 2 6 6 5" xfId="23847"/>
    <cellStyle name="40% - Accent4 2 6 7" xfId="1540"/>
    <cellStyle name="40% - Accent4 2 6 7 2" xfId="11910"/>
    <cellStyle name="40% - Accent4 2 6 7 2 2" xfId="41691"/>
    <cellStyle name="40% - Accent4 2 6 7 2 2 2" xfId="53307"/>
    <cellStyle name="40% - Accent4 2 6 7 2 3" xfId="47499"/>
    <cellStyle name="40% - Accent4 2 6 7 2 4" xfId="30708"/>
    <cellStyle name="40% - Accent4 2 6 7 3" xfId="39756"/>
    <cellStyle name="40% - Accent4 2 6 7 3 2" xfId="51372"/>
    <cellStyle name="40% - Accent4 2 6 7 4" xfId="45564"/>
    <cellStyle name="40% - Accent4 2 6 7 5" xfId="28042"/>
    <cellStyle name="40% - Accent4 2 6 8" xfId="9698"/>
    <cellStyle name="40% - Accent4 2 6 8 2" xfId="20067"/>
    <cellStyle name="40% - Accent4 2 6 8 2 2" xfId="54659"/>
    <cellStyle name="40% - Accent4 2 6 8 2 3" xfId="43043"/>
    <cellStyle name="40% - Accent4 2 6 8 3" xfId="48851"/>
    <cellStyle name="40% - Accent4 2 6 8 4" xfId="37235"/>
    <cellStyle name="40% - Accent4 2 6 9" xfId="11020"/>
    <cellStyle name="40% - Accent4 2 6 9 2" xfId="41033"/>
    <cellStyle name="40% - Accent4 2 6 9 2 2" xfId="52649"/>
    <cellStyle name="40% - Accent4 2 6 9 3" xfId="46841"/>
    <cellStyle name="40% - Accent4 2 6 9 4" xfId="30007"/>
    <cellStyle name="40% - Accent4 2 7" xfId="1030"/>
    <cellStyle name="40% - Accent4 2 7 2" xfId="3119"/>
    <cellStyle name="40% - Accent4 2 7 2 2" xfId="10648"/>
    <cellStyle name="40% - Accent4 2 7 2 2 2" xfId="21017"/>
    <cellStyle name="40% - Accent4 2 7 2 2 2 2" xfId="43993"/>
    <cellStyle name="40% - Accent4 2 7 2 2 2 2 2" xfId="55609"/>
    <cellStyle name="40% - Accent4 2 7 2 2 2 3" xfId="49801"/>
    <cellStyle name="40% - Accent4 2 7 2 2 2 4" xfId="38185"/>
    <cellStyle name="40% - Accent4 2 7 2 2 3" xfId="40706"/>
    <cellStyle name="40% - Accent4 2 7 2 2 3 2" xfId="52322"/>
    <cellStyle name="40% - Accent4 2 7 2 2 4" xfId="46514"/>
    <cellStyle name="40% - Accent4 2 7 2 2 5" xfId="29143"/>
    <cellStyle name="40% - Accent4 2 7 2 3" xfId="13489"/>
    <cellStyle name="40% - Accent4 2 7 2 3 2" xfId="42824"/>
    <cellStyle name="40% - Accent4 2 7 2 3 2 2" xfId="54440"/>
    <cellStyle name="40% - Accent4 2 7 2 3 3" xfId="48632"/>
    <cellStyle name="40% - Accent4 2 7 2 3 4" xfId="32116"/>
    <cellStyle name="40% - Accent4 2 7 2 4" xfId="39537"/>
    <cellStyle name="40% - Accent4 2 7 2 4 2" xfId="51153"/>
    <cellStyle name="40% - Accent4 2 7 2 5" xfId="25127"/>
    <cellStyle name="40% - Accent4 2 7 2 6" xfId="45345"/>
    <cellStyle name="40% - Accent4 2 7 2 7" xfId="22600"/>
    <cellStyle name="40% - Accent4 2 7 3" xfId="2439"/>
    <cellStyle name="40% - Accent4 2 7 3 2" xfId="12809"/>
    <cellStyle name="40% - Accent4 2 7 3 2 2" xfId="42240"/>
    <cellStyle name="40% - Accent4 2 7 3 2 2 2" xfId="53856"/>
    <cellStyle name="40% - Accent4 2 7 3 2 3" xfId="48048"/>
    <cellStyle name="40% - Accent4 2 7 3 2 4" xfId="31496"/>
    <cellStyle name="40% - Accent4 2 7 3 3" xfId="40122"/>
    <cellStyle name="40% - Accent4 2 7 3 3 2" xfId="51738"/>
    <cellStyle name="40% - Accent4 2 7 3 4" xfId="45930"/>
    <cellStyle name="40% - Accent4 2 7 3 5" xfId="28499"/>
    <cellStyle name="40% - Accent4 2 7 4" xfId="10064"/>
    <cellStyle name="40% - Accent4 2 7 4 2" xfId="20433"/>
    <cellStyle name="40% - Accent4 2 7 4 2 2" xfId="55025"/>
    <cellStyle name="40% - Accent4 2 7 4 2 3" xfId="43409"/>
    <cellStyle name="40% - Accent4 2 7 4 3" xfId="49217"/>
    <cellStyle name="40% - Accent4 2 7 4 4" xfId="37601"/>
    <cellStyle name="40% - Accent4 2 7 5" xfId="11400"/>
    <cellStyle name="40% - Accent4 2 7 5 2" xfId="41290"/>
    <cellStyle name="40% - Accent4 2 7 5 2 2" xfId="52906"/>
    <cellStyle name="40% - Accent4 2 7 5 3" xfId="47098"/>
    <cellStyle name="40% - Accent4 2 7 5 4" xfId="30264"/>
    <cellStyle name="40% - Accent4 2 7 6" xfId="38953"/>
    <cellStyle name="40% - Accent4 2 7 6 2" xfId="50569"/>
    <cellStyle name="40% - Accent4 2 7 7" xfId="24363"/>
    <cellStyle name="40% - Accent4 2 7 8" xfId="44761"/>
    <cellStyle name="40% - Accent4 2 7 9" xfId="21836"/>
    <cellStyle name="40% - Accent4 2 8" xfId="1278"/>
    <cellStyle name="40% - Accent4 2 8 2" xfId="2637"/>
    <cellStyle name="40% - Accent4 2 8 2 2" xfId="13007"/>
    <cellStyle name="40% - Accent4 2 8 2 2 2" xfId="42422"/>
    <cellStyle name="40% - Accent4 2 8 2 2 2 2" xfId="54038"/>
    <cellStyle name="40% - Accent4 2 8 2 2 3" xfId="48230"/>
    <cellStyle name="40% - Accent4 2 8 2 2 4" xfId="31694"/>
    <cellStyle name="40% - Accent4 2 8 2 3" xfId="40304"/>
    <cellStyle name="40% - Accent4 2 8 2 3 2" xfId="51920"/>
    <cellStyle name="40% - Accent4 2 8 2 4" xfId="46112"/>
    <cellStyle name="40% - Accent4 2 8 2 5" xfId="28681"/>
    <cellStyle name="40% - Accent4 2 8 3" xfId="10246"/>
    <cellStyle name="40% - Accent4 2 8 3 2" xfId="20615"/>
    <cellStyle name="40% - Accent4 2 8 3 2 2" xfId="55207"/>
    <cellStyle name="40% - Accent4 2 8 3 2 3" xfId="43591"/>
    <cellStyle name="40% - Accent4 2 8 3 3" xfId="49399"/>
    <cellStyle name="40% - Accent4 2 8 3 4" xfId="37783"/>
    <cellStyle name="40% - Accent4 2 8 4" xfId="11648"/>
    <cellStyle name="40% - Accent4 2 8 4 2" xfId="41472"/>
    <cellStyle name="40% - Accent4 2 8 4 2 2" xfId="53088"/>
    <cellStyle name="40% - Accent4 2 8 4 3" xfId="47280"/>
    <cellStyle name="40% - Accent4 2 8 4 4" xfId="30446"/>
    <cellStyle name="40% - Accent4 2 8 5" xfId="39135"/>
    <cellStyle name="40% - Accent4 2 8 5 2" xfId="50751"/>
    <cellStyle name="40% - Accent4 2 8 6" xfId="24611"/>
    <cellStyle name="40% - Accent4 2 8 7" xfId="44943"/>
    <cellStyle name="40% - Accent4 2 8 8" xfId="22084"/>
    <cellStyle name="40% - Accent4 2 9" xfId="696"/>
    <cellStyle name="40% - Accent4 2 9 2" xfId="2821"/>
    <cellStyle name="40% - Accent4 2 9 2 2" xfId="13191"/>
    <cellStyle name="40% - Accent4 2 9 2 2 2" xfId="42604"/>
    <cellStyle name="40% - Accent4 2 9 2 2 2 2" xfId="54220"/>
    <cellStyle name="40% - Accent4 2 9 2 2 3" xfId="48412"/>
    <cellStyle name="40% - Accent4 2 9 2 2 4" xfId="31878"/>
    <cellStyle name="40% - Accent4 2 9 2 3" xfId="40486"/>
    <cellStyle name="40% - Accent4 2 9 2 3 2" xfId="52102"/>
    <cellStyle name="40% - Accent4 2 9 2 4" xfId="46294"/>
    <cellStyle name="40% - Accent4 2 9 2 5" xfId="28863"/>
    <cellStyle name="40% - Accent4 2 9 3" xfId="10428"/>
    <cellStyle name="40% - Accent4 2 9 3 2" xfId="20797"/>
    <cellStyle name="40% - Accent4 2 9 3 2 2" xfId="55389"/>
    <cellStyle name="40% - Accent4 2 9 3 2 3" xfId="43773"/>
    <cellStyle name="40% - Accent4 2 9 3 3" xfId="49581"/>
    <cellStyle name="40% - Accent4 2 9 3 4" xfId="37965"/>
    <cellStyle name="40% - Accent4 2 9 4" xfId="11066"/>
    <cellStyle name="40% - Accent4 2 9 4 2" xfId="41070"/>
    <cellStyle name="40% - Accent4 2 9 4 2 2" xfId="52686"/>
    <cellStyle name="40% - Accent4 2 9 4 3" xfId="46878"/>
    <cellStyle name="40% - Accent4 2 9 4 4" xfId="30044"/>
    <cellStyle name="40% - Accent4 2 9 5" xfId="39317"/>
    <cellStyle name="40% - Accent4 2 9 5 2" xfId="50933"/>
    <cellStyle name="40% - Accent4 2 9 6" xfId="24797"/>
    <cellStyle name="40% - Accent4 2 9 7" xfId="45125"/>
    <cellStyle name="40% - Accent4 2 9 8" xfId="22270"/>
    <cellStyle name="40% - Accent4 3" xfId="214"/>
    <cellStyle name="40% - Accent5 2" xfId="215"/>
    <cellStyle name="40% - Accent5 2 10" xfId="2120"/>
    <cellStyle name="40% - Accent5 2 10 2" xfId="9845"/>
    <cellStyle name="40% - Accent5 2 10 2 2" xfId="20214"/>
    <cellStyle name="40% - Accent5 2 10 2 2 2" xfId="43190"/>
    <cellStyle name="40% - Accent5 2 10 2 2 2 2" xfId="54806"/>
    <cellStyle name="40% - Accent5 2 10 2 2 3" xfId="48998"/>
    <cellStyle name="40% - Accent5 2 10 2 2 4" xfId="37382"/>
    <cellStyle name="40% - Accent5 2 10 2 3" xfId="39903"/>
    <cellStyle name="40% - Accent5 2 10 2 3 2" xfId="51519"/>
    <cellStyle name="40% - Accent5 2 10 2 4" xfId="45711"/>
    <cellStyle name="40% - Accent5 2 10 2 5" xfId="28200"/>
    <cellStyle name="40% - Accent5 2 10 3" xfId="12490"/>
    <cellStyle name="40% - Accent5 2 10 3 2" xfId="42021"/>
    <cellStyle name="40% - Accent5 2 10 3 2 2" xfId="53637"/>
    <cellStyle name="40% - Accent5 2 10 3 3" xfId="47829"/>
    <cellStyle name="40% - Accent5 2 10 3 4" xfId="31258"/>
    <cellStyle name="40% - Accent5 2 10 4" xfId="38734"/>
    <cellStyle name="40% - Accent5 2 10 4 2" xfId="50350"/>
    <cellStyle name="40% - Accent5 2 10 5" xfId="24042"/>
    <cellStyle name="40% - Accent5 2 10 6" xfId="44542"/>
    <cellStyle name="40% - Accent5 2 10 7" xfId="21506"/>
    <cellStyle name="40% - Accent5 2 11" xfId="1735"/>
    <cellStyle name="40% - Accent5 2 11 2" xfId="12105"/>
    <cellStyle name="40% - Accent5 2 11 2 2" xfId="41838"/>
    <cellStyle name="40% - Accent5 2 11 2 2 2" xfId="53454"/>
    <cellStyle name="40% - Accent5 2 11 2 3" xfId="47646"/>
    <cellStyle name="40% - Accent5 2 11 2 4" xfId="30899"/>
    <cellStyle name="40% - Accent5 2 11 3" xfId="38551"/>
    <cellStyle name="40% - Accent5 2 11 3 2" xfId="50167"/>
    <cellStyle name="40% - Accent5 2 11 4" xfId="44359"/>
    <cellStyle name="40% - Accent5 2 11 5" xfId="23657"/>
    <cellStyle name="40% - Accent5 2 12" xfId="1473"/>
    <cellStyle name="40% - Accent5 2 12 2" xfId="11843"/>
    <cellStyle name="40% - Accent5 2 12 2 2" xfId="41655"/>
    <cellStyle name="40% - Accent5 2 12 2 2 2" xfId="53271"/>
    <cellStyle name="40% - Accent5 2 12 2 3" xfId="47463"/>
    <cellStyle name="40% - Accent5 2 12 2 4" xfId="30641"/>
    <cellStyle name="40% - Accent5 2 12 3" xfId="39720"/>
    <cellStyle name="40% - Accent5 2 12 3 2" xfId="51336"/>
    <cellStyle name="40% - Accent5 2 12 4" xfId="45528"/>
    <cellStyle name="40% - Accent5 2 12 5" xfId="28006"/>
    <cellStyle name="40% - Accent5 2 13" xfId="9662"/>
    <cellStyle name="40% - Accent5 2 13 2" xfId="20031"/>
    <cellStyle name="40% - Accent5 2 13 2 2" xfId="54623"/>
    <cellStyle name="40% - Accent5 2 13 2 3" xfId="43007"/>
    <cellStyle name="40% - Accent5 2 13 3" xfId="48815"/>
    <cellStyle name="40% - Accent5 2 13 4" xfId="37199"/>
    <cellStyle name="40% - Accent5 2 14" xfId="10834"/>
    <cellStyle name="40% - Accent5 2 14 2" xfId="40889"/>
    <cellStyle name="40% - Accent5 2 14 2 2" xfId="52505"/>
    <cellStyle name="40% - Accent5 2 14 3" xfId="46697"/>
    <cellStyle name="40% - Accent5 2 14 4" xfId="29863"/>
    <cellStyle name="40% - Accent5 2 15" xfId="38368"/>
    <cellStyle name="40% - Accent5 2 15 2" xfId="49984"/>
    <cellStyle name="40% - Accent5 2 16" xfId="23324"/>
    <cellStyle name="40% - Accent5 2 17" xfId="44176"/>
    <cellStyle name="40% - Accent5 2 18" xfId="21207"/>
    <cellStyle name="40% - Accent5 2 2" xfId="466"/>
    <cellStyle name="40% - Accent5 2 2 10" xfId="1892"/>
    <cellStyle name="40% - Accent5 2 2 10 2" xfId="12262"/>
    <cellStyle name="40% - Accent5 2 2 10 2 2" xfId="41856"/>
    <cellStyle name="40% - Accent5 2 2 10 2 2 2" xfId="53472"/>
    <cellStyle name="40% - Accent5 2 2 10 2 3" xfId="47664"/>
    <cellStyle name="40% - Accent5 2 2 10 2 4" xfId="31043"/>
    <cellStyle name="40% - Accent5 2 2 10 3" xfId="38569"/>
    <cellStyle name="40% - Accent5 2 2 10 3 2" xfId="50185"/>
    <cellStyle name="40% - Accent5 2 2 10 4" xfId="44377"/>
    <cellStyle name="40% - Accent5 2 2 10 5" xfId="23814"/>
    <cellStyle name="40% - Accent5 2 2 11" xfId="1515"/>
    <cellStyle name="40% - Accent5 2 2 11 2" xfId="11885"/>
    <cellStyle name="40% - Accent5 2 2 11 2 2" xfId="41673"/>
    <cellStyle name="40% - Accent5 2 2 11 2 2 2" xfId="53289"/>
    <cellStyle name="40% - Accent5 2 2 11 2 3" xfId="47481"/>
    <cellStyle name="40% - Accent5 2 2 11 2 4" xfId="30683"/>
    <cellStyle name="40% - Accent5 2 2 11 3" xfId="39738"/>
    <cellStyle name="40% - Accent5 2 2 11 3 2" xfId="51354"/>
    <cellStyle name="40% - Accent5 2 2 11 4" xfId="45546"/>
    <cellStyle name="40% - Accent5 2 2 11 5" xfId="28024"/>
    <cellStyle name="40% - Accent5 2 2 12" xfId="9680"/>
    <cellStyle name="40% - Accent5 2 2 12 2" xfId="20049"/>
    <cellStyle name="40% - Accent5 2 2 12 2 2" xfId="54641"/>
    <cellStyle name="40% - Accent5 2 2 12 2 3" xfId="43025"/>
    <cellStyle name="40% - Accent5 2 2 12 3" xfId="48833"/>
    <cellStyle name="40% - Accent5 2 2 12 4" xfId="37217"/>
    <cellStyle name="40% - Accent5 2 2 13" xfId="10852"/>
    <cellStyle name="40% - Accent5 2 2 13 2" xfId="40907"/>
    <cellStyle name="40% - Accent5 2 2 13 2 2" xfId="52523"/>
    <cellStyle name="40% - Accent5 2 2 13 3" xfId="46715"/>
    <cellStyle name="40% - Accent5 2 2 13 4" xfId="29881"/>
    <cellStyle name="40% - Accent5 2 2 14" xfId="38386"/>
    <cellStyle name="40% - Accent5 2 2 14 2" xfId="50002"/>
    <cellStyle name="40% - Accent5 2 2 15" xfId="23347"/>
    <cellStyle name="40% - Accent5 2 2 16" xfId="44194"/>
    <cellStyle name="40% - Accent5 2 2 17" xfId="21236"/>
    <cellStyle name="40% - Accent5 2 2 2" xfId="532"/>
    <cellStyle name="40% - Accent5 2 2 2 10" xfId="10904"/>
    <cellStyle name="40% - Accent5 2 2 2 10 2" xfId="40944"/>
    <cellStyle name="40% - Accent5 2 2 2 10 2 2" xfId="52560"/>
    <cellStyle name="40% - Accent5 2 2 2 10 3" xfId="46752"/>
    <cellStyle name="40% - Accent5 2 2 2 10 4" xfId="29918"/>
    <cellStyle name="40% - Accent5 2 2 2 11" xfId="38460"/>
    <cellStyle name="40% - Accent5 2 2 2 11 2" xfId="50076"/>
    <cellStyle name="40% - Accent5 2 2 2 12" xfId="23459"/>
    <cellStyle name="40% - Accent5 2 2 2 13" xfId="44268"/>
    <cellStyle name="40% - Accent5 2 2 2 14" xfId="21377"/>
    <cellStyle name="40% - Accent5 2 2 2 2" xfId="859"/>
    <cellStyle name="40% - Accent5 2 2 2 2 2" xfId="2966"/>
    <cellStyle name="40% - Accent5 2 2 2 2 2 2" xfId="10558"/>
    <cellStyle name="40% - Accent5 2 2 2 2 2 2 2" xfId="20927"/>
    <cellStyle name="40% - Accent5 2 2 2 2 2 2 2 2" xfId="43903"/>
    <cellStyle name="40% - Accent5 2 2 2 2 2 2 2 2 2" xfId="55519"/>
    <cellStyle name="40% - Accent5 2 2 2 2 2 2 2 3" xfId="49711"/>
    <cellStyle name="40% - Accent5 2 2 2 2 2 2 2 4" xfId="38095"/>
    <cellStyle name="40% - Accent5 2 2 2 2 2 2 3" xfId="40616"/>
    <cellStyle name="40% - Accent5 2 2 2 2 2 2 3 2" xfId="52232"/>
    <cellStyle name="40% - Accent5 2 2 2 2 2 2 4" xfId="46424"/>
    <cellStyle name="40% - Accent5 2 2 2 2 2 2 5" xfId="28997"/>
    <cellStyle name="40% - Accent5 2 2 2 2 2 3" xfId="13336"/>
    <cellStyle name="40% - Accent5 2 2 2 2 2 3 2" xfId="42734"/>
    <cellStyle name="40% - Accent5 2 2 2 2 2 3 2 2" xfId="54350"/>
    <cellStyle name="40% - Accent5 2 2 2 2 2 3 3" xfId="48542"/>
    <cellStyle name="40% - Accent5 2 2 2 2 2 3 4" xfId="32019"/>
    <cellStyle name="40% - Accent5 2 2 2 2 2 4" xfId="39447"/>
    <cellStyle name="40% - Accent5 2 2 2 2 2 4 2" xfId="51063"/>
    <cellStyle name="40% - Accent5 2 2 2 2 2 5" xfId="24960"/>
    <cellStyle name="40% - Accent5 2 2 2 2 2 6" xfId="45255"/>
    <cellStyle name="40% - Accent5 2 2 2 2 2 7" xfId="22433"/>
    <cellStyle name="40% - Accent5 2 2 2 2 3" xfId="2318"/>
    <cellStyle name="40% - Accent5 2 2 2 2 3 2" xfId="12688"/>
    <cellStyle name="40% - Accent5 2 2 2 2 3 2 2" xfId="42150"/>
    <cellStyle name="40% - Accent5 2 2 2 2 3 2 2 2" xfId="53766"/>
    <cellStyle name="40% - Accent5 2 2 2 2 3 2 3" xfId="47958"/>
    <cellStyle name="40% - Accent5 2 2 2 2 3 2 4" xfId="31387"/>
    <cellStyle name="40% - Accent5 2 2 2 2 3 3" xfId="40032"/>
    <cellStyle name="40% - Accent5 2 2 2 2 3 3 2" xfId="51648"/>
    <cellStyle name="40% - Accent5 2 2 2 2 3 4" xfId="45840"/>
    <cellStyle name="40% - Accent5 2 2 2 2 3 5" xfId="28398"/>
    <cellStyle name="40% - Accent5 2 2 2 2 4" xfId="9974"/>
    <cellStyle name="40% - Accent5 2 2 2 2 4 2" xfId="20343"/>
    <cellStyle name="40% - Accent5 2 2 2 2 4 2 2" xfId="54935"/>
    <cellStyle name="40% - Accent5 2 2 2 2 4 2 3" xfId="43319"/>
    <cellStyle name="40% - Accent5 2 2 2 2 4 3" xfId="49127"/>
    <cellStyle name="40% - Accent5 2 2 2 2 4 4" xfId="37511"/>
    <cellStyle name="40% - Accent5 2 2 2 2 5" xfId="11229"/>
    <cellStyle name="40% - Accent5 2 2 2 2 5 2" xfId="41200"/>
    <cellStyle name="40% - Accent5 2 2 2 2 5 2 2" xfId="52816"/>
    <cellStyle name="40% - Accent5 2 2 2 2 5 3" xfId="47008"/>
    <cellStyle name="40% - Accent5 2 2 2 2 5 4" xfId="30174"/>
    <cellStyle name="40% - Accent5 2 2 2 2 6" xfId="38863"/>
    <cellStyle name="40% - Accent5 2 2 2 2 6 2" xfId="50479"/>
    <cellStyle name="40% - Accent5 2 2 2 2 7" xfId="24240"/>
    <cellStyle name="40% - Accent5 2 2 2 2 8" xfId="44671"/>
    <cellStyle name="40% - Accent5 2 2 2 2 9" xfId="21704"/>
    <cellStyle name="40% - Accent5 2 2 2 3" xfId="1120"/>
    <cellStyle name="40% - Accent5 2 2 2 3 2" xfId="3175"/>
    <cellStyle name="40% - Accent5 2 2 2 3 2 2" xfId="10704"/>
    <cellStyle name="40% - Accent5 2 2 2 3 2 2 2" xfId="21073"/>
    <cellStyle name="40% - Accent5 2 2 2 3 2 2 2 2" xfId="44049"/>
    <cellStyle name="40% - Accent5 2 2 2 3 2 2 2 2 2" xfId="55665"/>
    <cellStyle name="40% - Accent5 2 2 2 3 2 2 2 3" xfId="49857"/>
    <cellStyle name="40% - Accent5 2 2 2 3 2 2 2 4" xfId="38241"/>
    <cellStyle name="40% - Accent5 2 2 2 3 2 2 3" xfId="40762"/>
    <cellStyle name="40% - Accent5 2 2 2 3 2 2 3 2" xfId="52378"/>
    <cellStyle name="40% - Accent5 2 2 2 3 2 2 4" xfId="46570"/>
    <cellStyle name="40% - Accent5 2 2 2 3 2 2 5" xfId="29199"/>
    <cellStyle name="40% - Accent5 2 2 2 3 2 3" xfId="13545"/>
    <cellStyle name="40% - Accent5 2 2 2 3 2 3 2" xfId="42880"/>
    <cellStyle name="40% - Accent5 2 2 2 3 2 3 2 2" xfId="54496"/>
    <cellStyle name="40% - Accent5 2 2 2 3 2 3 3" xfId="48688"/>
    <cellStyle name="40% - Accent5 2 2 2 3 2 3 4" xfId="32172"/>
    <cellStyle name="40% - Accent5 2 2 2 3 2 4" xfId="39593"/>
    <cellStyle name="40% - Accent5 2 2 2 3 2 4 2" xfId="51209"/>
    <cellStyle name="40% - Accent5 2 2 2 3 2 5" xfId="25183"/>
    <cellStyle name="40% - Accent5 2 2 2 3 2 6" xfId="45401"/>
    <cellStyle name="40% - Accent5 2 2 2 3 2 7" xfId="22656"/>
    <cellStyle name="40% - Accent5 2 2 2 3 3" xfId="2503"/>
    <cellStyle name="40% - Accent5 2 2 2 3 3 2" xfId="12873"/>
    <cellStyle name="40% - Accent5 2 2 2 3 3 2 2" xfId="42296"/>
    <cellStyle name="40% - Accent5 2 2 2 3 3 2 2 2" xfId="53912"/>
    <cellStyle name="40% - Accent5 2 2 2 3 3 2 3" xfId="48104"/>
    <cellStyle name="40% - Accent5 2 2 2 3 3 2 4" xfId="31560"/>
    <cellStyle name="40% - Accent5 2 2 2 3 3 3" xfId="40178"/>
    <cellStyle name="40% - Accent5 2 2 2 3 3 3 2" xfId="51794"/>
    <cellStyle name="40% - Accent5 2 2 2 3 3 4" xfId="45986"/>
    <cellStyle name="40% - Accent5 2 2 2 3 3 5" xfId="28555"/>
    <cellStyle name="40% - Accent5 2 2 2 3 4" xfId="10120"/>
    <cellStyle name="40% - Accent5 2 2 2 3 4 2" xfId="20489"/>
    <cellStyle name="40% - Accent5 2 2 2 3 4 2 2" xfId="55081"/>
    <cellStyle name="40% - Accent5 2 2 2 3 4 2 3" xfId="43465"/>
    <cellStyle name="40% - Accent5 2 2 2 3 4 3" xfId="49273"/>
    <cellStyle name="40% - Accent5 2 2 2 3 4 4" xfId="37657"/>
    <cellStyle name="40% - Accent5 2 2 2 3 5" xfId="11490"/>
    <cellStyle name="40% - Accent5 2 2 2 3 5 2" xfId="41346"/>
    <cellStyle name="40% - Accent5 2 2 2 3 5 2 2" xfId="52962"/>
    <cellStyle name="40% - Accent5 2 2 2 3 5 3" xfId="47154"/>
    <cellStyle name="40% - Accent5 2 2 2 3 5 4" xfId="30320"/>
    <cellStyle name="40% - Accent5 2 2 2 3 6" xfId="39009"/>
    <cellStyle name="40% - Accent5 2 2 2 3 6 2" xfId="50625"/>
    <cellStyle name="40% - Accent5 2 2 2 3 7" xfId="24453"/>
    <cellStyle name="40% - Accent5 2 2 2 3 8" xfId="44817"/>
    <cellStyle name="40% - Accent5 2 2 2 3 9" xfId="21926"/>
    <cellStyle name="40% - Accent5 2 2 2 4" xfId="1334"/>
    <cellStyle name="40% - Accent5 2 2 2 4 2" xfId="2693"/>
    <cellStyle name="40% - Accent5 2 2 2 4 2 2" xfId="13063"/>
    <cellStyle name="40% - Accent5 2 2 2 4 2 2 2" xfId="42478"/>
    <cellStyle name="40% - Accent5 2 2 2 4 2 2 2 2" xfId="54094"/>
    <cellStyle name="40% - Accent5 2 2 2 4 2 2 3" xfId="48286"/>
    <cellStyle name="40% - Accent5 2 2 2 4 2 2 4" xfId="31750"/>
    <cellStyle name="40% - Accent5 2 2 2 4 2 3" xfId="40360"/>
    <cellStyle name="40% - Accent5 2 2 2 4 2 3 2" xfId="51976"/>
    <cellStyle name="40% - Accent5 2 2 2 4 2 4" xfId="46168"/>
    <cellStyle name="40% - Accent5 2 2 2 4 2 5" xfId="28737"/>
    <cellStyle name="40% - Accent5 2 2 2 4 3" xfId="10302"/>
    <cellStyle name="40% - Accent5 2 2 2 4 3 2" xfId="20671"/>
    <cellStyle name="40% - Accent5 2 2 2 4 3 2 2" xfId="55263"/>
    <cellStyle name="40% - Accent5 2 2 2 4 3 2 3" xfId="43647"/>
    <cellStyle name="40% - Accent5 2 2 2 4 3 3" xfId="49455"/>
    <cellStyle name="40% - Accent5 2 2 2 4 3 4" xfId="37839"/>
    <cellStyle name="40% - Accent5 2 2 2 4 4" xfId="11704"/>
    <cellStyle name="40% - Accent5 2 2 2 4 4 2" xfId="41528"/>
    <cellStyle name="40% - Accent5 2 2 2 4 4 2 2" xfId="53144"/>
    <cellStyle name="40% - Accent5 2 2 2 4 4 3" xfId="47336"/>
    <cellStyle name="40% - Accent5 2 2 2 4 4 4" xfId="30502"/>
    <cellStyle name="40% - Accent5 2 2 2 4 5" xfId="39191"/>
    <cellStyle name="40% - Accent5 2 2 2 4 5 2" xfId="50807"/>
    <cellStyle name="40% - Accent5 2 2 2 4 6" xfId="24667"/>
    <cellStyle name="40% - Accent5 2 2 2 4 7" xfId="44999"/>
    <cellStyle name="40% - Accent5 2 2 2 4 8" xfId="22140"/>
    <cellStyle name="40% - Accent5 2 2 2 5" xfId="781"/>
    <cellStyle name="40% - Accent5 2 2 2 5 2" xfId="2888"/>
    <cellStyle name="40% - Accent5 2 2 2 5 2 2" xfId="13258"/>
    <cellStyle name="40% - Accent5 2 2 2 5 2 2 2" xfId="42660"/>
    <cellStyle name="40% - Accent5 2 2 2 5 2 2 2 2" xfId="54276"/>
    <cellStyle name="40% - Accent5 2 2 2 5 2 2 3" xfId="48468"/>
    <cellStyle name="40% - Accent5 2 2 2 5 2 2 4" xfId="31945"/>
    <cellStyle name="40% - Accent5 2 2 2 5 2 3" xfId="40542"/>
    <cellStyle name="40% - Accent5 2 2 2 5 2 3 2" xfId="52158"/>
    <cellStyle name="40% - Accent5 2 2 2 5 2 4" xfId="46350"/>
    <cellStyle name="40% - Accent5 2 2 2 5 2 5" xfId="28919"/>
    <cellStyle name="40% - Accent5 2 2 2 5 3" xfId="10484"/>
    <cellStyle name="40% - Accent5 2 2 2 5 3 2" xfId="20853"/>
    <cellStyle name="40% - Accent5 2 2 2 5 3 2 2" xfId="55445"/>
    <cellStyle name="40% - Accent5 2 2 2 5 3 2 3" xfId="43829"/>
    <cellStyle name="40% - Accent5 2 2 2 5 3 3" xfId="49637"/>
    <cellStyle name="40% - Accent5 2 2 2 5 3 4" xfId="38021"/>
    <cellStyle name="40% - Accent5 2 2 2 5 4" xfId="11151"/>
    <cellStyle name="40% - Accent5 2 2 2 5 4 2" xfId="41126"/>
    <cellStyle name="40% - Accent5 2 2 2 5 4 2 2" xfId="52742"/>
    <cellStyle name="40% - Accent5 2 2 2 5 4 3" xfId="46934"/>
    <cellStyle name="40% - Accent5 2 2 2 5 4 4" xfId="30100"/>
    <cellStyle name="40% - Accent5 2 2 2 5 5" xfId="39373"/>
    <cellStyle name="40% - Accent5 2 2 2 5 5 2" xfId="50989"/>
    <cellStyle name="40% - Accent5 2 2 2 5 6" xfId="24882"/>
    <cellStyle name="40% - Accent5 2 2 2 5 7" xfId="45181"/>
    <cellStyle name="40% - Accent5 2 2 2 5 8" xfId="22355"/>
    <cellStyle name="40% - Accent5 2 2 2 6" xfId="2243"/>
    <cellStyle name="40% - Accent5 2 2 2 6 2" xfId="9900"/>
    <cellStyle name="40% - Accent5 2 2 2 6 2 2" xfId="20269"/>
    <cellStyle name="40% - Accent5 2 2 2 6 2 2 2" xfId="43245"/>
    <cellStyle name="40% - Accent5 2 2 2 6 2 2 2 2" xfId="54861"/>
    <cellStyle name="40% - Accent5 2 2 2 6 2 2 3" xfId="49053"/>
    <cellStyle name="40% - Accent5 2 2 2 6 2 2 4" xfId="37437"/>
    <cellStyle name="40% - Accent5 2 2 2 6 2 3" xfId="39958"/>
    <cellStyle name="40% - Accent5 2 2 2 6 2 3 2" xfId="51574"/>
    <cellStyle name="40% - Accent5 2 2 2 6 2 4" xfId="45766"/>
    <cellStyle name="40% - Accent5 2 2 2 6 2 5" xfId="28323"/>
    <cellStyle name="40% - Accent5 2 2 2 6 3" xfId="12613"/>
    <cellStyle name="40% - Accent5 2 2 2 6 3 2" xfId="42076"/>
    <cellStyle name="40% - Accent5 2 2 2 6 3 2 2" xfId="53692"/>
    <cellStyle name="40% - Accent5 2 2 2 6 3 3" xfId="47884"/>
    <cellStyle name="40% - Accent5 2 2 2 6 3 4" xfId="31313"/>
    <cellStyle name="40% - Accent5 2 2 2 6 4" xfId="38789"/>
    <cellStyle name="40% - Accent5 2 2 2 6 4 2" xfId="50405"/>
    <cellStyle name="40% - Accent5 2 2 2 6 5" xfId="24165"/>
    <cellStyle name="40% - Accent5 2 2 2 6 6" xfId="44597"/>
    <cellStyle name="40% - Accent5 2 2 2 6 7" xfId="21629"/>
    <cellStyle name="40% - Accent5 2 2 2 7" xfId="2003"/>
    <cellStyle name="40% - Accent5 2 2 2 7 2" xfId="12373"/>
    <cellStyle name="40% - Accent5 2 2 2 7 2 2" xfId="41930"/>
    <cellStyle name="40% - Accent5 2 2 2 7 2 2 2" xfId="53546"/>
    <cellStyle name="40% - Accent5 2 2 2 7 2 3" xfId="47738"/>
    <cellStyle name="40% - Accent5 2 2 2 7 2 4" xfId="31153"/>
    <cellStyle name="40% - Accent5 2 2 2 7 3" xfId="38643"/>
    <cellStyle name="40% - Accent5 2 2 2 7 3 2" xfId="50259"/>
    <cellStyle name="40% - Accent5 2 2 2 7 4" xfId="44451"/>
    <cellStyle name="40% - Accent5 2 2 2 7 5" xfId="23925"/>
    <cellStyle name="40% - Accent5 2 2 2 8" xfId="1600"/>
    <cellStyle name="40% - Accent5 2 2 2 8 2" xfId="11970"/>
    <cellStyle name="40% - Accent5 2 2 2 8 2 2" xfId="41747"/>
    <cellStyle name="40% - Accent5 2 2 2 8 2 2 2" xfId="53363"/>
    <cellStyle name="40% - Accent5 2 2 2 8 2 3" xfId="47555"/>
    <cellStyle name="40% - Accent5 2 2 2 8 2 4" xfId="30768"/>
    <cellStyle name="40% - Accent5 2 2 2 8 3" xfId="39812"/>
    <cellStyle name="40% - Accent5 2 2 2 8 3 2" xfId="51428"/>
    <cellStyle name="40% - Accent5 2 2 2 8 4" xfId="45620"/>
    <cellStyle name="40% - Accent5 2 2 2 8 5" xfId="28098"/>
    <cellStyle name="40% - Accent5 2 2 2 9" xfId="9754"/>
    <cellStyle name="40% - Accent5 2 2 2 9 2" xfId="20123"/>
    <cellStyle name="40% - Accent5 2 2 2 9 2 2" xfId="54715"/>
    <cellStyle name="40% - Accent5 2 2 2 9 2 3" xfId="43099"/>
    <cellStyle name="40% - Accent5 2 2 2 9 3" xfId="48907"/>
    <cellStyle name="40% - Accent5 2 2 2 9 4" xfId="37291"/>
    <cellStyle name="40% - Accent5 2 2 3" xfId="590"/>
    <cellStyle name="40% - Accent5 2 2 3 10" xfId="38496"/>
    <cellStyle name="40% - Accent5 2 2 3 10 2" xfId="50112"/>
    <cellStyle name="40% - Accent5 2 2 3 11" xfId="23517"/>
    <cellStyle name="40% - Accent5 2 2 3 12" xfId="44304"/>
    <cellStyle name="40% - Accent5 2 2 3 13" xfId="21435"/>
    <cellStyle name="40% - Accent5 2 2 3 2" xfId="1178"/>
    <cellStyle name="40% - Accent5 2 2 3 2 2" xfId="3211"/>
    <cellStyle name="40% - Accent5 2 2 3 2 2 2" xfId="10740"/>
    <cellStyle name="40% - Accent5 2 2 3 2 2 2 2" xfId="21109"/>
    <cellStyle name="40% - Accent5 2 2 3 2 2 2 2 2" xfId="44085"/>
    <cellStyle name="40% - Accent5 2 2 3 2 2 2 2 2 2" xfId="55701"/>
    <cellStyle name="40% - Accent5 2 2 3 2 2 2 2 3" xfId="49893"/>
    <cellStyle name="40% - Accent5 2 2 3 2 2 2 2 4" xfId="38277"/>
    <cellStyle name="40% - Accent5 2 2 3 2 2 2 3" xfId="40798"/>
    <cellStyle name="40% - Accent5 2 2 3 2 2 2 3 2" xfId="52414"/>
    <cellStyle name="40% - Accent5 2 2 3 2 2 2 4" xfId="46606"/>
    <cellStyle name="40% - Accent5 2 2 3 2 2 2 5" xfId="29235"/>
    <cellStyle name="40% - Accent5 2 2 3 2 2 3" xfId="13581"/>
    <cellStyle name="40% - Accent5 2 2 3 2 2 3 2" xfId="42916"/>
    <cellStyle name="40% - Accent5 2 2 3 2 2 3 2 2" xfId="54532"/>
    <cellStyle name="40% - Accent5 2 2 3 2 2 3 3" xfId="48724"/>
    <cellStyle name="40% - Accent5 2 2 3 2 2 3 4" xfId="32208"/>
    <cellStyle name="40% - Accent5 2 2 3 2 2 4" xfId="39629"/>
    <cellStyle name="40% - Accent5 2 2 3 2 2 4 2" xfId="51245"/>
    <cellStyle name="40% - Accent5 2 2 3 2 2 5" xfId="25219"/>
    <cellStyle name="40% - Accent5 2 2 3 2 2 6" xfId="45437"/>
    <cellStyle name="40% - Accent5 2 2 3 2 2 7" xfId="22692"/>
    <cellStyle name="40% - Accent5 2 2 3 2 3" xfId="2545"/>
    <cellStyle name="40% - Accent5 2 2 3 2 3 2" xfId="12915"/>
    <cellStyle name="40% - Accent5 2 2 3 2 3 2 2" xfId="42332"/>
    <cellStyle name="40% - Accent5 2 2 3 2 3 2 2 2" xfId="53948"/>
    <cellStyle name="40% - Accent5 2 2 3 2 3 2 3" xfId="48140"/>
    <cellStyle name="40% - Accent5 2 2 3 2 3 2 4" xfId="31602"/>
    <cellStyle name="40% - Accent5 2 2 3 2 3 3" xfId="40214"/>
    <cellStyle name="40% - Accent5 2 2 3 2 3 3 2" xfId="51830"/>
    <cellStyle name="40% - Accent5 2 2 3 2 3 4" xfId="46022"/>
    <cellStyle name="40% - Accent5 2 2 3 2 3 5" xfId="28591"/>
    <cellStyle name="40% - Accent5 2 2 3 2 4" xfId="10156"/>
    <cellStyle name="40% - Accent5 2 2 3 2 4 2" xfId="20525"/>
    <cellStyle name="40% - Accent5 2 2 3 2 4 2 2" xfId="55117"/>
    <cellStyle name="40% - Accent5 2 2 3 2 4 2 3" xfId="43501"/>
    <cellStyle name="40% - Accent5 2 2 3 2 4 3" xfId="49309"/>
    <cellStyle name="40% - Accent5 2 2 3 2 4 4" xfId="37693"/>
    <cellStyle name="40% - Accent5 2 2 3 2 5" xfId="11548"/>
    <cellStyle name="40% - Accent5 2 2 3 2 5 2" xfId="41382"/>
    <cellStyle name="40% - Accent5 2 2 3 2 5 2 2" xfId="52998"/>
    <cellStyle name="40% - Accent5 2 2 3 2 5 3" xfId="47190"/>
    <cellStyle name="40% - Accent5 2 2 3 2 5 4" xfId="30356"/>
    <cellStyle name="40% - Accent5 2 2 3 2 6" xfId="39045"/>
    <cellStyle name="40% - Accent5 2 2 3 2 6 2" xfId="50661"/>
    <cellStyle name="40% - Accent5 2 2 3 2 7" xfId="24511"/>
    <cellStyle name="40% - Accent5 2 2 3 2 8" xfId="44853"/>
    <cellStyle name="40% - Accent5 2 2 3 2 9" xfId="21984"/>
    <cellStyle name="40% - Accent5 2 2 3 3" xfId="1370"/>
    <cellStyle name="40% - Accent5 2 2 3 3 2" xfId="2729"/>
    <cellStyle name="40% - Accent5 2 2 3 3 2 2" xfId="13099"/>
    <cellStyle name="40% - Accent5 2 2 3 3 2 2 2" xfId="42514"/>
    <cellStyle name="40% - Accent5 2 2 3 3 2 2 2 2" xfId="54130"/>
    <cellStyle name="40% - Accent5 2 2 3 3 2 2 3" xfId="48322"/>
    <cellStyle name="40% - Accent5 2 2 3 3 2 2 4" xfId="31786"/>
    <cellStyle name="40% - Accent5 2 2 3 3 2 3" xfId="40396"/>
    <cellStyle name="40% - Accent5 2 2 3 3 2 3 2" xfId="52012"/>
    <cellStyle name="40% - Accent5 2 2 3 3 2 4" xfId="46204"/>
    <cellStyle name="40% - Accent5 2 2 3 3 2 5" xfId="28773"/>
    <cellStyle name="40% - Accent5 2 2 3 3 3" xfId="10338"/>
    <cellStyle name="40% - Accent5 2 2 3 3 3 2" xfId="20707"/>
    <cellStyle name="40% - Accent5 2 2 3 3 3 2 2" xfId="55299"/>
    <cellStyle name="40% - Accent5 2 2 3 3 3 2 3" xfId="43683"/>
    <cellStyle name="40% - Accent5 2 2 3 3 3 3" xfId="49491"/>
    <cellStyle name="40% - Accent5 2 2 3 3 3 4" xfId="37875"/>
    <cellStyle name="40% - Accent5 2 2 3 3 4" xfId="11740"/>
    <cellStyle name="40% - Accent5 2 2 3 3 4 2" xfId="41564"/>
    <cellStyle name="40% - Accent5 2 2 3 3 4 2 2" xfId="53180"/>
    <cellStyle name="40% - Accent5 2 2 3 3 4 3" xfId="47372"/>
    <cellStyle name="40% - Accent5 2 2 3 3 4 4" xfId="30538"/>
    <cellStyle name="40% - Accent5 2 2 3 3 5" xfId="39227"/>
    <cellStyle name="40% - Accent5 2 2 3 3 5 2" xfId="50843"/>
    <cellStyle name="40% - Accent5 2 2 3 3 6" xfId="24703"/>
    <cellStyle name="40% - Accent5 2 2 3 3 7" xfId="45035"/>
    <cellStyle name="40% - Accent5 2 2 3 3 8" xfId="22176"/>
    <cellStyle name="40% - Accent5 2 2 3 4" xfId="911"/>
    <cellStyle name="40% - Accent5 2 2 3 4 2" xfId="3007"/>
    <cellStyle name="40% - Accent5 2 2 3 4 2 2" xfId="13377"/>
    <cellStyle name="40% - Accent5 2 2 3 4 2 2 2" xfId="42770"/>
    <cellStyle name="40% - Accent5 2 2 3 4 2 2 2 2" xfId="54386"/>
    <cellStyle name="40% - Accent5 2 2 3 4 2 2 3" xfId="48578"/>
    <cellStyle name="40% - Accent5 2 2 3 4 2 2 4" xfId="32060"/>
    <cellStyle name="40% - Accent5 2 2 3 4 2 3" xfId="40652"/>
    <cellStyle name="40% - Accent5 2 2 3 4 2 3 2" xfId="52268"/>
    <cellStyle name="40% - Accent5 2 2 3 4 2 4" xfId="46460"/>
    <cellStyle name="40% - Accent5 2 2 3 4 2 5" xfId="29033"/>
    <cellStyle name="40% - Accent5 2 2 3 4 3" xfId="10594"/>
    <cellStyle name="40% - Accent5 2 2 3 4 3 2" xfId="20963"/>
    <cellStyle name="40% - Accent5 2 2 3 4 3 2 2" xfId="55555"/>
    <cellStyle name="40% - Accent5 2 2 3 4 3 2 3" xfId="43939"/>
    <cellStyle name="40% - Accent5 2 2 3 4 3 3" xfId="49747"/>
    <cellStyle name="40% - Accent5 2 2 3 4 3 4" xfId="38131"/>
    <cellStyle name="40% - Accent5 2 2 3 4 4" xfId="11281"/>
    <cellStyle name="40% - Accent5 2 2 3 4 4 2" xfId="41236"/>
    <cellStyle name="40% - Accent5 2 2 3 4 4 2 2" xfId="52852"/>
    <cellStyle name="40% - Accent5 2 2 3 4 4 3" xfId="47044"/>
    <cellStyle name="40% - Accent5 2 2 3 4 4 4" xfId="30210"/>
    <cellStyle name="40% - Accent5 2 2 3 4 5" xfId="39483"/>
    <cellStyle name="40% - Accent5 2 2 3 4 5 2" xfId="51099"/>
    <cellStyle name="40% - Accent5 2 2 3 4 6" xfId="25012"/>
    <cellStyle name="40% - Accent5 2 2 3 4 7" xfId="45291"/>
    <cellStyle name="40% - Accent5 2 2 3 4 8" xfId="22485"/>
    <cellStyle name="40% - Accent5 2 2 3 5" xfId="2359"/>
    <cellStyle name="40% - Accent5 2 2 3 5 2" xfId="10010"/>
    <cellStyle name="40% - Accent5 2 2 3 5 2 2" xfId="20379"/>
    <cellStyle name="40% - Accent5 2 2 3 5 2 2 2" xfId="43355"/>
    <cellStyle name="40% - Accent5 2 2 3 5 2 2 2 2" xfId="54971"/>
    <cellStyle name="40% - Accent5 2 2 3 5 2 2 3" xfId="49163"/>
    <cellStyle name="40% - Accent5 2 2 3 5 2 2 4" xfId="37547"/>
    <cellStyle name="40% - Accent5 2 2 3 5 2 3" xfId="40068"/>
    <cellStyle name="40% - Accent5 2 2 3 5 2 3 2" xfId="51684"/>
    <cellStyle name="40% - Accent5 2 2 3 5 2 4" xfId="45876"/>
    <cellStyle name="40% - Accent5 2 2 3 5 2 5" xfId="28439"/>
    <cellStyle name="40% - Accent5 2 2 3 5 3" xfId="12729"/>
    <cellStyle name="40% - Accent5 2 2 3 5 3 2" xfId="42186"/>
    <cellStyle name="40% - Accent5 2 2 3 5 3 2 2" xfId="53802"/>
    <cellStyle name="40% - Accent5 2 2 3 5 3 3" xfId="47994"/>
    <cellStyle name="40% - Accent5 2 2 3 5 3 4" xfId="31423"/>
    <cellStyle name="40% - Accent5 2 2 3 5 4" xfId="38899"/>
    <cellStyle name="40% - Accent5 2 2 3 5 4 2" xfId="50515"/>
    <cellStyle name="40% - Accent5 2 2 3 5 5" xfId="24281"/>
    <cellStyle name="40% - Accent5 2 2 3 5 6" xfId="44707"/>
    <cellStyle name="40% - Accent5 2 2 3 5 7" xfId="21745"/>
    <cellStyle name="40% - Accent5 2 2 3 6" xfId="2051"/>
    <cellStyle name="40% - Accent5 2 2 3 6 2" xfId="12421"/>
    <cellStyle name="40% - Accent5 2 2 3 6 2 2" xfId="41966"/>
    <cellStyle name="40% - Accent5 2 2 3 6 2 2 2" xfId="53582"/>
    <cellStyle name="40% - Accent5 2 2 3 6 2 3" xfId="47774"/>
    <cellStyle name="40% - Accent5 2 2 3 6 2 4" xfId="31200"/>
    <cellStyle name="40% - Accent5 2 2 3 6 3" xfId="38679"/>
    <cellStyle name="40% - Accent5 2 2 3 6 3 2" xfId="50295"/>
    <cellStyle name="40% - Accent5 2 2 3 6 4" xfId="44487"/>
    <cellStyle name="40% - Accent5 2 2 3 6 5" xfId="23973"/>
    <cellStyle name="40% - Accent5 2 2 3 7" xfId="1641"/>
    <cellStyle name="40% - Accent5 2 2 3 7 2" xfId="12011"/>
    <cellStyle name="40% - Accent5 2 2 3 7 2 2" xfId="41783"/>
    <cellStyle name="40% - Accent5 2 2 3 7 2 2 2" xfId="53399"/>
    <cellStyle name="40% - Accent5 2 2 3 7 2 3" xfId="47591"/>
    <cellStyle name="40% - Accent5 2 2 3 7 2 4" xfId="30809"/>
    <cellStyle name="40% - Accent5 2 2 3 7 3" xfId="39848"/>
    <cellStyle name="40% - Accent5 2 2 3 7 3 2" xfId="51464"/>
    <cellStyle name="40% - Accent5 2 2 3 7 4" xfId="45656"/>
    <cellStyle name="40% - Accent5 2 2 3 7 5" xfId="28134"/>
    <cellStyle name="40% - Accent5 2 2 3 8" xfId="9790"/>
    <cellStyle name="40% - Accent5 2 2 3 8 2" xfId="20159"/>
    <cellStyle name="40% - Accent5 2 2 3 8 2 2" xfId="54751"/>
    <cellStyle name="40% - Accent5 2 2 3 8 2 3" xfId="43135"/>
    <cellStyle name="40% - Accent5 2 2 3 8 3" xfId="48943"/>
    <cellStyle name="40% - Accent5 2 2 3 8 4" xfId="37327"/>
    <cellStyle name="40% - Accent5 2 2 3 9" xfId="10962"/>
    <cellStyle name="40% - Accent5 2 2 3 9 2" xfId="40980"/>
    <cellStyle name="40% - Accent5 2 2 3 9 2 2" xfId="52596"/>
    <cellStyle name="40% - Accent5 2 2 3 9 3" xfId="46788"/>
    <cellStyle name="40% - Accent5 2 2 3 9 4" xfId="29954"/>
    <cellStyle name="40% - Accent5 2 2 4" xfId="631"/>
    <cellStyle name="40% - Accent5 2 2 4 10" xfId="38532"/>
    <cellStyle name="40% - Accent5 2 2 4 10 2" xfId="50148"/>
    <cellStyle name="40% - Accent5 2 2 4 11" xfId="23558"/>
    <cellStyle name="40% - Accent5 2 2 4 12" xfId="44340"/>
    <cellStyle name="40% - Accent5 2 2 4 13" xfId="21476"/>
    <cellStyle name="40% - Accent5 2 2 4 2" xfId="1219"/>
    <cellStyle name="40% - Accent5 2 2 4 2 2" xfId="3247"/>
    <cellStyle name="40% - Accent5 2 2 4 2 2 2" xfId="10776"/>
    <cellStyle name="40% - Accent5 2 2 4 2 2 2 2" xfId="21145"/>
    <cellStyle name="40% - Accent5 2 2 4 2 2 2 2 2" xfId="44121"/>
    <cellStyle name="40% - Accent5 2 2 4 2 2 2 2 2 2" xfId="55737"/>
    <cellStyle name="40% - Accent5 2 2 4 2 2 2 2 3" xfId="49929"/>
    <cellStyle name="40% - Accent5 2 2 4 2 2 2 2 4" xfId="38313"/>
    <cellStyle name="40% - Accent5 2 2 4 2 2 2 3" xfId="40834"/>
    <cellStyle name="40% - Accent5 2 2 4 2 2 2 3 2" xfId="52450"/>
    <cellStyle name="40% - Accent5 2 2 4 2 2 2 4" xfId="46642"/>
    <cellStyle name="40% - Accent5 2 2 4 2 2 2 5" xfId="29271"/>
    <cellStyle name="40% - Accent5 2 2 4 2 2 3" xfId="13617"/>
    <cellStyle name="40% - Accent5 2 2 4 2 2 3 2" xfId="42952"/>
    <cellStyle name="40% - Accent5 2 2 4 2 2 3 2 2" xfId="54568"/>
    <cellStyle name="40% - Accent5 2 2 4 2 2 3 3" xfId="48760"/>
    <cellStyle name="40% - Accent5 2 2 4 2 2 3 4" xfId="32244"/>
    <cellStyle name="40% - Accent5 2 2 4 2 2 4" xfId="39665"/>
    <cellStyle name="40% - Accent5 2 2 4 2 2 4 2" xfId="51281"/>
    <cellStyle name="40% - Accent5 2 2 4 2 2 5" xfId="25255"/>
    <cellStyle name="40% - Accent5 2 2 4 2 2 6" xfId="45473"/>
    <cellStyle name="40% - Accent5 2 2 4 2 2 7" xfId="22728"/>
    <cellStyle name="40% - Accent5 2 2 4 2 3" xfId="2582"/>
    <cellStyle name="40% - Accent5 2 2 4 2 3 2" xfId="12952"/>
    <cellStyle name="40% - Accent5 2 2 4 2 3 2 2" xfId="42368"/>
    <cellStyle name="40% - Accent5 2 2 4 2 3 2 2 2" xfId="53984"/>
    <cellStyle name="40% - Accent5 2 2 4 2 3 2 3" xfId="48176"/>
    <cellStyle name="40% - Accent5 2 2 4 2 3 2 4" xfId="31639"/>
    <cellStyle name="40% - Accent5 2 2 4 2 3 3" xfId="40250"/>
    <cellStyle name="40% - Accent5 2 2 4 2 3 3 2" xfId="51866"/>
    <cellStyle name="40% - Accent5 2 2 4 2 3 4" xfId="46058"/>
    <cellStyle name="40% - Accent5 2 2 4 2 3 5" xfId="28627"/>
    <cellStyle name="40% - Accent5 2 2 4 2 4" xfId="10192"/>
    <cellStyle name="40% - Accent5 2 2 4 2 4 2" xfId="20561"/>
    <cellStyle name="40% - Accent5 2 2 4 2 4 2 2" xfId="55153"/>
    <cellStyle name="40% - Accent5 2 2 4 2 4 2 3" xfId="43537"/>
    <cellStyle name="40% - Accent5 2 2 4 2 4 3" xfId="49345"/>
    <cellStyle name="40% - Accent5 2 2 4 2 4 4" xfId="37729"/>
    <cellStyle name="40% - Accent5 2 2 4 2 5" xfId="11589"/>
    <cellStyle name="40% - Accent5 2 2 4 2 5 2" xfId="41418"/>
    <cellStyle name="40% - Accent5 2 2 4 2 5 2 2" xfId="53034"/>
    <cellStyle name="40% - Accent5 2 2 4 2 5 3" xfId="47226"/>
    <cellStyle name="40% - Accent5 2 2 4 2 5 4" xfId="30392"/>
    <cellStyle name="40% - Accent5 2 2 4 2 6" xfId="39081"/>
    <cellStyle name="40% - Accent5 2 2 4 2 6 2" xfId="50697"/>
    <cellStyle name="40% - Accent5 2 2 4 2 7" xfId="24552"/>
    <cellStyle name="40% - Accent5 2 2 4 2 8" xfId="44889"/>
    <cellStyle name="40% - Accent5 2 2 4 2 9" xfId="22025"/>
    <cellStyle name="40% - Accent5 2 2 4 3" xfId="1406"/>
    <cellStyle name="40% - Accent5 2 2 4 3 2" xfId="2765"/>
    <cellStyle name="40% - Accent5 2 2 4 3 2 2" xfId="13135"/>
    <cellStyle name="40% - Accent5 2 2 4 3 2 2 2" xfId="42550"/>
    <cellStyle name="40% - Accent5 2 2 4 3 2 2 2 2" xfId="54166"/>
    <cellStyle name="40% - Accent5 2 2 4 3 2 2 3" xfId="48358"/>
    <cellStyle name="40% - Accent5 2 2 4 3 2 2 4" xfId="31822"/>
    <cellStyle name="40% - Accent5 2 2 4 3 2 3" xfId="40432"/>
    <cellStyle name="40% - Accent5 2 2 4 3 2 3 2" xfId="52048"/>
    <cellStyle name="40% - Accent5 2 2 4 3 2 4" xfId="46240"/>
    <cellStyle name="40% - Accent5 2 2 4 3 2 5" xfId="28809"/>
    <cellStyle name="40% - Accent5 2 2 4 3 3" xfId="10374"/>
    <cellStyle name="40% - Accent5 2 2 4 3 3 2" xfId="20743"/>
    <cellStyle name="40% - Accent5 2 2 4 3 3 2 2" xfId="55335"/>
    <cellStyle name="40% - Accent5 2 2 4 3 3 2 3" xfId="43719"/>
    <cellStyle name="40% - Accent5 2 2 4 3 3 3" xfId="49527"/>
    <cellStyle name="40% - Accent5 2 2 4 3 3 4" xfId="37911"/>
    <cellStyle name="40% - Accent5 2 2 4 3 4" xfId="11776"/>
    <cellStyle name="40% - Accent5 2 2 4 3 4 2" xfId="41600"/>
    <cellStyle name="40% - Accent5 2 2 4 3 4 2 2" xfId="53216"/>
    <cellStyle name="40% - Accent5 2 2 4 3 4 3" xfId="47408"/>
    <cellStyle name="40% - Accent5 2 2 4 3 4 4" xfId="30574"/>
    <cellStyle name="40% - Accent5 2 2 4 3 5" xfId="39263"/>
    <cellStyle name="40% - Accent5 2 2 4 3 5 2" xfId="50879"/>
    <cellStyle name="40% - Accent5 2 2 4 3 6" xfId="24739"/>
    <cellStyle name="40% - Accent5 2 2 4 3 7" xfId="45071"/>
    <cellStyle name="40% - Accent5 2 2 4 3 8" xfId="22212"/>
    <cellStyle name="40% - Accent5 2 2 4 4" xfId="952"/>
    <cellStyle name="40% - Accent5 2 2 4 4 2" xfId="3045"/>
    <cellStyle name="40% - Accent5 2 2 4 4 2 2" xfId="13415"/>
    <cellStyle name="40% - Accent5 2 2 4 4 2 2 2" xfId="42806"/>
    <cellStyle name="40% - Accent5 2 2 4 4 2 2 2 2" xfId="54422"/>
    <cellStyle name="40% - Accent5 2 2 4 4 2 2 3" xfId="48614"/>
    <cellStyle name="40% - Accent5 2 2 4 4 2 2 4" xfId="32098"/>
    <cellStyle name="40% - Accent5 2 2 4 4 2 3" xfId="40688"/>
    <cellStyle name="40% - Accent5 2 2 4 4 2 3 2" xfId="52304"/>
    <cellStyle name="40% - Accent5 2 2 4 4 2 4" xfId="46496"/>
    <cellStyle name="40% - Accent5 2 2 4 4 2 5" xfId="29069"/>
    <cellStyle name="40% - Accent5 2 2 4 4 3" xfId="10630"/>
    <cellStyle name="40% - Accent5 2 2 4 4 3 2" xfId="20999"/>
    <cellStyle name="40% - Accent5 2 2 4 4 3 2 2" xfId="55591"/>
    <cellStyle name="40% - Accent5 2 2 4 4 3 2 3" xfId="43975"/>
    <cellStyle name="40% - Accent5 2 2 4 4 3 3" xfId="49783"/>
    <cellStyle name="40% - Accent5 2 2 4 4 3 4" xfId="38167"/>
    <cellStyle name="40% - Accent5 2 2 4 4 4" xfId="11322"/>
    <cellStyle name="40% - Accent5 2 2 4 4 4 2" xfId="41272"/>
    <cellStyle name="40% - Accent5 2 2 4 4 4 2 2" xfId="52888"/>
    <cellStyle name="40% - Accent5 2 2 4 4 4 3" xfId="47080"/>
    <cellStyle name="40% - Accent5 2 2 4 4 4 4" xfId="30246"/>
    <cellStyle name="40% - Accent5 2 2 4 4 5" xfId="39519"/>
    <cellStyle name="40% - Accent5 2 2 4 4 5 2" xfId="51135"/>
    <cellStyle name="40% - Accent5 2 2 4 4 6" xfId="25053"/>
    <cellStyle name="40% - Accent5 2 2 4 4 7" xfId="45327"/>
    <cellStyle name="40% - Accent5 2 2 4 4 8" xfId="22526"/>
    <cellStyle name="40% - Accent5 2 2 4 5" xfId="2397"/>
    <cellStyle name="40% - Accent5 2 2 4 5 2" xfId="10046"/>
    <cellStyle name="40% - Accent5 2 2 4 5 2 2" xfId="20415"/>
    <cellStyle name="40% - Accent5 2 2 4 5 2 2 2" xfId="43391"/>
    <cellStyle name="40% - Accent5 2 2 4 5 2 2 2 2" xfId="55007"/>
    <cellStyle name="40% - Accent5 2 2 4 5 2 2 3" xfId="49199"/>
    <cellStyle name="40% - Accent5 2 2 4 5 2 2 4" xfId="37583"/>
    <cellStyle name="40% - Accent5 2 2 4 5 2 3" xfId="40104"/>
    <cellStyle name="40% - Accent5 2 2 4 5 2 3 2" xfId="51720"/>
    <cellStyle name="40% - Accent5 2 2 4 5 2 4" xfId="45912"/>
    <cellStyle name="40% - Accent5 2 2 4 5 2 5" xfId="28477"/>
    <cellStyle name="40% - Accent5 2 2 4 5 3" xfId="12767"/>
    <cellStyle name="40% - Accent5 2 2 4 5 3 2" xfId="42222"/>
    <cellStyle name="40% - Accent5 2 2 4 5 3 2 2" xfId="53838"/>
    <cellStyle name="40% - Accent5 2 2 4 5 3 3" xfId="48030"/>
    <cellStyle name="40% - Accent5 2 2 4 5 3 4" xfId="31459"/>
    <cellStyle name="40% - Accent5 2 2 4 5 4" xfId="38935"/>
    <cellStyle name="40% - Accent5 2 2 4 5 4 2" xfId="50551"/>
    <cellStyle name="40% - Accent5 2 2 4 5 5" xfId="24319"/>
    <cellStyle name="40% - Accent5 2 2 4 5 6" xfId="44743"/>
    <cellStyle name="40% - Accent5 2 2 4 5 7" xfId="21783"/>
    <cellStyle name="40% - Accent5 2 2 4 6" xfId="2090"/>
    <cellStyle name="40% - Accent5 2 2 4 6 2" xfId="12460"/>
    <cellStyle name="40% - Accent5 2 2 4 6 2 2" xfId="42002"/>
    <cellStyle name="40% - Accent5 2 2 4 6 2 2 2" xfId="53618"/>
    <cellStyle name="40% - Accent5 2 2 4 6 2 3" xfId="47810"/>
    <cellStyle name="40% - Accent5 2 2 4 6 2 4" xfId="31239"/>
    <cellStyle name="40% - Accent5 2 2 4 6 3" xfId="38715"/>
    <cellStyle name="40% - Accent5 2 2 4 6 3 2" xfId="50331"/>
    <cellStyle name="40% - Accent5 2 2 4 6 4" xfId="44523"/>
    <cellStyle name="40% - Accent5 2 2 4 6 5" xfId="24012"/>
    <cellStyle name="40% - Accent5 2 2 4 7" xfId="1678"/>
    <cellStyle name="40% - Accent5 2 2 4 7 2" xfId="12048"/>
    <cellStyle name="40% - Accent5 2 2 4 7 2 2" xfId="41819"/>
    <cellStyle name="40% - Accent5 2 2 4 7 2 2 2" xfId="53435"/>
    <cellStyle name="40% - Accent5 2 2 4 7 2 3" xfId="47627"/>
    <cellStyle name="40% - Accent5 2 2 4 7 2 4" xfId="30846"/>
    <cellStyle name="40% - Accent5 2 2 4 7 3" xfId="39884"/>
    <cellStyle name="40% - Accent5 2 2 4 7 3 2" xfId="51500"/>
    <cellStyle name="40% - Accent5 2 2 4 7 4" xfId="45692"/>
    <cellStyle name="40% - Accent5 2 2 4 7 5" xfId="28170"/>
    <cellStyle name="40% - Accent5 2 2 4 8" xfId="9826"/>
    <cellStyle name="40% - Accent5 2 2 4 8 2" xfId="20195"/>
    <cellStyle name="40% - Accent5 2 2 4 8 2 2" xfId="54787"/>
    <cellStyle name="40% - Accent5 2 2 4 8 2 3" xfId="43171"/>
    <cellStyle name="40% - Accent5 2 2 4 8 3" xfId="48979"/>
    <cellStyle name="40% - Accent5 2 2 4 8 4" xfId="37363"/>
    <cellStyle name="40% - Accent5 2 2 4 9" xfId="11003"/>
    <cellStyle name="40% - Accent5 2 2 4 9 2" xfId="41016"/>
    <cellStyle name="40% - Accent5 2 2 4 9 2 2" xfId="52632"/>
    <cellStyle name="40% - Accent5 2 2 4 9 3" xfId="46824"/>
    <cellStyle name="40% - Accent5 2 2 4 9 4" xfId="29990"/>
    <cellStyle name="40% - Accent5 2 2 5" xfId="672"/>
    <cellStyle name="40% - Accent5 2 2 5 10" xfId="38423"/>
    <cellStyle name="40% - Accent5 2 2 5 10 2" xfId="50039"/>
    <cellStyle name="40% - Accent5 2 2 5 11" xfId="23422"/>
    <cellStyle name="40% - Accent5 2 2 5 12" xfId="44231"/>
    <cellStyle name="40% - Accent5 2 2 5 13" xfId="21311"/>
    <cellStyle name="40% - Accent5 2 2 5 2" xfId="1260"/>
    <cellStyle name="40% - Accent5 2 2 5 2 2" xfId="3283"/>
    <cellStyle name="40% - Accent5 2 2 5 2 2 2" xfId="10812"/>
    <cellStyle name="40% - Accent5 2 2 5 2 2 2 2" xfId="21181"/>
    <cellStyle name="40% - Accent5 2 2 5 2 2 2 2 2" xfId="44157"/>
    <cellStyle name="40% - Accent5 2 2 5 2 2 2 2 2 2" xfId="55773"/>
    <cellStyle name="40% - Accent5 2 2 5 2 2 2 2 3" xfId="49965"/>
    <cellStyle name="40% - Accent5 2 2 5 2 2 2 2 4" xfId="38349"/>
    <cellStyle name="40% - Accent5 2 2 5 2 2 2 3" xfId="40870"/>
    <cellStyle name="40% - Accent5 2 2 5 2 2 2 3 2" xfId="52486"/>
    <cellStyle name="40% - Accent5 2 2 5 2 2 2 4" xfId="46678"/>
    <cellStyle name="40% - Accent5 2 2 5 2 2 2 5" xfId="29307"/>
    <cellStyle name="40% - Accent5 2 2 5 2 2 3" xfId="13653"/>
    <cellStyle name="40% - Accent5 2 2 5 2 2 3 2" xfId="42988"/>
    <cellStyle name="40% - Accent5 2 2 5 2 2 3 2 2" xfId="54604"/>
    <cellStyle name="40% - Accent5 2 2 5 2 2 3 3" xfId="48796"/>
    <cellStyle name="40% - Accent5 2 2 5 2 2 3 4" xfId="32280"/>
    <cellStyle name="40% - Accent5 2 2 5 2 2 4" xfId="39701"/>
    <cellStyle name="40% - Accent5 2 2 5 2 2 4 2" xfId="51317"/>
    <cellStyle name="40% - Accent5 2 2 5 2 2 5" xfId="25291"/>
    <cellStyle name="40% - Accent5 2 2 5 2 2 6" xfId="45509"/>
    <cellStyle name="40% - Accent5 2 2 5 2 2 7" xfId="22764"/>
    <cellStyle name="40% - Accent5 2 2 5 2 3" xfId="2619"/>
    <cellStyle name="40% - Accent5 2 2 5 2 3 2" xfId="12989"/>
    <cellStyle name="40% - Accent5 2 2 5 2 3 2 2" xfId="42404"/>
    <cellStyle name="40% - Accent5 2 2 5 2 3 2 2 2" xfId="54020"/>
    <cellStyle name="40% - Accent5 2 2 5 2 3 2 3" xfId="48212"/>
    <cellStyle name="40% - Accent5 2 2 5 2 3 2 4" xfId="31676"/>
    <cellStyle name="40% - Accent5 2 2 5 2 3 3" xfId="40286"/>
    <cellStyle name="40% - Accent5 2 2 5 2 3 3 2" xfId="51902"/>
    <cellStyle name="40% - Accent5 2 2 5 2 3 4" xfId="46094"/>
    <cellStyle name="40% - Accent5 2 2 5 2 3 5" xfId="28663"/>
    <cellStyle name="40% - Accent5 2 2 5 2 4" xfId="10228"/>
    <cellStyle name="40% - Accent5 2 2 5 2 4 2" xfId="20597"/>
    <cellStyle name="40% - Accent5 2 2 5 2 4 2 2" xfId="55189"/>
    <cellStyle name="40% - Accent5 2 2 5 2 4 2 3" xfId="43573"/>
    <cellStyle name="40% - Accent5 2 2 5 2 4 3" xfId="49381"/>
    <cellStyle name="40% - Accent5 2 2 5 2 4 4" xfId="37765"/>
    <cellStyle name="40% - Accent5 2 2 5 2 5" xfId="11630"/>
    <cellStyle name="40% - Accent5 2 2 5 2 5 2" xfId="41454"/>
    <cellStyle name="40% - Accent5 2 2 5 2 5 2 2" xfId="53070"/>
    <cellStyle name="40% - Accent5 2 2 5 2 5 3" xfId="47262"/>
    <cellStyle name="40% - Accent5 2 2 5 2 5 4" xfId="30428"/>
    <cellStyle name="40% - Accent5 2 2 5 2 6" xfId="39117"/>
    <cellStyle name="40% - Accent5 2 2 5 2 6 2" xfId="50733"/>
    <cellStyle name="40% - Accent5 2 2 5 2 7" xfId="24593"/>
    <cellStyle name="40% - Accent5 2 2 5 2 8" xfId="44925"/>
    <cellStyle name="40% - Accent5 2 2 5 2 9" xfId="22066"/>
    <cellStyle name="40% - Accent5 2 2 5 3" xfId="1442"/>
    <cellStyle name="40% - Accent5 2 2 5 3 2" xfId="2801"/>
    <cellStyle name="40% - Accent5 2 2 5 3 2 2" xfId="13171"/>
    <cellStyle name="40% - Accent5 2 2 5 3 2 2 2" xfId="42586"/>
    <cellStyle name="40% - Accent5 2 2 5 3 2 2 2 2" xfId="54202"/>
    <cellStyle name="40% - Accent5 2 2 5 3 2 2 3" xfId="48394"/>
    <cellStyle name="40% - Accent5 2 2 5 3 2 2 4" xfId="31858"/>
    <cellStyle name="40% - Accent5 2 2 5 3 2 3" xfId="40468"/>
    <cellStyle name="40% - Accent5 2 2 5 3 2 3 2" xfId="52084"/>
    <cellStyle name="40% - Accent5 2 2 5 3 2 4" xfId="46276"/>
    <cellStyle name="40% - Accent5 2 2 5 3 2 5" xfId="28845"/>
    <cellStyle name="40% - Accent5 2 2 5 3 3" xfId="10410"/>
    <cellStyle name="40% - Accent5 2 2 5 3 3 2" xfId="20779"/>
    <cellStyle name="40% - Accent5 2 2 5 3 3 2 2" xfId="55371"/>
    <cellStyle name="40% - Accent5 2 2 5 3 3 2 3" xfId="43755"/>
    <cellStyle name="40% - Accent5 2 2 5 3 3 3" xfId="49563"/>
    <cellStyle name="40% - Accent5 2 2 5 3 3 4" xfId="37947"/>
    <cellStyle name="40% - Accent5 2 2 5 3 4" xfId="11812"/>
    <cellStyle name="40% - Accent5 2 2 5 3 4 2" xfId="41636"/>
    <cellStyle name="40% - Accent5 2 2 5 3 4 2 2" xfId="53252"/>
    <cellStyle name="40% - Accent5 2 2 5 3 4 3" xfId="47444"/>
    <cellStyle name="40% - Accent5 2 2 5 3 4 4" xfId="30610"/>
    <cellStyle name="40% - Accent5 2 2 5 3 5" xfId="39299"/>
    <cellStyle name="40% - Accent5 2 2 5 3 5 2" xfId="50915"/>
    <cellStyle name="40% - Accent5 2 2 5 3 6" xfId="24775"/>
    <cellStyle name="40% - Accent5 2 2 5 3 7" xfId="45107"/>
    <cellStyle name="40% - Accent5 2 2 5 3 8" xfId="22248"/>
    <cellStyle name="40% - Accent5 2 2 5 4" xfId="822"/>
    <cellStyle name="40% - Accent5 2 2 5 4 2" xfId="2929"/>
    <cellStyle name="40% - Accent5 2 2 5 4 2 2" xfId="13299"/>
    <cellStyle name="40% - Accent5 2 2 5 4 2 2 2" xfId="42697"/>
    <cellStyle name="40% - Accent5 2 2 5 4 2 2 2 2" xfId="54313"/>
    <cellStyle name="40% - Accent5 2 2 5 4 2 2 3" xfId="48505"/>
    <cellStyle name="40% - Accent5 2 2 5 4 2 2 4" xfId="31982"/>
    <cellStyle name="40% - Accent5 2 2 5 4 2 3" xfId="40579"/>
    <cellStyle name="40% - Accent5 2 2 5 4 2 3 2" xfId="52195"/>
    <cellStyle name="40% - Accent5 2 2 5 4 2 4" xfId="46387"/>
    <cellStyle name="40% - Accent5 2 2 5 4 2 5" xfId="28960"/>
    <cellStyle name="40% - Accent5 2 2 5 4 3" xfId="10521"/>
    <cellStyle name="40% - Accent5 2 2 5 4 3 2" xfId="20890"/>
    <cellStyle name="40% - Accent5 2 2 5 4 3 2 2" xfId="55482"/>
    <cellStyle name="40% - Accent5 2 2 5 4 3 2 3" xfId="43866"/>
    <cellStyle name="40% - Accent5 2 2 5 4 3 3" xfId="49674"/>
    <cellStyle name="40% - Accent5 2 2 5 4 3 4" xfId="38058"/>
    <cellStyle name="40% - Accent5 2 2 5 4 4" xfId="11192"/>
    <cellStyle name="40% - Accent5 2 2 5 4 4 2" xfId="41163"/>
    <cellStyle name="40% - Accent5 2 2 5 4 4 2 2" xfId="52779"/>
    <cellStyle name="40% - Accent5 2 2 5 4 4 3" xfId="46971"/>
    <cellStyle name="40% - Accent5 2 2 5 4 4 4" xfId="30137"/>
    <cellStyle name="40% - Accent5 2 2 5 4 5" xfId="39410"/>
    <cellStyle name="40% - Accent5 2 2 5 4 5 2" xfId="51026"/>
    <cellStyle name="40% - Accent5 2 2 5 4 6" xfId="24923"/>
    <cellStyle name="40% - Accent5 2 2 5 4 7" xfId="45218"/>
    <cellStyle name="40% - Accent5 2 2 5 4 8" xfId="22396"/>
    <cellStyle name="40% - Accent5 2 2 5 5" xfId="2281"/>
    <cellStyle name="40% - Accent5 2 2 5 5 2" xfId="9937"/>
    <cellStyle name="40% - Accent5 2 2 5 5 2 2" xfId="20306"/>
    <cellStyle name="40% - Accent5 2 2 5 5 2 2 2" xfId="43282"/>
    <cellStyle name="40% - Accent5 2 2 5 5 2 2 2 2" xfId="54898"/>
    <cellStyle name="40% - Accent5 2 2 5 5 2 2 3" xfId="49090"/>
    <cellStyle name="40% - Accent5 2 2 5 5 2 2 4" xfId="37474"/>
    <cellStyle name="40% - Accent5 2 2 5 5 2 3" xfId="39995"/>
    <cellStyle name="40% - Accent5 2 2 5 5 2 3 2" xfId="51611"/>
    <cellStyle name="40% - Accent5 2 2 5 5 2 4" xfId="45803"/>
    <cellStyle name="40% - Accent5 2 2 5 5 2 5" xfId="28361"/>
    <cellStyle name="40% - Accent5 2 2 5 5 3" xfId="12651"/>
    <cellStyle name="40% - Accent5 2 2 5 5 3 2" xfId="42113"/>
    <cellStyle name="40% - Accent5 2 2 5 5 3 2 2" xfId="53729"/>
    <cellStyle name="40% - Accent5 2 2 5 5 3 3" xfId="47921"/>
    <cellStyle name="40% - Accent5 2 2 5 5 3 4" xfId="31350"/>
    <cellStyle name="40% - Accent5 2 2 5 5 4" xfId="38826"/>
    <cellStyle name="40% - Accent5 2 2 5 5 4 2" xfId="50442"/>
    <cellStyle name="40% - Accent5 2 2 5 5 5" xfId="24203"/>
    <cellStyle name="40% - Accent5 2 2 5 5 6" xfId="44634"/>
    <cellStyle name="40% - Accent5 2 2 5 5 7" xfId="21667"/>
    <cellStyle name="40% - Accent5 2 2 5 6" xfId="1947"/>
    <cellStyle name="40% - Accent5 2 2 5 6 2" xfId="12317"/>
    <cellStyle name="40% - Accent5 2 2 5 6 2 2" xfId="41893"/>
    <cellStyle name="40% - Accent5 2 2 5 6 2 2 2" xfId="53509"/>
    <cellStyle name="40% - Accent5 2 2 5 6 2 3" xfId="47701"/>
    <cellStyle name="40% - Accent5 2 2 5 6 2 4" xfId="31098"/>
    <cellStyle name="40% - Accent5 2 2 5 6 3" xfId="38606"/>
    <cellStyle name="40% - Accent5 2 2 5 6 3 2" xfId="50222"/>
    <cellStyle name="40% - Accent5 2 2 5 6 4" xfId="44414"/>
    <cellStyle name="40% - Accent5 2 2 5 6 5" xfId="23869"/>
    <cellStyle name="40% - Accent5 2 2 5 7" xfId="1563"/>
    <cellStyle name="40% - Accent5 2 2 5 7 2" xfId="11933"/>
    <cellStyle name="40% - Accent5 2 2 5 7 2 2" xfId="41710"/>
    <cellStyle name="40% - Accent5 2 2 5 7 2 2 2" xfId="53326"/>
    <cellStyle name="40% - Accent5 2 2 5 7 2 3" xfId="47518"/>
    <cellStyle name="40% - Accent5 2 2 5 7 2 4" xfId="30731"/>
    <cellStyle name="40% - Accent5 2 2 5 7 3" xfId="39775"/>
    <cellStyle name="40% - Accent5 2 2 5 7 3 2" xfId="51391"/>
    <cellStyle name="40% - Accent5 2 2 5 7 4" xfId="45583"/>
    <cellStyle name="40% - Accent5 2 2 5 7 5" xfId="28061"/>
    <cellStyle name="40% - Accent5 2 2 5 8" xfId="9717"/>
    <cellStyle name="40% - Accent5 2 2 5 8 2" xfId="20086"/>
    <cellStyle name="40% - Accent5 2 2 5 8 2 2" xfId="54678"/>
    <cellStyle name="40% - Accent5 2 2 5 8 2 3" xfId="43062"/>
    <cellStyle name="40% - Accent5 2 2 5 8 3" xfId="48870"/>
    <cellStyle name="40% - Accent5 2 2 5 8 4" xfId="37254"/>
    <cellStyle name="40% - Accent5 2 2 5 9" xfId="11044"/>
    <cellStyle name="40% - Accent5 2 2 5 9 2" xfId="41052"/>
    <cellStyle name="40% - Accent5 2 2 5 9 2 2" xfId="52668"/>
    <cellStyle name="40% - Accent5 2 2 5 9 3" xfId="46860"/>
    <cellStyle name="40% - Accent5 2 2 5 9 4" xfId="30026"/>
    <cellStyle name="40% - Accent5 2 2 6" xfId="1054"/>
    <cellStyle name="40% - Accent5 2 2 6 2" xfId="3138"/>
    <cellStyle name="40% - Accent5 2 2 6 2 2" xfId="10667"/>
    <cellStyle name="40% - Accent5 2 2 6 2 2 2" xfId="21036"/>
    <cellStyle name="40% - Accent5 2 2 6 2 2 2 2" xfId="44012"/>
    <cellStyle name="40% - Accent5 2 2 6 2 2 2 2 2" xfId="55628"/>
    <cellStyle name="40% - Accent5 2 2 6 2 2 2 3" xfId="49820"/>
    <cellStyle name="40% - Accent5 2 2 6 2 2 2 4" xfId="38204"/>
    <cellStyle name="40% - Accent5 2 2 6 2 2 3" xfId="40725"/>
    <cellStyle name="40% - Accent5 2 2 6 2 2 3 2" xfId="52341"/>
    <cellStyle name="40% - Accent5 2 2 6 2 2 4" xfId="46533"/>
    <cellStyle name="40% - Accent5 2 2 6 2 2 5" xfId="29162"/>
    <cellStyle name="40% - Accent5 2 2 6 2 3" xfId="13508"/>
    <cellStyle name="40% - Accent5 2 2 6 2 3 2" xfId="42843"/>
    <cellStyle name="40% - Accent5 2 2 6 2 3 2 2" xfId="54459"/>
    <cellStyle name="40% - Accent5 2 2 6 2 3 3" xfId="48651"/>
    <cellStyle name="40% - Accent5 2 2 6 2 3 4" xfId="32135"/>
    <cellStyle name="40% - Accent5 2 2 6 2 4" xfId="39556"/>
    <cellStyle name="40% - Accent5 2 2 6 2 4 2" xfId="51172"/>
    <cellStyle name="40% - Accent5 2 2 6 2 5" xfId="25146"/>
    <cellStyle name="40% - Accent5 2 2 6 2 6" xfId="45364"/>
    <cellStyle name="40% - Accent5 2 2 6 2 7" xfId="22619"/>
    <cellStyle name="40% - Accent5 2 2 6 3" xfId="2459"/>
    <cellStyle name="40% - Accent5 2 2 6 3 2" xfId="12829"/>
    <cellStyle name="40% - Accent5 2 2 6 3 2 2" xfId="42259"/>
    <cellStyle name="40% - Accent5 2 2 6 3 2 2 2" xfId="53875"/>
    <cellStyle name="40% - Accent5 2 2 6 3 2 3" xfId="48067"/>
    <cellStyle name="40% - Accent5 2 2 6 3 2 4" xfId="31516"/>
    <cellStyle name="40% - Accent5 2 2 6 3 3" xfId="40141"/>
    <cellStyle name="40% - Accent5 2 2 6 3 3 2" xfId="51757"/>
    <cellStyle name="40% - Accent5 2 2 6 3 4" xfId="45949"/>
    <cellStyle name="40% - Accent5 2 2 6 3 5" xfId="28518"/>
    <cellStyle name="40% - Accent5 2 2 6 4" xfId="10083"/>
    <cellStyle name="40% - Accent5 2 2 6 4 2" xfId="20452"/>
    <cellStyle name="40% - Accent5 2 2 6 4 2 2" xfId="55044"/>
    <cellStyle name="40% - Accent5 2 2 6 4 2 3" xfId="43428"/>
    <cellStyle name="40% - Accent5 2 2 6 4 3" xfId="49236"/>
    <cellStyle name="40% - Accent5 2 2 6 4 4" xfId="37620"/>
    <cellStyle name="40% - Accent5 2 2 6 5" xfId="11424"/>
    <cellStyle name="40% - Accent5 2 2 6 5 2" xfId="41309"/>
    <cellStyle name="40% - Accent5 2 2 6 5 2 2" xfId="52925"/>
    <cellStyle name="40% - Accent5 2 2 6 5 3" xfId="47117"/>
    <cellStyle name="40% - Accent5 2 2 6 5 4" xfId="30283"/>
    <cellStyle name="40% - Accent5 2 2 6 6" xfId="38972"/>
    <cellStyle name="40% - Accent5 2 2 6 6 2" xfId="50588"/>
    <cellStyle name="40% - Accent5 2 2 6 7" xfId="24387"/>
    <cellStyle name="40% - Accent5 2 2 6 8" xfId="44780"/>
    <cellStyle name="40% - Accent5 2 2 6 9" xfId="21860"/>
    <cellStyle name="40% - Accent5 2 2 7" xfId="1297"/>
    <cellStyle name="40% - Accent5 2 2 7 2" xfId="2656"/>
    <cellStyle name="40% - Accent5 2 2 7 2 2" xfId="13026"/>
    <cellStyle name="40% - Accent5 2 2 7 2 2 2" xfId="42441"/>
    <cellStyle name="40% - Accent5 2 2 7 2 2 2 2" xfId="54057"/>
    <cellStyle name="40% - Accent5 2 2 7 2 2 3" xfId="48249"/>
    <cellStyle name="40% - Accent5 2 2 7 2 2 4" xfId="31713"/>
    <cellStyle name="40% - Accent5 2 2 7 2 3" xfId="40323"/>
    <cellStyle name="40% - Accent5 2 2 7 2 3 2" xfId="51939"/>
    <cellStyle name="40% - Accent5 2 2 7 2 4" xfId="46131"/>
    <cellStyle name="40% - Accent5 2 2 7 2 5" xfId="28700"/>
    <cellStyle name="40% - Accent5 2 2 7 3" xfId="10265"/>
    <cellStyle name="40% - Accent5 2 2 7 3 2" xfId="20634"/>
    <cellStyle name="40% - Accent5 2 2 7 3 2 2" xfId="55226"/>
    <cellStyle name="40% - Accent5 2 2 7 3 2 3" xfId="43610"/>
    <cellStyle name="40% - Accent5 2 2 7 3 3" xfId="49418"/>
    <cellStyle name="40% - Accent5 2 2 7 3 4" xfId="37802"/>
    <cellStyle name="40% - Accent5 2 2 7 4" xfId="11667"/>
    <cellStyle name="40% - Accent5 2 2 7 4 2" xfId="41491"/>
    <cellStyle name="40% - Accent5 2 2 7 4 2 2" xfId="53107"/>
    <cellStyle name="40% - Accent5 2 2 7 4 3" xfId="47299"/>
    <cellStyle name="40% - Accent5 2 2 7 4 4" xfId="30465"/>
    <cellStyle name="40% - Accent5 2 2 7 5" xfId="39154"/>
    <cellStyle name="40% - Accent5 2 2 7 5 2" xfId="50770"/>
    <cellStyle name="40% - Accent5 2 2 7 6" xfId="24630"/>
    <cellStyle name="40% - Accent5 2 2 7 7" xfId="44962"/>
    <cellStyle name="40% - Accent5 2 2 7 8" xfId="22103"/>
    <cellStyle name="40% - Accent5 2 2 8" xfId="715"/>
    <cellStyle name="40% - Accent5 2 2 8 2" xfId="2840"/>
    <cellStyle name="40% - Accent5 2 2 8 2 2" xfId="13210"/>
    <cellStyle name="40% - Accent5 2 2 8 2 2 2" xfId="42623"/>
    <cellStyle name="40% - Accent5 2 2 8 2 2 2 2" xfId="54239"/>
    <cellStyle name="40% - Accent5 2 2 8 2 2 3" xfId="48431"/>
    <cellStyle name="40% - Accent5 2 2 8 2 2 4" xfId="31897"/>
    <cellStyle name="40% - Accent5 2 2 8 2 3" xfId="40505"/>
    <cellStyle name="40% - Accent5 2 2 8 2 3 2" xfId="52121"/>
    <cellStyle name="40% - Accent5 2 2 8 2 4" xfId="46313"/>
    <cellStyle name="40% - Accent5 2 2 8 2 5" xfId="28882"/>
    <cellStyle name="40% - Accent5 2 2 8 3" xfId="10447"/>
    <cellStyle name="40% - Accent5 2 2 8 3 2" xfId="20816"/>
    <cellStyle name="40% - Accent5 2 2 8 3 2 2" xfId="55408"/>
    <cellStyle name="40% - Accent5 2 2 8 3 2 3" xfId="43792"/>
    <cellStyle name="40% - Accent5 2 2 8 3 3" xfId="49600"/>
    <cellStyle name="40% - Accent5 2 2 8 3 4" xfId="37984"/>
    <cellStyle name="40% - Accent5 2 2 8 4" xfId="11085"/>
    <cellStyle name="40% - Accent5 2 2 8 4 2" xfId="41089"/>
    <cellStyle name="40% - Accent5 2 2 8 4 2 2" xfId="52705"/>
    <cellStyle name="40% - Accent5 2 2 8 4 3" xfId="46897"/>
    <cellStyle name="40% - Accent5 2 2 8 4 4" xfId="30063"/>
    <cellStyle name="40% - Accent5 2 2 8 5" xfId="39336"/>
    <cellStyle name="40% - Accent5 2 2 8 5 2" xfId="50952"/>
    <cellStyle name="40% - Accent5 2 2 8 6" xfId="24816"/>
    <cellStyle name="40% - Accent5 2 2 8 7" xfId="45144"/>
    <cellStyle name="40% - Accent5 2 2 8 8" xfId="22289"/>
    <cellStyle name="40% - Accent5 2 2 9" xfId="2197"/>
    <cellStyle name="40% - Accent5 2 2 9 2" xfId="9863"/>
    <cellStyle name="40% - Accent5 2 2 9 2 2" xfId="20232"/>
    <cellStyle name="40% - Accent5 2 2 9 2 2 2" xfId="43208"/>
    <cellStyle name="40% - Accent5 2 2 9 2 2 2 2" xfId="54824"/>
    <cellStyle name="40% - Accent5 2 2 9 2 2 3" xfId="49016"/>
    <cellStyle name="40% - Accent5 2 2 9 2 2 4" xfId="37400"/>
    <cellStyle name="40% - Accent5 2 2 9 2 3" xfId="39921"/>
    <cellStyle name="40% - Accent5 2 2 9 2 3 2" xfId="51537"/>
    <cellStyle name="40% - Accent5 2 2 9 2 4" xfId="45729"/>
    <cellStyle name="40% - Accent5 2 2 9 2 5" xfId="28277"/>
    <cellStyle name="40% - Accent5 2 2 9 3" xfId="12567"/>
    <cellStyle name="40% - Accent5 2 2 9 3 2" xfId="42039"/>
    <cellStyle name="40% - Accent5 2 2 9 3 2 2" xfId="53655"/>
    <cellStyle name="40% - Accent5 2 2 9 3 3" xfId="47847"/>
    <cellStyle name="40% - Accent5 2 2 9 3 4" xfId="31276"/>
    <cellStyle name="40% - Accent5 2 2 9 4" xfId="38752"/>
    <cellStyle name="40% - Accent5 2 2 9 4 2" xfId="50368"/>
    <cellStyle name="40% - Accent5 2 2 9 5" xfId="24119"/>
    <cellStyle name="40% - Accent5 2 2 9 6" xfId="44560"/>
    <cellStyle name="40% - Accent5 2 2 9 7" xfId="21583"/>
    <cellStyle name="40% - Accent5 2 3" xfId="514"/>
    <cellStyle name="40% - Accent5 2 3 10" xfId="10886"/>
    <cellStyle name="40% - Accent5 2 3 10 2" xfId="40926"/>
    <cellStyle name="40% - Accent5 2 3 10 2 2" xfId="52542"/>
    <cellStyle name="40% - Accent5 2 3 10 3" xfId="46734"/>
    <cellStyle name="40% - Accent5 2 3 10 4" xfId="29900"/>
    <cellStyle name="40% - Accent5 2 3 11" xfId="38442"/>
    <cellStyle name="40% - Accent5 2 3 11 2" xfId="50058"/>
    <cellStyle name="40% - Accent5 2 3 12" xfId="23441"/>
    <cellStyle name="40% - Accent5 2 3 13" xfId="44250"/>
    <cellStyle name="40% - Accent5 2 3 14" xfId="21359"/>
    <cellStyle name="40% - Accent5 2 3 2" xfId="841"/>
    <cellStyle name="40% - Accent5 2 3 2 2" xfId="2948"/>
    <cellStyle name="40% - Accent5 2 3 2 2 2" xfId="10540"/>
    <cellStyle name="40% - Accent5 2 3 2 2 2 2" xfId="20909"/>
    <cellStyle name="40% - Accent5 2 3 2 2 2 2 2" xfId="43885"/>
    <cellStyle name="40% - Accent5 2 3 2 2 2 2 2 2" xfId="55501"/>
    <cellStyle name="40% - Accent5 2 3 2 2 2 2 3" xfId="49693"/>
    <cellStyle name="40% - Accent5 2 3 2 2 2 2 4" xfId="38077"/>
    <cellStyle name="40% - Accent5 2 3 2 2 2 3" xfId="40598"/>
    <cellStyle name="40% - Accent5 2 3 2 2 2 3 2" xfId="52214"/>
    <cellStyle name="40% - Accent5 2 3 2 2 2 4" xfId="46406"/>
    <cellStyle name="40% - Accent5 2 3 2 2 2 5" xfId="28979"/>
    <cellStyle name="40% - Accent5 2 3 2 2 3" xfId="13318"/>
    <cellStyle name="40% - Accent5 2 3 2 2 3 2" xfId="42716"/>
    <cellStyle name="40% - Accent5 2 3 2 2 3 2 2" xfId="54332"/>
    <cellStyle name="40% - Accent5 2 3 2 2 3 3" xfId="48524"/>
    <cellStyle name="40% - Accent5 2 3 2 2 3 4" xfId="32001"/>
    <cellStyle name="40% - Accent5 2 3 2 2 4" xfId="39429"/>
    <cellStyle name="40% - Accent5 2 3 2 2 4 2" xfId="51045"/>
    <cellStyle name="40% - Accent5 2 3 2 2 5" xfId="24942"/>
    <cellStyle name="40% - Accent5 2 3 2 2 6" xfId="45237"/>
    <cellStyle name="40% - Accent5 2 3 2 2 7" xfId="22415"/>
    <cellStyle name="40% - Accent5 2 3 2 3" xfId="2300"/>
    <cellStyle name="40% - Accent5 2 3 2 3 2" xfId="12670"/>
    <cellStyle name="40% - Accent5 2 3 2 3 2 2" xfId="42132"/>
    <cellStyle name="40% - Accent5 2 3 2 3 2 2 2" xfId="53748"/>
    <cellStyle name="40% - Accent5 2 3 2 3 2 3" xfId="47940"/>
    <cellStyle name="40% - Accent5 2 3 2 3 2 4" xfId="31369"/>
    <cellStyle name="40% - Accent5 2 3 2 3 3" xfId="40014"/>
    <cellStyle name="40% - Accent5 2 3 2 3 3 2" xfId="51630"/>
    <cellStyle name="40% - Accent5 2 3 2 3 4" xfId="45822"/>
    <cellStyle name="40% - Accent5 2 3 2 3 5" xfId="28380"/>
    <cellStyle name="40% - Accent5 2 3 2 4" xfId="9956"/>
    <cellStyle name="40% - Accent5 2 3 2 4 2" xfId="20325"/>
    <cellStyle name="40% - Accent5 2 3 2 4 2 2" xfId="54917"/>
    <cellStyle name="40% - Accent5 2 3 2 4 2 3" xfId="43301"/>
    <cellStyle name="40% - Accent5 2 3 2 4 3" xfId="49109"/>
    <cellStyle name="40% - Accent5 2 3 2 4 4" xfId="37493"/>
    <cellStyle name="40% - Accent5 2 3 2 5" xfId="11211"/>
    <cellStyle name="40% - Accent5 2 3 2 5 2" xfId="41182"/>
    <cellStyle name="40% - Accent5 2 3 2 5 2 2" xfId="52798"/>
    <cellStyle name="40% - Accent5 2 3 2 5 3" xfId="46990"/>
    <cellStyle name="40% - Accent5 2 3 2 5 4" xfId="30156"/>
    <cellStyle name="40% - Accent5 2 3 2 6" xfId="38845"/>
    <cellStyle name="40% - Accent5 2 3 2 6 2" xfId="50461"/>
    <cellStyle name="40% - Accent5 2 3 2 7" xfId="24222"/>
    <cellStyle name="40% - Accent5 2 3 2 8" xfId="44653"/>
    <cellStyle name="40% - Accent5 2 3 2 9" xfId="21686"/>
    <cellStyle name="40% - Accent5 2 3 3" xfId="1102"/>
    <cellStyle name="40% - Accent5 2 3 3 2" xfId="3157"/>
    <cellStyle name="40% - Accent5 2 3 3 2 2" xfId="10686"/>
    <cellStyle name="40% - Accent5 2 3 3 2 2 2" xfId="21055"/>
    <cellStyle name="40% - Accent5 2 3 3 2 2 2 2" xfId="44031"/>
    <cellStyle name="40% - Accent5 2 3 3 2 2 2 2 2" xfId="55647"/>
    <cellStyle name="40% - Accent5 2 3 3 2 2 2 3" xfId="49839"/>
    <cellStyle name="40% - Accent5 2 3 3 2 2 2 4" xfId="38223"/>
    <cellStyle name="40% - Accent5 2 3 3 2 2 3" xfId="40744"/>
    <cellStyle name="40% - Accent5 2 3 3 2 2 3 2" xfId="52360"/>
    <cellStyle name="40% - Accent5 2 3 3 2 2 4" xfId="46552"/>
    <cellStyle name="40% - Accent5 2 3 3 2 2 5" xfId="29181"/>
    <cellStyle name="40% - Accent5 2 3 3 2 3" xfId="13527"/>
    <cellStyle name="40% - Accent5 2 3 3 2 3 2" xfId="42862"/>
    <cellStyle name="40% - Accent5 2 3 3 2 3 2 2" xfId="54478"/>
    <cellStyle name="40% - Accent5 2 3 3 2 3 3" xfId="48670"/>
    <cellStyle name="40% - Accent5 2 3 3 2 3 4" xfId="32154"/>
    <cellStyle name="40% - Accent5 2 3 3 2 4" xfId="39575"/>
    <cellStyle name="40% - Accent5 2 3 3 2 4 2" xfId="51191"/>
    <cellStyle name="40% - Accent5 2 3 3 2 5" xfId="25165"/>
    <cellStyle name="40% - Accent5 2 3 3 2 6" xfId="45383"/>
    <cellStyle name="40% - Accent5 2 3 3 2 7" xfId="22638"/>
    <cellStyle name="40% - Accent5 2 3 3 3" xfId="2485"/>
    <cellStyle name="40% - Accent5 2 3 3 3 2" xfId="12855"/>
    <cellStyle name="40% - Accent5 2 3 3 3 2 2" xfId="42278"/>
    <cellStyle name="40% - Accent5 2 3 3 3 2 2 2" xfId="53894"/>
    <cellStyle name="40% - Accent5 2 3 3 3 2 3" xfId="48086"/>
    <cellStyle name="40% - Accent5 2 3 3 3 2 4" xfId="31542"/>
    <cellStyle name="40% - Accent5 2 3 3 3 3" xfId="40160"/>
    <cellStyle name="40% - Accent5 2 3 3 3 3 2" xfId="51776"/>
    <cellStyle name="40% - Accent5 2 3 3 3 4" xfId="45968"/>
    <cellStyle name="40% - Accent5 2 3 3 3 5" xfId="28537"/>
    <cellStyle name="40% - Accent5 2 3 3 4" xfId="10102"/>
    <cellStyle name="40% - Accent5 2 3 3 4 2" xfId="20471"/>
    <cellStyle name="40% - Accent5 2 3 3 4 2 2" xfId="55063"/>
    <cellStyle name="40% - Accent5 2 3 3 4 2 3" xfId="43447"/>
    <cellStyle name="40% - Accent5 2 3 3 4 3" xfId="49255"/>
    <cellStyle name="40% - Accent5 2 3 3 4 4" xfId="37639"/>
    <cellStyle name="40% - Accent5 2 3 3 5" xfId="11472"/>
    <cellStyle name="40% - Accent5 2 3 3 5 2" xfId="41328"/>
    <cellStyle name="40% - Accent5 2 3 3 5 2 2" xfId="52944"/>
    <cellStyle name="40% - Accent5 2 3 3 5 3" xfId="47136"/>
    <cellStyle name="40% - Accent5 2 3 3 5 4" xfId="30302"/>
    <cellStyle name="40% - Accent5 2 3 3 6" xfId="38991"/>
    <cellStyle name="40% - Accent5 2 3 3 6 2" xfId="50607"/>
    <cellStyle name="40% - Accent5 2 3 3 7" xfId="24435"/>
    <cellStyle name="40% - Accent5 2 3 3 8" xfId="44799"/>
    <cellStyle name="40% - Accent5 2 3 3 9" xfId="21908"/>
    <cellStyle name="40% - Accent5 2 3 4" xfId="1316"/>
    <cellStyle name="40% - Accent5 2 3 4 2" xfId="2675"/>
    <cellStyle name="40% - Accent5 2 3 4 2 2" xfId="13045"/>
    <cellStyle name="40% - Accent5 2 3 4 2 2 2" xfId="42460"/>
    <cellStyle name="40% - Accent5 2 3 4 2 2 2 2" xfId="54076"/>
    <cellStyle name="40% - Accent5 2 3 4 2 2 3" xfId="48268"/>
    <cellStyle name="40% - Accent5 2 3 4 2 2 4" xfId="31732"/>
    <cellStyle name="40% - Accent5 2 3 4 2 3" xfId="40342"/>
    <cellStyle name="40% - Accent5 2 3 4 2 3 2" xfId="51958"/>
    <cellStyle name="40% - Accent5 2 3 4 2 4" xfId="46150"/>
    <cellStyle name="40% - Accent5 2 3 4 2 5" xfId="28719"/>
    <cellStyle name="40% - Accent5 2 3 4 3" xfId="10284"/>
    <cellStyle name="40% - Accent5 2 3 4 3 2" xfId="20653"/>
    <cellStyle name="40% - Accent5 2 3 4 3 2 2" xfId="55245"/>
    <cellStyle name="40% - Accent5 2 3 4 3 2 3" xfId="43629"/>
    <cellStyle name="40% - Accent5 2 3 4 3 3" xfId="49437"/>
    <cellStyle name="40% - Accent5 2 3 4 3 4" xfId="37821"/>
    <cellStyle name="40% - Accent5 2 3 4 4" xfId="11686"/>
    <cellStyle name="40% - Accent5 2 3 4 4 2" xfId="41510"/>
    <cellStyle name="40% - Accent5 2 3 4 4 2 2" xfId="53126"/>
    <cellStyle name="40% - Accent5 2 3 4 4 3" xfId="47318"/>
    <cellStyle name="40% - Accent5 2 3 4 4 4" xfId="30484"/>
    <cellStyle name="40% - Accent5 2 3 4 5" xfId="39173"/>
    <cellStyle name="40% - Accent5 2 3 4 5 2" xfId="50789"/>
    <cellStyle name="40% - Accent5 2 3 4 6" xfId="24649"/>
    <cellStyle name="40% - Accent5 2 3 4 7" xfId="44981"/>
    <cellStyle name="40% - Accent5 2 3 4 8" xfId="22122"/>
    <cellStyle name="40% - Accent5 2 3 5" xfId="763"/>
    <cellStyle name="40% - Accent5 2 3 5 2" xfId="2870"/>
    <cellStyle name="40% - Accent5 2 3 5 2 2" xfId="13240"/>
    <cellStyle name="40% - Accent5 2 3 5 2 2 2" xfId="42642"/>
    <cellStyle name="40% - Accent5 2 3 5 2 2 2 2" xfId="54258"/>
    <cellStyle name="40% - Accent5 2 3 5 2 2 3" xfId="48450"/>
    <cellStyle name="40% - Accent5 2 3 5 2 2 4" xfId="31927"/>
    <cellStyle name="40% - Accent5 2 3 5 2 3" xfId="40524"/>
    <cellStyle name="40% - Accent5 2 3 5 2 3 2" xfId="52140"/>
    <cellStyle name="40% - Accent5 2 3 5 2 4" xfId="46332"/>
    <cellStyle name="40% - Accent5 2 3 5 2 5" xfId="28901"/>
    <cellStyle name="40% - Accent5 2 3 5 3" xfId="10466"/>
    <cellStyle name="40% - Accent5 2 3 5 3 2" xfId="20835"/>
    <cellStyle name="40% - Accent5 2 3 5 3 2 2" xfId="55427"/>
    <cellStyle name="40% - Accent5 2 3 5 3 2 3" xfId="43811"/>
    <cellStyle name="40% - Accent5 2 3 5 3 3" xfId="49619"/>
    <cellStyle name="40% - Accent5 2 3 5 3 4" xfId="38003"/>
    <cellStyle name="40% - Accent5 2 3 5 4" xfId="11133"/>
    <cellStyle name="40% - Accent5 2 3 5 4 2" xfId="41108"/>
    <cellStyle name="40% - Accent5 2 3 5 4 2 2" xfId="52724"/>
    <cellStyle name="40% - Accent5 2 3 5 4 3" xfId="46916"/>
    <cellStyle name="40% - Accent5 2 3 5 4 4" xfId="30082"/>
    <cellStyle name="40% - Accent5 2 3 5 5" xfId="39355"/>
    <cellStyle name="40% - Accent5 2 3 5 5 2" xfId="50971"/>
    <cellStyle name="40% - Accent5 2 3 5 6" xfId="24864"/>
    <cellStyle name="40% - Accent5 2 3 5 7" xfId="45163"/>
    <cellStyle name="40% - Accent5 2 3 5 8" xfId="22337"/>
    <cellStyle name="40% - Accent5 2 3 6" xfId="2225"/>
    <cellStyle name="40% - Accent5 2 3 6 2" xfId="9882"/>
    <cellStyle name="40% - Accent5 2 3 6 2 2" xfId="20251"/>
    <cellStyle name="40% - Accent5 2 3 6 2 2 2" xfId="43227"/>
    <cellStyle name="40% - Accent5 2 3 6 2 2 2 2" xfId="54843"/>
    <cellStyle name="40% - Accent5 2 3 6 2 2 3" xfId="49035"/>
    <cellStyle name="40% - Accent5 2 3 6 2 2 4" xfId="37419"/>
    <cellStyle name="40% - Accent5 2 3 6 2 3" xfId="39940"/>
    <cellStyle name="40% - Accent5 2 3 6 2 3 2" xfId="51556"/>
    <cellStyle name="40% - Accent5 2 3 6 2 4" xfId="45748"/>
    <cellStyle name="40% - Accent5 2 3 6 2 5" xfId="28305"/>
    <cellStyle name="40% - Accent5 2 3 6 3" xfId="12595"/>
    <cellStyle name="40% - Accent5 2 3 6 3 2" xfId="42058"/>
    <cellStyle name="40% - Accent5 2 3 6 3 2 2" xfId="53674"/>
    <cellStyle name="40% - Accent5 2 3 6 3 3" xfId="47866"/>
    <cellStyle name="40% - Accent5 2 3 6 3 4" xfId="31295"/>
    <cellStyle name="40% - Accent5 2 3 6 4" xfId="38771"/>
    <cellStyle name="40% - Accent5 2 3 6 4 2" xfId="50387"/>
    <cellStyle name="40% - Accent5 2 3 6 5" xfId="24147"/>
    <cellStyle name="40% - Accent5 2 3 6 6" xfId="44579"/>
    <cellStyle name="40% - Accent5 2 3 6 7" xfId="21611"/>
    <cellStyle name="40% - Accent5 2 3 7" xfId="1985"/>
    <cellStyle name="40% - Accent5 2 3 7 2" xfId="12355"/>
    <cellStyle name="40% - Accent5 2 3 7 2 2" xfId="41912"/>
    <cellStyle name="40% - Accent5 2 3 7 2 2 2" xfId="53528"/>
    <cellStyle name="40% - Accent5 2 3 7 2 3" xfId="47720"/>
    <cellStyle name="40% - Accent5 2 3 7 2 4" xfId="31135"/>
    <cellStyle name="40% - Accent5 2 3 7 3" xfId="38625"/>
    <cellStyle name="40% - Accent5 2 3 7 3 2" xfId="50241"/>
    <cellStyle name="40% - Accent5 2 3 7 4" xfId="44433"/>
    <cellStyle name="40% - Accent5 2 3 7 5" xfId="23907"/>
    <cellStyle name="40% - Accent5 2 3 8" xfId="1582"/>
    <cellStyle name="40% - Accent5 2 3 8 2" xfId="11952"/>
    <cellStyle name="40% - Accent5 2 3 8 2 2" xfId="41729"/>
    <cellStyle name="40% - Accent5 2 3 8 2 2 2" xfId="53345"/>
    <cellStyle name="40% - Accent5 2 3 8 2 3" xfId="47537"/>
    <cellStyle name="40% - Accent5 2 3 8 2 4" xfId="30750"/>
    <cellStyle name="40% - Accent5 2 3 8 3" xfId="39794"/>
    <cellStyle name="40% - Accent5 2 3 8 3 2" xfId="51410"/>
    <cellStyle name="40% - Accent5 2 3 8 4" xfId="45602"/>
    <cellStyle name="40% - Accent5 2 3 8 5" xfId="28080"/>
    <cellStyle name="40% - Accent5 2 3 9" xfId="9736"/>
    <cellStyle name="40% - Accent5 2 3 9 2" xfId="20105"/>
    <cellStyle name="40% - Accent5 2 3 9 2 2" xfId="54697"/>
    <cellStyle name="40% - Accent5 2 3 9 2 3" xfId="43081"/>
    <cellStyle name="40% - Accent5 2 3 9 3" xfId="48889"/>
    <cellStyle name="40% - Accent5 2 3 9 4" xfId="37273"/>
    <cellStyle name="40% - Accent5 2 4" xfId="554"/>
    <cellStyle name="40% - Accent5 2 4 10" xfId="38478"/>
    <cellStyle name="40% - Accent5 2 4 10 2" xfId="50094"/>
    <cellStyle name="40% - Accent5 2 4 11" xfId="23481"/>
    <cellStyle name="40% - Accent5 2 4 12" xfId="44286"/>
    <cellStyle name="40% - Accent5 2 4 13" xfId="21399"/>
    <cellStyle name="40% - Accent5 2 4 2" xfId="1142"/>
    <cellStyle name="40% - Accent5 2 4 2 2" xfId="3193"/>
    <cellStyle name="40% - Accent5 2 4 2 2 2" xfId="10722"/>
    <cellStyle name="40% - Accent5 2 4 2 2 2 2" xfId="21091"/>
    <cellStyle name="40% - Accent5 2 4 2 2 2 2 2" xfId="44067"/>
    <cellStyle name="40% - Accent5 2 4 2 2 2 2 2 2" xfId="55683"/>
    <cellStyle name="40% - Accent5 2 4 2 2 2 2 3" xfId="49875"/>
    <cellStyle name="40% - Accent5 2 4 2 2 2 2 4" xfId="38259"/>
    <cellStyle name="40% - Accent5 2 4 2 2 2 3" xfId="40780"/>
    <cellStyle name="40% - Accent5 2 4 2 2 2 3 2" xfId="52396"/>
    <cellStyle name="40% - Accent5 2 4 2 2 2 4" xfId="46588"/>
    <cellStyle name="40% - Accent5 2 4 2 2 2 5" xfId="29217"/>
    <cellStyle name="40% - Accent5 2 4 2 2 3" xfId="13563"/>
    <cellStyle name="40% - Accent5 2 4 2 2 3 2" xfId="42898"/>
    <cellStyle name="40% - Accent5 2 4 2 2 3 2 2" xfId="54514"/>
    <cellStyle name="40% - Accent5 2 4 2 2 3 3" xfId="48706"/>
    <cellStyle name="40% - Accent5 2 4 2 2 3 4" xfId="32190"/>
    <cellStyle name="40% - Accent5 2 4 2 2 4" xfId="39611"/>
    <cellStyle name="40% - Accent5 2 4 2 2 4 2" xfId="51227"/>
    <cellStyle name="40% - Accent5 2 4 2 2 5" xfId="25201"/>
    <cellStyle name="40% - Accent5 2 4 2 2 6" xfId="45419"/>
    <cellStyle name="40% - Accent5 2 4 2 2 7" xfId="22674"/>
    <cellStyle name="40% - Accent5 2 4 2 3" xfId="2521"/>
    <cellStyle name="40% - Accent5 2 4 2 3 2" xfId="12891"/>
    <cellStyle name="40% - Accent5 2 4 2 3 2 2" xfId="42314"/>
    <cellStyle name="40% - Accent5 2 4 2 3 2 2 2" xfId="53930"/>
    <cellStyle name="40% - Accent5 2 4 2 3 2 3" xfId="48122"/>
    <cellStyle name="40% - Accent5 2 4 2 3 2 4" xfId="31578"/>
    <cellStyle name="40% - Accent5 2 4 2 3 3" xfId="40196"/>
    <cellStyle name="40% - Accent5 2 4 2 3 3 2" xfId="51812"/>
    <cellStyle name="40% - Accent5 2 4 2 3 4" xfId="46004"/>
    <cellStyle name="40% - Accent5 2 4 2 3 5" xfId="28573"/>
    <cellStyle name="40% - Accent5 2 4 2 4" xfId="10138"/>
    <cellStyle name="40% - Accent5 2 4 2 4 2" xfId="20507"/>
    <cellStyle name="40% - Accent5 2 4 2 4 2 2" xfId="55099"/>
    <cellStyle name="40% - Accent5 2 4 2 4 2 3" xfId="43483"/>
    <cellStyle name="40% - Accent5 2 4 2 4 3" xfId="49291"/>
    <cellStyle name="40% - Accent5 2 4 2 4 4" xfId="37675"/>
    <cellStyle name="40% - Accent5 2 4 2 5" xfId="11512"/>
    <cellStyle name="40% - Accent5 2 4 2 5 2" xfId="41364"/>
    <cellStyle name="40% - Accent5 2 4 2 5 2 2" xfId="52980"/>
    <cellStyle name="40% - Accent5 2 4 2 5 3" xfId="47172"/>
    <cellStyle name="40% - Accent5 2 4 2 5 4" xfId="30338"/>
    <cellStyle name="40% - Accent5 2 4 2 6" xfId="39027"/>
    <cellStyle name="40% - Accent5 2 4 2 6 2" xfId="50643"/>
    <cellStyle name="40% - Accent5 2 4 2 7" xfId="24475"/>
    <cellStyle name="40% - Accent5 2 4 2 8" xfId="44835"/>
    <cellStyle name="40% - Accent5 2 4 2 9" xfId="21948"/>
    <cellStyle name="40% - Accent5 2 4 3" xfId="1352"/>
    <cellStyle name="40% - Accent5 2 4 3 2" xfId="2711"/>
    <cellStyle name="40% - Accent5 2 4 3 2 2" xfId="13081"/>
    <cellStyle name="40% - Accent5 2 4 3 2 2 2" xfId="42496"/>
    <cellStyle name="40% - Accent5 2 4 3 2 2 2 2" xfId="54112"/>
    <cellStyle name="40% - Accent5 2 4 3 2 2 3" xfId="48304"/>
    <cellStyle name="40% - Accent5 2 4 3 2 2 4" xfId="31768"/>
    <cellStyle name="40% - Accent5 2 4 3 2 3" xfId="40378"/>
    <cellStyle name="40% - Accent5 2 4 3 2 3 2" xfId="51994"/>
    <cellStyle name="40% - Accent5 2 4 3 2 4" xfId="46186"/>
    <cellStyle name="40% - Accent5 2 4 3 2 5" xfId="28755"/>
    <cellStyle name="40% - Accent5 2 4 3 3" xfId="10320"/>
    <cellStyle name="40% - Accent5 2 4 3 3 2" xfId="20689"/>
    <cellStyle name="40% - Accent5 2 4 3 3 2 2" xfId="55281"/>
    <cellStyle name="40% - Accent5 2 4 3 3 2 3" xfId="43665"/>
    <cellStyle name="40% - Accent5 2 4 3 3 3" xfId="49473"/>
    <cellStyle name="40% - Accent5 2 4 3 3 4" xfId="37857"/>
    <cellStyle name="40% - Accent5 2 4 3 4" xfId="11722"/>
    <cellStyle name="40% - Accent5 2 4 3 4 2" xfId="41546"/>
    <cellStyle name="40% - Accent5 2 4 3 4 2 2" xfId="53162"/>
    <cellStyle name="40% - Accent5 2 4 3 4 3" xfId="47354"/>
    <cellStyle name="40% - Accent5 2 4 3 4 4" xfId="30520"/>
    <cellStyle name="40% - Accent5 2 4 3 5" xfId="39209"/>
    <cellStyle name="40% - Accent5 2 4 3 5 2" xfId="50825"/>
    <cellStyle name="40% - Accent5 2 4 3 6" xfId="24685"/>
    <cellStyle name="40% - Accent5 2 4 3 7" xfId="45017"/>
    <cellStyle name="40% - Accent5 2 4 3 8" xfId="22158"/>
    <cellStyle name="40% - Accent5 2 4 4" xfId="879"/>
    <cellStyle name="40% - Accent5 2 4 4 2" xfId="2984"/>
    <cellStyle name="40% - Accent5 2 4 4 2 2" xfId="13354"/>
    <cellStyle name="40% - Accent5 2 4 4 2 2 2" xfId="42752"/>
    <cellStyle name="40% - Accent5 2 4 4 2 2 2 2" xfId="54368"/>
    <cellStyle name="40% - Accent5 2 4 4 2 2 3" xfId="48560"/>
    <cellStyle name="40% - Accent5 2 4 4 2 2 4" xfId="32037"/>
    <cellStyle name="40% - Accent5 2 4 4 2 3" xfId="40634"/>
    <cellStyle name="40% - Accent5 2 4 4 2 3 2" xfId="52250"/>
    <cellStyle name="40% - Accent5 2 4 4 2 4" xfId="46442"/>
    <cellStyle name="40% - Accent5 2 4 4 2 5" xfId="29015"/>
    <cellStyle name="40% - Accent5 2 4 4 3" xfId="10576"/>
    <cellStyle name="40% - Accent5 2 4 4 3 2" xfId="20945"/>
    <cellStyle name="40% - Accent5 2 4 4 3 2 2" xfId="55537"/>
    <cellStyle name="40% - Accent5 2 4 4 3 2 3" xfId="43921"/>
    <cellStyle name="40% - Accent5 2 4 4 3 3" xfId="49729"/>
    <cellStyle name="40% - Accent5 2 4 4 3 4" xfId="38113"/>
    <cellStyle name="40% - Accent5 2 4 4 4" xfId="11249"/>
    <cellStyle name="40% - Accent5 2 4 4 4 2" xfId="41218"/>
    <cellStyle name="40% - Accent5 2 4 4 4 2 2" xfId="52834"/>
    <cellStyle name="40% - Accent5 2 4 4 4 3" xfId="47026"/>
    <cellStyle name="40% - Accent5 2 4 4 4 4" xfId="30192"/>
    <cellStyle name="40% - Accent5 2 4 4 5" xfId="39465"/>
    <cellStyle name="40% - Accent5 2 4 4 5 2" xfId="51081"/>
    <cellStyle name="40% - Accent5 2 4 4 6" xfId="24980"/>
    <cellStyle name="40% - Accent5 2 4 4 7" xfId="45273"/>
    <cellStyle name="40% - Accent5 2 4 4 8" xfId="22453"/>
    <cellStyle name="40% - Accent5 2 4 5" xfId="2337"/>
    <cellStyle name="40% - Accent5 2 4 5 2" xfId="9992"/>
    <cellStyle name="40% - Accent5 2 4 5 2 2" xfId="20361"/>
    <cellStyle name="40% - Accent5 2 4 5 2 2 2" xfId="43337"/>
    <cellStyle name="40% - Accent5 2 4 5 2 2 2 2" xfId="54953"/>
    <cellStyle name="40% - Accent5 2 4 5 2 2 3" xfId="49145"/>
    <cellStyle name="40% - Accent5 2 4 5 2 2 4" xfId="37529"/>
    <cellStyle name="40% - Accent5 2 4 5 2 3" xfId="40050"/>
    <cellStyle name="40% - Accent5 2 4 5 2 3 2" xfId="51666"/>
    <cellStyle name="40% - Accent5 2 4 5 2 4" xfId="45858"/>
    <cellStyle name="40% - Accent5 2 4 5 2 5" xfId="28417"/>
    <cellStyle name="40% - Accent5 2 4 5 3" xfId="12707"/>
    <cellStyle name="40% - Accent5 2 4 5 3 2" xfId="42168"/>
    <cellStyle name="40% - Accent5 2 4 5 3 2 2" xfId="53784"/>
    <cellStyle name="40% - Accent5 2 4 5 3 3" xfId="47976"/>
    <cellStyle name="40% - Accent5 2 4 5 3 4" xfId="31405"/>
    <cellStyle name="40% - Accent5 2 4 5 4" xfId="38881"/>
    <cellStyle name="40% - Accent5 2 4 5 4 2" xfId="50497"/>
    <cellStyle name="40% - Accent5 2 4 5 5" xfId="24259"/>
    <cellStyle name="40% - Accent5 2 4 5 6" xfId="44689"/>
    <cellStyle name="40% - Accent5 2 4 5 7" xfId="21723"/>
    <cellStyle name="40% - Accent5 2 4 6" xfId="2024"/>
    <cellStyle name="40% - Accent5 2 4 6 2" xfId="12394"/>
    <cellStyle name="40% - Accent5 2 4 6 2 2" xfId="41948"/>
    <cellStyle name="40% - Accent5 2 4 6 2 2 2" xfId="53564"/>
    <cellStyle name="40% - Accent5 2 4 6 2 3" xfId="47756"/>
    <cellStyle name="40% - Accent5 2 4 6 2 4" xfId="31174"/>
    <cellStyle name="40% - Accent5 2 4 6 3" xfId="38661"/>
    <cellStyle name="40% - Accent5 2 4 6 3 2" xfId="50277"/>
    <cellStyle name="40% - Accent5 2 4 6 4" xfId="44469"/>
    <cellStyle name="40% - Accent5 2 4 6 5" xfId="23946"/>
    <cellStyle name="40% - Accent5 2 4 7" xfId="1618"/>
    <cellStyle name="40% - Accent5 2 4 7 2" xfId="11988"/>
    <cellStyle name="40% - Accent5 2 4 7 2 2" xfId="41765"/>
    <cellStyle name="40% - Accent5 2 4 7 2 2 2" xfId="53381"/>
    <cellStyle name="40% - Accent5 2 4 7 2 3" xfId="47573"/>
    <cellStyle name="40% - Accent5 2 4 7 2 4" xfId="30786"/>
    <cellStyle name="40% - Accent5 2 4 7 3" xfId="39830"/>
    <cellStyle name="40% - Accent5 2 4 7 3 2" xfId="51446"/>
    <cellStyle name="40% - Accent5 2 4 7 4" xfId="45638"/>
    <cellStyle name="40% - Accent5 2 4 7 5" xfId="28116"/>
    <cellStyle name="40% - Accent5 2 4 8" xfId="9772"/>
    <cellStyle name="40% - Accent5 2 4 8 2" xfId="20141"/>
    <cellStyle name="40% - Accent5 2 4 8 2 2" xfId="54733"/>
    <cellStyle name="40% - Accent5 2 4 8 2 3" xfId="43117"/>
    <cellStyle name="40% - Accent5 2 4 8 3" xfId="48925"/>
    <cellStyle name="40% - Accent5 2 4 8 4" xfId="37309"/>
    <cellStyle name="40% - Accent5 2 4 9" xfId="10926"/>
    <cellStyle name="40% - Accent5 2 4 9 2" xfId="40962"/>
    <cellStyle name="40% - Accent5 2 4 9 2 2" xfId="52578"/>
    <cellStyle name="40% - Accent5 2 4 9 3" xfId="46770"/>
    <cellStyle name="40% - Accent5 2 4 9 4" xfId="29936"/>
    <cellStyle name="40% - Accent5 2 5" xfId="608"/>
    <cellStyle name="40% - Accent5 2 5 10" xfId="38514"/>
    <cellStyle name="40% - Accent5 2 5 10 2" xfId="50130"/>
    <cellStyle name="40% - Accent5 2 5 11" xfId="23535"/>
    <cellStyle name="40% - Accent5 2 5 12" xfId="44322"/>
    <cellStyle name="40% - Accent5 2 5 13" xfId="21453"/>
    <cellStyle name="40% - Accent5 2 5 2" xfId="1196"/>
    <cellStyle name="40% - Accent5 2 5 2 2" xfId="3229"/>
    <cellStyle name="40% - Accent5 2 5 2 2 2" xfId="10758"/>
    <cellStyle name="40% - Accent5 2 5 2 2 2 2" xfId="21127"/>
    <cellStyle name="40% - Accent5 2 5 2 2 2 2 2" xfId="44103"/>
    <cellStyle name="40% - Accent5 2 5 2 2 2 2 2 2" xfId="55719"/>
    <cellStyle name="40% - Accent5 2 5 2 2 2 2 3" xfId="49911"/>
    <cellStyle name="40% - Accent5 2 5 2 2 2 2 4" xfId="38295"/>
    <cellStyle name="40% - Accent5 2 5 2 2 2 3" xfId="40816"/>
    <cellStyle name="40% - Accent5 2 5 2 2 2 3 2" xfId="52432"/>
    <cellStyle name="40% - Accent5 2 5 2 2 2 4" xfId="46624"/>
    <cellStyle name="40% - Accent5 2 5 2 2 2 5" xfId="29253"/>
    <cellStyle name="40% - Accent5 2 5 2 2 3" xfId="13599"/>
    <cellStyle name="40% - Accent5 2 5 2 2 3 2" xfId="42934"/>
    <cellStyle name="40% - Accent5 2 5 2 2 3 2 2" xfId="54550"/>
    <cellStyle name="40% - Accent5 2 5 2 2 3 3" xfId="48742"/>
    <cellStyle name="40% - Accent5 2 5 2 2 3 4" xfId="32226"/>
    <cellStyle name="40% - Accent5 2 5 2 2 4" xfId="39647"/>
    <cellStyle name="40% - Accent5 2 5 2 2 4 2" xfId="51263"/>
    <cellStyle name="40% - Accent5 2 5 2 2 5" xfId="25237"/>
    <cellStyle name="40% - Accent5 2 5 2 2 6" xfId="45455"/>
    <cellStyle name="40% - Accent5 2 5 2 2 7" xfId="22710"/>
    <cellStyle name="40% - Accent5 2 5 2 3" xfId="2563"/>
    <cellStyle name="40% - Accent5 2 5 2 3 2" xfId="12933"/>
    <cellStyle name="40% - Accent5 2 5 2 3 2 2" xfId="42350"/>
    <cellStyle name="40% - Accent5 2 5 2 3 2 2 2" xfId="53966"/>
    <cellStyle name="40% - Accent5 2 5 2 3 2 3" xfId="48158"/>
    <cellStyle name="40% - Accent5 2 5 2 3 2 4" xfId="31620"/>
    <cellStyle name="40% - Accent5 2 5 2 3 3" xfId="40232"/>
    <cellStyle name="40% - Accent5 2 5 2 3 3 2" xfId="51848"/>
    <cellStyle name="40% - Accent5 2 5 2 3 4" xfId="46040"/>
    <cellStyle name="40% - Accent5 2 5 2 3 5" xfId="28609"/>
    <cellStyle name="40% - Accent5 2 5 2 4" xfId="10174"/>
    <cellStyle name="40% - Accent5 2 5 2 4 2" xfId="20543"/>
    <cellStyle name="40% - Accent5 2 5 2 4 2 2" xfId="55135"/>
    <cellStyle name="40% - Accent5 2 5 2 4 2 3" xfId="43519"/>
    <cellStyle name="40% - Accent5 2 5 2 4 3" xfId="49327"/>
    <cellStyle name="40% - Accent5 2 5 2 4 4" xfId="37711"/>
    <cellStyle name="40% - Accent5 2 5 2 5" xfId="11566"/>
    <cellStyle name="40% - Accent5 2 5 2 5 2" xfId="41400"/>
    <cellStyle name="40% - Accent5 2 5 2 5 2 2" xfId="53016"/>
    <cellStyle name="40% - Accent5 2 5 2 5 3" xfId="47208"/>
    <cellStyle name="40% - Accent5 2 5 2 5 4" xfId="30374"/>
    <cellStyle name="40% - Accent5 2 5 2 6" xfId="39063"/>
    <cellStyle name="40% - Accent5 2 5 2 6 2" xfId="50679"/>
    <cellStyle name="40% - Accent5 2 5 2 7" xfId="24529"/>
    <cellStyle name="40% - Accent5 2 5 2 8" xfId="44871"/>
    <cellStyle name="40% - Accent5 2 5 2 9" xfId="22002"/>
    <cellStyle name="40% - Accent5 2 5 3" xfId="1388"/>
    <cellStyle name="40% - Accent5 2 5 3 2" xfId="2747"/>
    <cellStyle name="40% - Accent5 2 5 3 2 2" xfId="13117"/>
    <cellStyle name="40% - Accent5 2 5 3 2 2 2" xfId="42532"/>
    <cellStyle name="40% - Accent5 2 5 3 2 2 2 2" xfId="54148"/>
    <cellStyle name="40% - Accent5 2 5 3 2 2 3" xfId="48340"/>
    <cellStyle name="40% - Accent5 2 5 3 2 2 4" xfId="31804"/>
    <cellStyle name="40% - Accent5 2 5 3 2 3" xfId="40414"/>
    <cellStyle name="40% - Accent5 2 5 3 2 3 2" xfId="52030"/>
    <cellStyle name="40% - Accent5 2 5 3 2 4" xfId="46222"/>
    <cellStyle name="40% - Accent5 2 5 3 2 5" xfId="28791"/>
    <cellStyle name="40% - Accent5 2 5 3 3" xfId="10356"/>
    <cellStyle name="40% - Accent5 2 5 3 3 2" xfId="20725"/>
    <cellStyle name="40% - Accent5 2 5 3 3 2 2" xfId="55317"/>
    <cellStyle name="40% - Accent5 2 5 3 3 2 3" xfId="43701"/>
    <cellStyle name="40% - Accent5 2 5 3 3 3" xfId="49509"/>
    <cellStyle name="40% - Accent5 2 5 3 3 4" xfId="37893"/>
    <cellStyle name="40% - Accent5 2 5 3 4" xfId="11758"/>
    <cellStyle name="40% - Accent5 2 5 3 4 2" xfId="41582"/>
    <cellStyle name="40% - Accent5 2 5 3 4 2 2" xfId="53198"/>
    <cellStyle name="40% - Accent5 2 5 3 4 3" xfId="47390"/>
    <cellStyle name="40% - Accent5 2 5 3 4 4" xfId="30556"/>
    <cellStyle name="40% - Accent5 2 5 3 5" xfId="39245"/>
    <cellStyle name="40% - Accent5 2 5 3 5 2" xfId="50861"/>
    <cellStyle name="40% - Accent5 2 5 3 6" xfId="24721"/>
    <cellStyle name="40% - Accent5 2 5 3 7" xfId="45053"/>
    <cellStyle name="40% - Accent5 2 5 3 8" xfId="22194"/>
    <cellStyle name="40% - Accent5 2 5 4" xfId="929"/>
    <cellStyle name="40% - Accent5 2 5 4 2" xfId="3025"/>
    <cellStyle name="40% - Accent5 2 5 4 2 2" xfId="13395"/>
    <cellStyle name="40% - Accent5 2 5 4 2 2 2" xfId="42788"/>
    <cellStyle name="40% - Accent5 2 5 4 2 2 2 2" xfId="54404"/>
    <cellStyle name="40% - Accent5 2 5 4 2 2 3" xfId="48596"/>
    <cellStyle name="40% - Accent5 2 5 4 2 2 4" xfId="32078"/>
    <cellStyle name="40% - Accent5 2 5 4 2 3" xfId="40670"/>
    <cellStyle name="40% - Accent5 2 5 4 2 3 2" xfId="52286"/>
    <cellStyle name="40% - Accent5 2 5 4 2 4" xfId="46478"/>
    <cellStyle name="40% - Accent5 2 5 4 2 5" xfId="29051"/>
    <cellStyle name="40% - Accent5 2 5 4 3" xfId="10612"/>
    <cellStyle name="40% - Accent5 2 5 4 3 2" xfId="20981"/>
    <cellStyle name="40% - Accent5 2 5 4 3 2 2" xfId="55573"/>
    <cellStyle name="40% - Accent5 2 5 4 3 2 3" xfId="43957"/>
    <cellStyle name="40% - Accent5 2 5 4 3 3" xfId="49765"/>
    <cellStyle name="40% - Accent5 2 5 4 3 4" xfId="38149"/>
    <cellStyle name="40% - Accent5 2 5 4 4" xfId="11299"/>
    <cellStyle name="40% - Accent5 2 5 4 4 2" xfId="41254"/>
    <cellStyle name="40% - Accent5 2 5 4 4 2 2" xfId="52870"/>
    <cellStyle name="40% - Accent5 2 5 4 4 3" xfId="47062"/>
    <cellStyle name="40% - Accent5 2 5 4 4 4" xfId="30228"/>
    <cellStyle name="40% - Accent5 2 5 4 5" xfId="39501"/>
    <cellStyle name="40% - Accent5 2 5 4 5 2" xfId="51117"/>
    <cellStyle name="40% - Accent5 2 5 4 6" xfId="25030"/>
    <cellStyle name="40% - Accent5 2 5 4 7" xfId="45309"/>
    <cellStyle name="40% - Accent5 2 5 4 8" xfId="22503"/>
    <cellStyle name="40% - Accent5 2 5 5" xfId="2377"/>
    <cellStyle name="40% - Accent5 2 5 5 2" xfId="10028"/>
    <cellStyle name="40% - Accent5 2 5 5 2 2" xfId="20397"/>
    <cellStyle name="40% - Accent5 2 5 5 2 2 2" xfId="43373"/>
    <cellStyle name="40% - Accent5 2 5 5 2 2 2 2" xfId="54989"/>
    <cellStyle name="40% - Accent5 2 5 5 2 2 3" xfId="49181"/>
    <cellStyle name="40% - Accent5 2 5 5 2 2 4" xfId="37565"/>
    <cellStyle name="40% - Accent5 2 5 5 2 3" xfId="40086"/>
    <cellStyle name="40% - Accent5 2 5 5 2 3 2" xfId="51702"/>
    <cellStyle name="40% - Accent5 2 5 5 2 4" xfId="45894"/>
    <cellStyle name="40% - Accent5 2 5 5 2 5" xfId="28457"/>
    <cellStyle name="40% - Accent5 2 5 5 3" xfId="12747"/>
    <cellStyle name="40% - Accent5 2 5 5 3 2" xfId="42204"/>
    <cellStyle name="40% - Accent5 2 5 5 3 2 2" xfId="53820"/>
    <cellStyle name="40% - Accent5 2 5 5 3 3" xfId="48012"/>
    <cellStyle name="40% - Accent5 2 5 5 3 4" xfId="31441"/>
    <cellStyle name="40% - Accent5 2 5 5 4" xfId="38917"/>
    <cellStyle name="40% - Accent5 2 5 5 4 2" xfId="50533"/>
    <cellStyle name="40% - Accent5 2 5 5 5" xfId="24299"/>
    <cellStyle name="40% - Accent5 2 5 5 6" xfId="44725"/>
    <cellStyle name="40% - Accent5 2 5 5 7" xfId="21763"/>
    <cellStyle name="40% - Accent5 2 5 6" xfId="2069"/>
    <cellStyle name="40% - Accent5 2 5 6 2" xfId="12439"/>
    <cellStyle name="40% - Accent5 2 5 6 2 2" xfId="41984"/>
    <cellStyle name="40% - Accent5 2 5 6 2 2 2" xfId="53600"/>
    <cellStyle name="40% - Accent5 2 5 6 2 3" xfId="47792"/>
    <cellStyle name="40% - Accent5 2 5 6 2 4" xfId="31218"/>
    <cellStyle name="40% - Accent5 2 5 6 3" xfId="38697"/>
    <cellStyle name="40% - Accent5 2 5 6 3 2" xfId="50313"/>
    <cellStyle name="40% - Accent5 2 5 6 4" xfId="44505"/>
    <cellStyle name="40% - Accent5 2 5 6 5" xfId="23991"/>
    <cellStyle name="40% - Accent5 2 5 7" xfId="1659"/>
    <cellStyle name="40% - Accent5 2 5 7 2" xfId="12029"/>
    <cellStyle name="40% - Accent5 2 5 7 2 2" xfId="41801"/>
    <cellStyle name="40% - Accent5 2 5 7 2 2 2" xfId="53417"/>
    <cellStyle name="40% - Accent5 2 5 7 2 3" xfId="47609"/>
    <cellStyle name="40% - Accent5 2 5 7 2 4" xfId="30827"/>
    <cellStyle name="40% - Accent5 2 5 7 3" xfId="39866"/>
    <cellStyle name="40% - Accent5 2 5 7 3 2" xfId="51482"/>
    <cellStyle name="40% - Accent5 2 5 7 4" xfId="45674"/>
    <cellStyle name="40% - Accent5 2 5 7 5" xfId="28152"/>
    <cellStyle name="40% - Accent5 2 5 8" xfId="9808"/>
    <cellStyle name="40% - Accent5 2 5 8 2" xfId="20177"/>
    <cellStyle name="40% - Accent5 2 5 8 2 2" xfId="54769"/>
    <cellStyle name="40% - Accent5 2 5 8 2 3" xfId="43153"/>
    <cellStyle name="40% - Accent5 2 5 8 3" xfId="48961"/>
    <cellStyle name="40% - Accent5 2 5 8 4" xfId="37345"/>
    <cellStyle name="40% - Accent5 2 5 9" xfId="10980"/>
    <cellStyle name="40% - Accent5 2 5 9 2" xfId="40998"/>
    <cellStyle name="40% - Accent5 2 5 9 2 2" xfId="52614"/>
    <cellStyle name="40% - Accent5 2 5 9 3" xfId="46806"/>
    <cellStyle name="40% - Accent5 2 5 9 4" xfId="29972"/>
    <cellStyle name="40% - Accent5 2 6" xfId="649"/>
    <cellStyle name="40% - Accent5 2 6 10" xfId="38405"/>
    <cellStyle name="40% - Accent5 2 6 10 2" xfId="50021"/>
    <cellStyle name="40% - Accent5 2 6 11" xfId="23395"/>
    <cellStyle name="40% - Accent5 2 6 12" xfId="44213"/>
    <cellStyle name="40% - Accent5 2 6 13" xfId="21288"/>
    <cellStyle name="40% - Accent5 2 6 2" xfId="1237"/>
    <cellStyle name="40% - Accent5 2 6 2 2" xfId="3265"/>
    <cellStyle name="40% - Accent5 2 6 2 2 2" xfId="10794"/>
    <cellStyle name="40% - Accent5 2 6 2 2 2 2" xfId="21163"/>
    <cellStyle name="40% - Accent5 2 6 2 2 2 2 2" xfId="44139"/>
    <cellStyle name="40% - Accent5 2 6 2 2 2 2 2 2" xfId="55755"/>
    <cellStyle name="40% - Accent5 2 6 2 2 2 2 3" xfId="49947"/>
    <cellStyle name="40% - Accent5 2 6 2 2 2 2 4" xfId="38331"/>
    <cellStyle name="40% - Accent5 2 6 2 2 2 3" xfId="40852"/>
    <cellStyle name="40% - Accent5 2 6 2 2 2 3 2" xfId="52468"/>
    <cellStyle name="40% - Accent5 2 6 2 2 2 4" xfId="46660"/>
    <cellStyle name="40% - Accent5 2 6 2 2 2 5" xfId="29289"/>
    <cellStyle name="40% - Accent5 2 6 2 2 3" xfId="13635"/>
    <cellStyle name="40% - Accent5 2 6 2 2 3 2" xfId="42970"/>
    <cellStyle name="40% - Accent5 2 6 2 2 3 2 2" xfId="54586"/>
    <cellStyle name="40% - Accent5 2 6 2 2 3 3" xfId="48778"/>
    <cellStyle name="40% - Accent5 2 6 2 2 3 4" xfId="32262"/>
    <cellStyle name="40% - Accent5 2 6 2 2 4" xfId="39683"/>
    <cellStyle name="40% - Accent5 2 6 2 2 4 2" xfId="51299"/>
    <cellStyle name="40% - Accent5 2 6 2 2 5" xfId="25273"/>
    <cellStyle name="40% - Accent5 2 6 2 2 6" xfId="45491"/>
    <cellStyle name="40% - Accent5 2 6 2 2 7" xfId="22746"/>
    <cellStyle name="40% - Accent5 2 6 2 3" xfId="2600"/>
    <cellStyle name="40% - Accent5 2 6 2 3 2" xfId="12970"/>
    <cellStyle name="40% - Accent5 2 6 2 3 2 2" xfId="42386"/>
    <cellStyle name="40% - Accent5 2 6 2 3 2 2 2" xfId="54002"/>
    <cellStyle name="40% - Accent5 2 6 2 3 2 3" xfId="48194"/>
    <cellStyle name="40% - Accent5 2 6 2 3 2 4" xfId="31657"/>
    <cellStyle name="40% - Accent5 2 6 2 3 3" xfId="40268"/>
    <cellStyle name="40% - Accent5 2 6 2 3 3 2" xfId="51884"/>
    <cellStyle name="40% - Accent5 2 6 2 3 4" xfId="46076"/>
    <cellStyle name="40% - Accent5 2 6 2 3 5" xfId="28645"/>
    <cellStyle name="40% - Accent5 2 6 2 4" xfId="10210"/>
    <cellStyle name="40% - Accent5 2 6 2 4 2" xfId="20579"/>
    <cellStyle name="40% - Accent5 2 6 2 4 2 2" xfId="55171"/>
    <cellStyle name="40% - Accent5 2 6 2 4 2 3" xfId="43555"/>
    <cellStyle name="40% - Accent5 2 6 2 4 3" xfId="49363"/>
    <cellStyle name="40% - Accent5 2 6 2 4 4" xfId="37747"/>
    <cellStyle name="40% - Accent5 2 6 2 5" xfId="11607"/>
    <cellStyle name="40% - Accent5 2 6 2 5 2" xfId="41436"/>
    <cellStyle name="40% - Accent5 2 6 2 5 2 2" xfId="53052"/>
    <cellStyle name="40% - Accent5 2 6 2 5 3" xfId="47244"/>
    <cellStyle name="40% - Accent5 2 6 2 5 4" xfId="30410"/>
    <cellStyle name="40% - Accent5 2 6 2 6" xfId="39099"/>
    <cellStyle name="40% - Accent5 2 6 2 6 2" xfId="50715"/>
    <cellStyle name="40% - Accent5 2 6 2 7" xfId="24570"/>
    <cellStyle name="40% - Accent5 2 6 2 8" xfId="44907"/>
    <cellStyle name="40% - Accent5 2 6 2 9" xfId="22043"/>
    <cellStyle name="40% - Accent5 2 6 3" xfId="1424"/>
    <cellStyle name="40% - Accent5 2 6 3 2" xfId="2783"/>
    <cellStyle name="40% - Accent5 2 6 3 2 2" xfId="13153"/>
    <cellStyle name="40% - Accent5 2 6 3 2 2 2" xfId="42568"/>
    <cellStyle name="40% - Accent5 2 6 3 2 2 2 2" xfId="54184"/>
    <cellStyle name="40% - Accent5 2 6 3 2 2 3" xfId="48376"/>
    <cellStyle name="40% - Accent5 2 6 3 2 2 4" xfId="31840"/>
    <cellStyle name="40% - Accent5 2 6 3 2 3" xfId="40450"/>
    <cellStyle name="40% - Accent5 2 6 3 2 3 2" xfId="52066"/>
    <cellStyle name="40% - Accent5 2 6 3 2 4" xfId="46258"/>
    <cellStyle name="40% - Accent5 2 6 3 2 5" xfId="28827"/>
    <cellStyle name="40% - Accent5 2 6 3 3" xfId="10392"/>
    <cellStyle name="40% - Accent5 2 6 3 3 2" xfId="20761"/>
    <cellStyle name="40% - Accent5 2 6 3 3 2 2" xfId="55353"/>
    <cellStyle name="40% - Accent5 2 6 3 3 2 3" xfId="43737"/>
    <cellStyle name="40% - Accent5 2 6 3 3 3" xfId="49545"/>
    <cellStyle name="40% - Accent5 2 6 3 3 4" xfId="37929"/>
    <cellStyle name="40% - Accent5 2 6 3 4" xfId="11794"/>
    <cellStyle name="40% - Accent5 2 6 3 4 2" xfId="41618"/>
    <cellStyle name="40% - Accent5 2 6 3 4 2 2" xfId="53234"/>
    <cellStyle name="40% - Accent5 2 6 3 4 3" xfId="47426"/>
    <cellStyle name="40% - Accent5 2 6 3 4 4" xfId="30592"/>
    <cellStyle name="40% - Accent5 2 6 3 5" xfId="39281"/>
    <cellStyle name="40% - Accent5 2 6 3 5 2" xfId="50897"/>
    <cellStyle name="40% - Accent5 2 6 3 6" xfId="24757"/>
    <cellStyle name="40% - Accent5 2 6 3 7" xfId="45089"/>
    <cellStyle name="40% - Accent5 2 6 3 8" xfId="22230"/>
    <cellStyle name="40% - Accent5 2 6 4" xfId="800"/>
    <cellStyle name="40% - Accent5 2 6 4 2" xfId="2907"/>
    <cellStyle name="40% - Accent5 2 6 4 2 2" xfId="13277"/>
    <cellStyle name="40% - Accent5 2 6 4 2 2 2" xfId="42679"/>
    <cellStyle name="40% - Accent5 2 6 4 2 2 2 2" xfId="54295"/>
    <cellStyle name="40% - Accent5 2 6 4 2 2 3" xfId="48487"/>
    <cellStyle name="40% - Accent5 2 6 4 2 2 4" xfId="31964"/>
    <cellStyle name="40% - Accent5 2 6 4 2 3" xfId="40561"/>
    <cellStyle name="40% - Accent5 2 6 4 2 3 2" xfId="52177"/>
    <cellStyle name="40% - Accent5 2 6 4 2 4" xfId="46369"/>
    <cellStyle name="40% - Accent5 2 6 4 2 5" xfId="28938"/>
    <cellStyle name="40% - Accent5 2 6 4 3" xfId="10503"/>
    <cellStyle name="40% - Accent5 2 6 4 3 2" xfId="20872"/>
    <cellStyle name="40% - Accent5 2 6 4 3 2 2" xfId="55464"/>
    <cellStyle name="40% - Accent5 2 6 4 3 2 3" xfId="43848"/>
    <cellStyle name="40% - Accent5 2 6 4 3 3" xfId="49656"/>
    <cellStyle name="40% - Accent5 2 6 4 3 4" xfId="38040"/>
    <cellStyle name="40% - Accent5 2 6 4 4" xfId="11170"/>
    <cellStyle name="40% - Accent5 2 6 4 4 2" xfId="41145"/>
    <cellStyle name="40% - Accent5 2 6 4 4 2 2" xfId="52761"/>
    <cellStyle name="40% - Accent5 2 6 4 4 3" xfId="46953"/>
    <cellStyle name="40% - Accent5 2 6 4 4 4" xfId="30119"/>
    <cellStyle name="40% - Accent5 2 6 4 5" xfId="39392"/>
    <cellStyle name="40% - Accent5 2 6 4 5 2" xfId="51008"/>
    <cellStyle name="40% - Accent5 2 6 4 6" xfId="24901"/>
    <cellStyle name="40% - Accent5 2 6 4 7" xfId="45200"/>
    <cellStyle name="40% - Accent5 2 6 4 8" xfId="22374"/>
    <cellStyle name="40% - Accent5 2 6 5" xfId="2262"/>
    <cellStyle name="40% - Accent5 2 6 5 2" xfId="9919"/>
    <cellStyle name="40% - Accent5 2 6 5 2 2" xfId="20288"/>
    <cellStyle name="40% - Accent5 2 6 5 2 2 2" xfId="43264"/>
    <cellStyle name="40% - Accent5 2 6 5 2 2 2 2" xfId="54880"/>
    <cellStyle name="40% - Accent5 2 6 5 2 2 3" xfId="49072"/>
    <cellStyle name="40% - Accent5 2 6 5 2 2 4" xfId="37456"/>
    <cellStyle name="40% - Accent5 2 6 5 2 3" xfId="39977"/>
    <cellStyle name="40% - Accent5 2 6 5 2 3 2" xfId="51593"/>
    <cellStyle name="40% - Accent5 2 6 5 2 4" xfId="45785"/>
    <cellStyle name="40% - Accent5 2 6 5 2 5" xfId="28342"/>
    <cellStyle name="40% - Accent5 2 6 5 3" xfId="12632"/>
    <cellStyle name="40% - Accent5 2 6 5 3 2" xfId="42095"/>
    <cellStyle name="40% - Accent5 2 6 5 3 2 2" xfId="53711"/>
    <cellStyle name="40% - Accent5 2 6 5 3 3" xfId="47903"/>
    <cellStyle name="40% - Accent5 2 6 5 3 4" xfId="31332"/>
    <cellStyle name="40% - Accent5 2 6 5 4" xfId="38808"/>
    <cellStyle name="40% - Accent5 2 6 5 4 2" xfId="50424"/>
    <cellStyle name="40% - Accent5 2 6 5 5" xfId="24184"/>
    <cellStyle name="40% - Accent5 2 6 5 6" xfId="44616"/>
    <cellStyle name="40% - Accent5 2 6 5 7" xfId="21648"/>
    <cellStyle name="40% - Accent5 2 6 6" xfId="1926"/>
    <cellStyle name="40% - Accent5 2 6 6 2" xfId="12296"/>
    <cellStyle name="40% - Accent5 2 6 6 2 2" xfId="41875"/>
    <cellStyle name="40% - Accent5 2 6 6 2 2 2" xfId="53491"/>
    <cellStyle name="40% - Accent5 2 6 6 2 3" xfId="47683"/>
    <cellStyle name="40% - Accent5 2 6 6 2 4" xfId="31077"/>
    <cellStyle name="40% - Accent5 2 6 6 3" xfId="38588"/>
    <cellStyle name="40% - Accent5 2 6 6 3 2" xfId="50204"/>
    <cellStyle name="40% - Accent5 2 6 6 4" xfId="44396"/>
    <cellStyle name="40% - Accent5 2 6 6 5" xfId="23848"/>
    <cellStyle name="40% - Accent5 2 6 7" xfId="1541"/>
    <cellStyle name="40% - Accent5 2 6 7 2" xfId="11911"/>
    <cellStyle name="40% - Accent5 2 6 7 2 2" xfId="41692"/>
    <cellStyle name="40% - Accent5 2 6 7 2 2 2" xfId="53308"/>
    <cellStyle name="40% - Accent5 2 6 7 2 3" xfId="47500"/>
    <cellStyle name="40% - Accent5 2 6 7 2 4" xfId="30709"/>
    <cellStyle name="40% - Accent5 2 6 7 3" xfId="39757"/>
    <cellStyle name="40% - Accent5 2 6 7 3 2" xfId="51373"/>
    <cellStyle name="40% - Accent5 2 6 7 4" xfId="45565"/>
    <cellStyle name="40% - Accent5 2 6 7 5" xfId="28043"/>
    <cellStyle name="40% - Accent5 2 6 8" xfId="9699"/>
    <cellStyle name="40% - Accent5 2 6 8 2" xfId="20068"/>
    <cellStyle name="40% - Accent5 2 6 8 2 2" xfId="54660"/>
    <cellStyle name="40% - Accent5 2 6 8 2 3" xfId="43044"/>
    <cellStyle name="40% - Accent5 2 6 8 3" xfId="48852"/>
    <cellStyle name="40% - Accent5 2 6 8 4" xfId="37236"/>
    <cellStyle name="40% - Accent5 2 6 9" xfId="11021"/>
    <cellStyle name="40% - Accent5 2 6 9 2" xfId="41034"/>
    <cellStyle name="40% - Accent5 2 6 9 2 2" xfId="52650"/>
    <cellStyle name="40% - Accent5 2 6 9 3" xfId="46842"/>
    <cellStyle name="40% - Accent5 2 6 9 4" xfId="30008"/>
    <cellStyle name="40% - Accent5 2 7" xfId="1031"/>
    <cellStyle name="40% - Accent5 2 7 2" xfId="3120"/>
    <cellStyle name="40% - Accent5 2 7 2 2" xfId="10649"/>
    <cellStyle name="40% - Accent5 2 7 2 2 2" xfId="21018"/>
    <cellStyle name="40% - Accent5 2 7 2 2 2 2" xfId="43994"/>
    <cellStyle name="40% - Accent5 2 7 2 2 2 2 2" xfId="55610"/>
    <cellStyle name="40% - Accent5 2 7 2 2 2 3" xfId="49802"/>
    <cellStyle name="40% - Accent5 2 7 2 2 2 4" xfId="38186"/>
    <cellStyle name="40% - Accent5 2 7 2 2 3" xfId="40707"/>
    <cellStyle name="40% - Accent5 2 7 2 2 3 2" xfId="52323"/>
    <cellStyle name="40% - Accent5 2 7 2 2 4" xfId="46515"/>
    <cellStyle name="40% - Accent5 2 7 2 2 5" xfId="29144"/>
    <cellStyle name="40% - Accent5 2 7 2 3" xfId="13490"/>
    <cellStyle name="40% - Accent5 2 7 2 3 2" xfId="42825"/>
    <cellStyle name="40% - Accent5 2 7 2 3 2 2" xfId="54441"/>
    <cellStyle name="40% - Accent5 2 7 2 3 3" xfId="48633"/>
    <cellStyle name="40% - Accent5 2 7 2 3 4" xfId="32117"/>
    <cellStyle name="40% - Accent5 2 7 2 4" xfId="39538"/>
    <cellStyle name="40% - Accent5 2 7 2 4 2" xfId="51154"/>
    <cellStyle name="40% - Accent5 2 7 2 5" xfId="25128"/>
    <cellStyle name="40% - Accent5 2 7 2 6" xfId="45346"/>
    <cellStyle name="40% - Accent5 2 7 2 7" xfId="22601"/>
    <cellStyle name="40% - Accent5 2 7 3" xfId="2440"/>
    <cellStyle name="40% - Accent5 2 7 3 2" xfId="12810"/>
    <cellStyle name="40% - Accent5 2 7 3 2 2" xfId="42241"/>
    <cellStyle name="40% - Accent5 2 7 3 2 2 2" xfId="53857"/>
    <cellStyle name="40% - Accent5 2 7 3 2 3" xfId="48049"/>
    <cellStyle name="40% - Accent5 2 7 3 2 4" xfId="31497"/>
    <cellStyle name="40% - Accent5 2 7 3 3" xfId="40123"/>
    <cellStyle name="40% - Accent5 2 7 3 3 2" xfId="51739"/>
    <cellStyle name="40% - Accent5 2 7 3 4" xfId="45931"/>
    <cellStyle name="40% - Accent5 2 7 3 5" xfId="28500"/>
    <cellStyle name="40% - Accent5 2 7 4" xfId="10065"/>
    <cellStyle name="40% - Accent5 2 7 4 2" xfId="20434"/>
    <cellStyle name="40% - Accent5 2 7 4 2 2" xfId="55026"/>
    <cellStyle name="40% - Accent5 2 7 4 2 3" xfId="43410"/>
    <cellStyle name="40% - Accent5 2 7 4 3" xfId="49218"/>
    <cellStyle name="40% - Accent5 2 7 4 4" xfId="37602"/>
    <cellStyle name="40% - Accent5 2 7 5" xfId="11401"/>
    <cellStyle name="40% - Accent5 2 7 5 2" xfId="41291"/>
    <cellStyle name="40% - Accent5 2 7 5 2 2" xfId="52907"/>
    <cellStyle name="40% - Accent5 2 7 5 3" xfId="47099"/>
    <cellStyle name="40% - Accent5 2 7 5 4" xfId="30265"/>
    <cellStyle name="40% - Accent5 2 7 6" xfId="38954"/>
    <cellStyle name="40% - Accent5 2 7 6 2" xfId="50570"/>
    <cellStyle name="40% - Accent5 2 7 7" xfId="24364"/>
    <cellStyle name="40% - Accent5 2 7 8" xfId="44762"/>
    <cellStyle name="40% - Accent5 2 7 9" xfId="21837"/>
    <cellStyle name="40% - Accent5 2 8" xfId="1279"/>
    <cellStyle name="40% - Accent5 2 8 2" xfId="2638"/>
    <cellStyle name="40% - Accent5 2 8 2 2" xfId="13008"/>
    <cellStyle name="40% - Accent5 2 8 2 2 2" xfId="42423"/>
    <cellStyle name="40% - Accent5 2 8 2 2 2 2" xfId="54039"/>
    <cellStyle name="40% - Accent5 2 8 2 2 3" xfId="48231"/>
    <cellStyle name="40% - Accent5 2 8 2 2 4" xfId="31695"/>
    <cellStyle name="40% - Accent5 2 8 2 3" xfId="40305"/>
    <cellStyle name="40% - Accent5 2 8 2 3 2" xfId="51921"/>
    <cellStyle name="40% - Accent5 2 8 2 4" xfId="46113"/>
    <cellStyle name="40% - Accent5 2 8 2 5" xfId="28682"/>
    <cellStyle name="40% - Accent5 2 8 3" xfId="10247"/>
    <cellStyle name="40% - Accent5 2 8 3 2" xfId="20616"/>
    <cellStyle name="40% - Accent5 2 8 3 2 2" xfId="55208"/>
    <cellStyle name="40% - Accent5 2 8 3 2 3" xfId="43592"/>
    <cellStyle name="40% - Accent5 2 8 3 3" xfId="49400"/>
    <cellStyle name="40% - Accent5 2 8 3 4" xfId="37784"/>
    <cellStyle name="40% - Accent5 2 8 4" xfId="11649"/>
    <cellStyle name="40% - Accent5 2 8 4 2" xfId="41473"/>
    <cellStyle name="40% - Accent5 2 8 4 2 2" xfId="53089"/>
    <cellStyle name="40% - Accent5 2 8 4 3" xfId="47281"/>
    <cellStyle name="40% - Accent5 2 8 4 4" xfId="30447"/>
    <cellStyle name="40% - Accent5 2 8 5" xfId="39136"/>
    <cellStyle name="40% - Accent5 2 8 5 2" xfId="50752"/>
    <cellStyle name="40% - Accent5 2 8 6" xfId="24612"/>
    <cellStyle name="40% - Accent5 2 8 7" xfId="44944"/>
    <cellStyle name="40% - Accent5 2 8 8" xfId="22085"/>
    <cellStyle name="40% - Accent5 2 9" xfId="697"/>
    <cellStyle name="40% - Accent5 2 9 2" xfId="2822"/>
    <cellStyle name="40% - Accent5 2 9 2 2" xfId="13192"/>
    <cellStyle name="40% - Accent5 2 9 2 2 2" xfId="42605"/>
    <cellStyle name="40% - Accent5 2 9 2 2 2 2" xfId="54221"/>
    <cellStyle name="40% - Accent5 2 9 2 2 3" xfId="48413"/>
    <cellStyle name="40% - Accent5 2 9 2 2 4" xfId="31879"/>
    <cellStyle name="40% - Accent5 2 9 2 3" xfId="40487"/>
    <cellStyle name="40% - Accent5 2 9 2 3 2" xfId="52103"/>
    <cellStyle name="40% - Accent5 2 9 2 4" xfId="46295"/>
    <cellStyle name="40% - Accent5 2 9 2 5" xfId="28864"/>
    <cellStyle name="40% - Accent5 2 9 3" xfId="10429"/>
    <cellStyle name="40% - Accent5 2 9 3 2" xfId="20798"/>
    <cellStyle name="40% - Accent5 2 9 3 2 2" xfId="55390"/>
    <cellStyle name="40% - Accent5 2 9 3 2 3" xfId="43774"/>
    <cellStyle name="40% - Accent5 2 9 3 3" xfId="49582"/>
    <cellStyle name="40% - Accent5 2 9 3 4" xfId="37966"/>
    <cellStyle name="40% - Accent5 2 9 4" xfId="11067"/>
    <cellStyle name="40% - Accent5 2 9 4 2" xfId="41071"/>
    <cellStyle name="40% - Accent5 2 9 4 2 2" xfId="52687"/>
    <cellStyle name="40% - Accent5 2 9 4 3" xfId="46879"/>
    <cellStyle name="40% - Accent5 2 9 4 4" xfId="30045"/>
    <cellStyle name="40% - Accent5 2 9 5" xfId="39318"/>
    <cellStyle name="40% - Accent5 2 9 5 2" xfId="50934"/>
    <cellStyle name="40% - Accent5 2 9 6" xfId="24798"/>
    <cellStyle name="40% - Accent5 2 9 7" xfId="45126"/>
    <cellStyle name="40% - Accent5 2 9 8" xfId="22271"/>
    <cellStyle name="40% - Accent5 3" xfId="216"/>
    <cellStyle name="40% - Accent6 2" xfId="217"/>
    <cellStyle name="40% - Accent6 2 10" xfId="2122"/>
    <cellStyle name="40% - Accent6 2 10 2" xfId="9846"/>
    <cellStyle name="40% - Accent6 2 10 2 2" xfId="20215"/>
    <cellStyle name="40% - Accent6 2 10 2 2 2" xfId="43191"/>
    <cellStyle name="40% - Accent6 2 10 2 2 2 2" xfId="54807"/>
    <cellStyle name="40% - Accent6 2 10 2 2 3" xfId="48999"/>
    <cellStyle name="40% - Accent6 2 10 2 2 4" xfId="37383"/>
    <cellStyle name="40% - Accent6 2 10 2 3" xfId="39904"/>
    <cellStyle name="40% - Accent6 2 10 2 3 2" xfId="51520"/>
    <cellStyle name="40% - Accent6 2 10 2 4" xfId="45712"/>
    <cellStyle name="40% - Accent6 2 10 2 5" xfId="28202"/>
    <cellStyle name="40% - Accent6 2 10 3" xfId="12492"/>
    <cellStyle name="40% - Accent6 2 10 3 2" xfId="42022"/>
    <cellStyle name="40% - Accent6 2 10 3 2 2" xfId="53638"/>
    <cellStyle name="40% - Accent6 2 10 3 3" xfId="47830"/>
    <cellStyle name="40% - Accent6 2 10 3 4" xfId="31259"/>
    <cellStyle name="40% - Accent6 2 10 4" xfId="38735"/>
    <cellStyle name="40% - Accent6 2 10 4 2" xfId="50351"/>
    <cellStyle name="40% - Accent6 2 10 5" xfId="24044"/>
    <cellStyle name="40% - Accent6 2 10 6" xfId="44543"/>
    <cellStyle name="40% - Accent6 2 10 7" xfId="21508"/>
    <cellStyle name="40% - Accent6 2 11" xfId="1737"/>
    <cellStyle name="40% - Accent6 2 11 2" xfId="12107"/>
    <cellStyle name="40% - Accent6 2 11 2 2" xfId="41839"/>
    <cellStyle name="40% - Accent6 2 11 2 2 2" xfId="53455"/>
    <cellStyle name="40% - Accent6 2 11 2 3" xfId="47647"/>
    <cellStyle name="40% - Accent6 2 11 2 4" xfId="30901"/>
    <cellStyle name="40% - Accent6 2 11 3" xfId="38552"/>
    <cellStyle name="40% - Accent6 2 11 3 2" xfId="50168"/>
    <cellStyle name="40% - Accent6 2 11 4" xfId="44360"/>
    <cellStyle name="40% - Accent6 2 11 5" xfId="23659"/>
    <cellStyle name="40% - Accent6 2 12" xfId="1475"/>
    <cellStyle name="40% - Accent6 2 12 2" xfId="11845"/>
    <cellStyle name="40% - Accent6 2 12 2 2" xfId="41656"/>
    <cellStyle name="40% - Accent6 2 12 2 2 2" xfId="53272"/>
    <cellStyle name="40% - Accent6 2 12 2 3" xfId="47464"/>
    <cellStyle name="40% - Accent6 2 12 2 4" xfId="30643"/>
    <cellStyle name="40% - Accent6 2 12 3" xfId="39721"/>
    <cellStyle name="40% - Accent6 2 12 3 2" xfId="51337"/>
    <cellStyle name="40% - Accent6 2 12 4" xfId="45529"/>
    <cellStyle name="40% - Accent6 2 12 5" xfId="28007"/>
    <cellStyle name="40% - Accent6 2 13" xfId="9663"/>
    <cellStyle name="40% - Accent6 2 13 2" xfId="20032"/>
    <cellStyle name="40% - Accent6 2 13 2 2" xfId="54624"/>
    <cellStyle name="40% - Accent6 2 13 2 3" xfId="43008"/>
    <cellStyle name="40% - Accent6 2 13 3" xfId="48816"/>
    <cellStyle name="40% - Accent6 2 13 4" xfId="37200"/>
    <cellStyle name="40% - Accent6 2 14" xfId="10835"/>
    <cellStyle name="40% - Accent6 2 14 2" xfId="40890"/>
    <cellStyle name="40% - Accent6 2 14 2 2" xfId="52506"/>
    <cellStyle name="40% - Accent6 2 14 3" xfId="46698"/>
    <cellStyle name="40% - Accent6 2 14 4" xfId="29864"/>
    <cellStyle name="40% - Accent6 2 15" xfId="38369"/>
    <cellStyle name="40% - Accent6 2 15 2" xfId="49985"/>
    <cellStyle name="40% - Accent6 2 16" xfId="23325"/>
    <cellStyle name="40% - Accent6 2 17" xfId="44177"/>
    <cellStyle name="40% - Accent6 2 18" xfId="21208"/>
    <cellStyle name="40% - Accent6 2 2" xfId="467"/>
    <cellStyle name="40% - Accent6 2 2 10" xfId="1893"/>
    <cellStyle name="40% - Accent6 2 2 10 2" xfId="12263"/>
    <cellStyle name="40% - Accent6 2 2 10 2 2" xfId="41857"/>
    <cellStyle name="40% - Accent6 2 2 10 2 2 2" xfId="53473"/>
    <cellStyle name="40% - Accent6 2 2 10 2 3" xfId="47665"/>
    <cellStyle name="40% - Accent6 2 2 10 2 4" xfId="31044"/>
    <cellStyle name="40% - Accent6 2 2 10 3" xfId="38570"/>
    <cellStyle name="40% - Accent6 2 2 10 3 2" xfId="50186"/>
    <cellStyle name="40% - Accent6 2 2 10 4" xfId="44378"/>
    <cellStyle name="40% - Accent6 2 2 10 5" xfId="23815"/>
    <cellStyle name="40% - Accent6 2 2 11" xfId="1516"/>
    <cellStyle name="40% - Accent6 2 2 11 2" xfId="11886"/>
    <cellStyle name="40% - Accent6 2 2 11 2 2" xfId="41674"/>
    <cellStyle name="40% - Accent6 2 2 11 2 2 2" xfId="53290"/>
    <cellStyle name="40% - Accent6 2 2 11 2 3" xfId="47482"/>
    <cellStyle name="40% - Accent6 2 2 11 2 4" xfId="30684"/>
    <cellStyle name="40% - Accent6 2 2 11 3" xfId="39739"/>
    <cellStyle name="40% - Accent6 2 2 11 3 2" xfId="51355"/>
    <cellStyle name="40% - Accent6 2 2 11 4" xfId="45547"/>
    <cellStyle name="40% - Accent6 2 2 11 5" xfId="28025"/>
    <cellStyle name="40% - Accent6 2 2 12" xfId="9681"/>
    <cellStyle name="40% - Accent6 2 2 12 2" xfId="20050"/>
    <cellStyle name="40% - Accent6 2 2 12 2 2" xfId="54642"/>
    <cellStyle name="40% - Accent6 2 2 12 2 3" xfId="43026"/>
    <cellStyle name="40% - Accent6 2 2 12 3" xfId="48834"/>
    <cellStyle name="40% - Accent6 2 2 12 4" xfId="37218"/>
    <cellStyle name="40% - Accent6 2 2 13" xfId="10853"/>
    <cellStyle name="40% - Accent6 2 2 13 2" xfId="40908"/>
    <cellStyle name="40% - Accent6 2 2 13 2 2" xfId="52524"/>
    <cellStyle name="40% - Accent6 2 2 13 3" xfId="46716"/>
    <cellStyle name="40% - Accent6 2 2 13 4" xfId="29882"/>
    <cellStyle name="40% - Accent6 2 2 14" xfId="38387"/>
    <cellStyle name="40% - Accent6 2 2 14 2" xfId="50003"/>
    <cellStyle name="40% - Accent6 2 2 15" xfId="23348"/>
    <cellStyle name="40% - Accent6 2 2 16" xfId="44195"/>
    <cellStyle name="40% - Accent6 2 2 17" xfId="21237"/>
    <cellStyle name="40% - Accent6 2 2 2" xfId="533"/>
    <cellStyle name="40% - Accent6 2 2 2 10" xfId="10905"/>
    <cellStyle name="40% - Accent6 2 2 2 10 2" xfId="40945"/>
    <cellStyle name="40% - Accent6 2 2 2 10 2 2" xfId="52561"/>
    <cellStyle name="40% - Accent6 2 2 2 10 3" xfId="46753"/>
    <cellStyle name="40% - Accent6 2 2 2 10 4" xfId="29919"/>
    <cellStyle name="40% - Accent6 2 2 2 11" xfId="38461"/>
    <cellStyle name="40% - Accent6 2 2 2 11 2" xfId="50077"/>
    <cellStyle name="40% - Accent6 2 2 2 12" xfId="23460"/>
    <cellStyle name="40% - Accent6 2 2 2 13" xfId="44269"/>
    <cellStyle name="40% - Accent6 2 2 2 14" xfId="21378"/>
    <cellStyle name="40% - Accent6 2 2 2 2" xfId="860"/>
    <cellStyle name="40% - Accent6 2 2 2 2 2" xfId="2967"/>
    <cellStyle name="40% - Accent6 2 2 2 2 2 2" xfId="10559"/>
    <cellStyle name="40% - Accent6 2 2 2 2 2 2 2" xfId="20928"/>
    <cellStyle name="40% - Accent6 2 2 2 2 2 2 2 2" xfId="43904"/>
    <cellStyle name="40% - Accent6 2 2 2 2 2 2 2 2 2" xfId="55520"/>
    <cellStyle name="40% - Accent6 2 2 2 2 2 2 2 3" xfId="49712"/>
    <cellStyle name="40% - Accent6 2 2 2 2 2 2 2 4" xfId="38096"/>
    <cellStyle name="40% - Accent6 2 2 2 2 2 2 3" xfId="40617"/>
    <cellStyle name="40% - Accent6 2 2 2 2 2 2 3 2" xfId="52233"/>
    <cellStyle name="40% - Accent6 2 2 2 2 2 2 4" xfId="46425"/>
    <cellStyle name="40% - Accent6 2 2 2 2 2 2 5" xfId="28998"/>
    <cellStyle name="40% - Accent6 2 2 2 2 2 3" xfId="13337"/>
    <cellStyle name="40% - Accent6 2 2 2 2 2 3 2" xfId="42735"/>
    <cellStyle name="40% - Accent6 2 2 2 2 2 3 2 2" xfId="54351"/>
    <cellStyle name="40% - Accent6 2 2 2 2 2 3 3" xfId="48543"/>
    <cellStyle name="40% - Accent6 2 2 2 2 2 3 4" xfId="32020"/>
    <cellStyle name="40% - Accent6 2 2 2 2 2 4" xfId="39448"/>
    <cellStyle name="40% - Accent6 2 2 2 2 2 4 2" xfId="51064"/>
    <cellStyle name="40% - Accent6 2 2 2 2 2 5" xfId="24961"/>
    <cellStyle name="40% - Accent6 2 2 2 2 2 6" xfId="45256"/>
    <cellStyle name="40% - Accent6 2 2 2 2 2 7" xfId="22434"/>
    <cellStyle name="40% - Accent6 2 2 2 2 3" xfId="2319"/>
    <cellStyle name="40% - Accent6 2 2 2 2 3 2" xfId="12689"/>
    <cellStyle name="40% - Accent6 2 2 2 2 3 2 2" xfId="42151"/>
    <cellStyle name="40% - Accent6 2 2 2 2 3 2 2 2" xfId="53767"/>
    <cellStyle name="40% - Accent6 2 2 2 2 3 2 3" xfId="47959"/>
    <cellStyle name="40% - Accent6 2 2 2 2 3 2 4" xfId="31388"/>
    <cellStyle name="40% - Accent6 2 2 2 2 3 3" xfId="40033"/>
    <cellStyle name="40% - Accent6 2 2 2 2 3 3 2" xfId="51649"/>
    <cellStyle name="40% - Accent6 2 2 2 2 3 4" xfId="45841"/>
    <cellStyle name="40% - Accent6 2 2 2 2 3 5" xfId="28399"/>
    <cellStyle name="40% - Accent6 2 2 2 2 4" xfId="9975"/>
    <cellStyle name="40% - Accent6 2 2 2 2 4 2" xfId="20344"/>
    <cellStyle name="40% - Accent6 2 2 2 2 4 2 2" xfId="54936"/>
    <cellStyle name="40% - Accent6 2 2 2 2 4 2 3" xfId="43320"/>
    <cellStyle name="40% - Accent6 2 2 2 2 4 3" xfId="49128"/>
    <cellStyle name="40% - Accent6 2 2 2 2 4 4" xfId="37512"/>
    <cellStyle name="40% - Accent6 2 2 2 2 5" xfId="11230"/>
    <cellStyle name="40% - Accent6 2 2 2 2 5 2" xfId="41201"/>
    <cellStyle name="40% - Accent6 2 2 2 2 5 2 2" xfId="52817"/>
    <cellStyle name="40% - Accent6 2 2 2 2 5 3" xfId="47009"/>
    <cellStyle name="40% - Accent6 2 2 2 2 5 4" xfId="30175"/>
    <cellStyle name="40% - Accent6 2 2 2 2 6" xfId="38864"/>
    <cellStyle name="40% - Accent6 2 2 2 2 6 2" xfId="50480"/>
    <cellStyle name="40% - Accent6 2 2 2 2 7" xfId="24241"/>
    <cellStyle name="40% - Accent6 2 2 2 2 8" xfId="44672"/>
    <cellStyle name="40% - Accent6 2 2 2 2 9" xfId="21705"/>
    <cellStyle name="40% - Accent6 2 2 2 3" xfId="1121"/>
    <cellStyle name="40% - Accent6 2 2 2 3 2" xfId="3176"/>
    <cellStyle name="40% - Accent6 2 2 2 3 2 2" xfId="10705"/>
    <cellStyle name="40% - Accent6 2 2 2 3 2 2 2" xfId="21074"/>
    <cellStyle name="40% - Accent6 2 2 2 3 2 2 2 2" xfId="44050"/>
    <cellStyle name="40% - Accent6 2 2 2 3 2 2 2 2 2" xfId="55666"/>
    <cellStyle name="40% - Accent6 2 2 2 3 2 2 2 3" xfId="49858"/>
    <cellStyle name="40% - Accent6 2 2 2 3 2 2 2 4" xfId="38242"/>
    <cellStyle name="40% - Accent6 2 2 2 3 2 2 3" xfId="40763"/>
    <cellStyle name="40% - Accent6 2 2 2 3 2 2 3 2" xfId="52379"/>
    <cellStyle name="40% - Accent6 2 2 2 3 2 2 4" xfId="46571"/>
    <cellStyle name="40% - Accent6 2 2 2 3 2 2 5" xfId="29200"/>
    <cellStyle name="40% - Accent6 2 2 2 3 2 3" xfId="13546"/>
    <cellStyle name="40% - Accent6 2 2 2 3 2 3 2" xfId="42881"/>
    <cellStyle name="40% - Accent6 2 2 2 3 2 3 2 2" xfId="54497"/>
    <cellStyle name="40% - Accent6 2 2 2 3 2 3 3" xfId="48689"/>
    <cellStyle name="40% - Accent6 2 2 2 3 2 3 4" xfId="32173"/>
    <cellStyle name="40% - Accent6 2 2 2 3 2 4" xfId="39594"/>
    <cellStyle name="40% - Accent6 2 2 2 3 2 4 2" xfId="51210"/>
    <cellStyle name="40% - Accent6 2 2 2 3 2 5" xfId="25184"/>
    <cellStyle name="40% - Accent6 2 2 2 3 2 6" xfId="45402"/>
    <cellStyle name="40% - Accent6 2 2 2 3 2 7" xfId="22657"/>
    <cellStyle name="40% - Accent6 2 2 2 3 3" xfId="2504"/>
    <cellStyle name="40% - Accent6 2 2 2 3 3 2" xfId="12874"/>
    <cellStyle name="40% - Accent6 2 2 2 3 3 2 2" xfId="42297"/>
    <cellStyle name="40% - Accent6 2 2 2 3 3 2 2 2" xfId="53913"/>
    <cellStyle name="40% - Accent6 2 2 2 3 3 2 3" xfId="48105"/>
    <cellStyle name="40% - Accent6 2 2 2 3 3 2 4" xfId="31561"/>
    <cellStyle name="40% - Accent6 2 2 2 3 3 3" xfId="40179"/>
    <cellStyle name="40% - Accent6 2 2 2 3 3 3 2" xfId="51795"/>
    <cellStyle name="40% - Accent6 2 2 2 3 3 4" xfId="45987"/>
    <cellStyle name="40% - Accent6 2 2 2 3 3 5" xfId="28556"/>
    <cellStyle name="40% - Accent6 2 2 2 3 4" xfId="10121"/>
    <cellStyle name="40% - Accent6 2 2 2 3 4 2" xfId="20490"/>
    <cellStyle name="40% - Accent6 2 2 2 3 4 2 2" xfId="55082"/>
    <cellStyle name="40% - Accent6 2 2 2 3 4 2 3" xfId="43466"/>
    <cellStyle name="40% - Accent6 2 2 2 3 4 3" xfId="49274"/>
    <cellStyle name="40% - Accent6 2 2 2 3 4 4" xfId="37658"/>
    <cellStyle name="40% - Accent6 2 2 2 3 5" xfId="11491"/>
    <cellStyle name="40% - Accent6 2 2 2 3 5 2" xfId="41347"/>
    <cellStyle name="40% - Accent6 2 2 2 3 5 2 2" xfId="52963"/>
    <cellStyle name="40% - Accent6 2 2 2 3 5 3" xfId="47155"/>
    <cellStyle name="40% - Accent6 2 2 2 3 5 4" xfId="30321"/>
    <cellStyle name="40% - Accent6 2 2 2 3 6" xfId="39010"/>
    <cellStyle name="40% - Accent6 2 2 2 3 6 2" xfId="50626"/>
    <cellStyle name="40% - Accent6 2 2 2 3 7" xfId="24454"/>
    <cellStyle name="40% - Accent6 2 2 2 3 8" xfId="44818"/>
    <cellStyle name="40% - Accent6 2 2 2 3 9" xfId="21927"/>
    <cellStyle name="40% - Accent6 2 2 2 4" xfId="1335"/>
    <cellStyle name="40% - Accent6 2 2 2 4 2" xfId="2694"/>
    <cellStyle name="40% - Accent6 2 2 2 4 2 2" xfId="13064"/>
    <cellStyle name="40% - Accent6 2 2 2 4 2 2 2" xfId="42479"/>
    <cellStyle name="40% - Accent6 2 2 2 4 2 2 2 2" xfId="54095"/>
    <cellStyle name="40% - Accent6 2 2 2 4 2 2 3" xfId="48287"/>
    <cellStyle name="40% - Accent6 2 2 2 4 2 2 4" xfId="31751"/>
    <cellStyle name="40% - Accent6 2 2 2 4 2 3" xfId="40361"/>
    <cellStyle name="40% - Accent6 2 2 2 4 2 3 2" xfId="51977"/>
    <cellStyle name="40% - Accent6 2 2 2 4 2 4" xfId="46169"/>
    <cellStyle name="40% - Accent6 2 2 2 4 2 5" xfId="28738"/>
    <cellStyle name="40% - Accent6 2 2 2 4 3" xfId="10303"/>
    <cellStyle name="40% - Accent6 2 2 2 4 3 2" xfId="20672"/>
    <cellStyle name="40% - Accent6 2 2 2 4 3 2 2" xfId="55264"/>
    <cellStyle name="40% - Accent6 2 2 2 4 3 2 3" xfId="43648"/>
    <cellStyle name="40% - Accent6 2 2 2 4 3 3" xfId="49456"/>
    <cellStyle name="40% - Accent6 2 2 2 4 3 4" xfId="37840"/>
    <cellStyle name="40% - Accent6 2 2 2 4 4" xfId="11705"/>
    <cellStyle name="40% - Accent6 2 2 2 4 4 2" xfId="41529"/>
    <cellStyle name="40% - Accent6 2 2 2 4 4 2 2" xfId="53145"/>
    <cellStyle name="40% - Accent6 2 2 2 4 4 3" xfId="47337"/>
    <cellStyle name="40% - Accent6 2 2 2 4 4 4" xfId="30503"/>
    <cellStyle name="40% - Accent6 2 2 2 4 5" xfId="39192"/>
    <cellStyle name="40% - Accent6 2 2 2 4 5 2" xfId="50808"/>
    <cellStyle name="40% - Accent6 2 2 2 4 6" xfId="24668"/>
    <cellStyle name="40% - Accent6 2 2 2 4 7" xfId="45000"/>
    <cellStyle name="40% - Accent6 2 2 2 4 8" xfId="22141"/>
    <cellStyle name="40% - Accent6 2 2 2 5" xfId="782"/>
    <cellStyle name="40% - Accent6 2 2 2 5 2" xfId="2889"/>
    <cellStyle name="40% - Accent6 2 2 2 5 2 2" xfId="13259"/>
    <cellStyle name="40% - Accent6 2 2 2 5 2 2 2" xfId="42661"/>
    <cellStyle name="40% - Accent6 2 2 2 5 2 2 2 2" xfId="54277"/>
    <cellStyle name="40% - Accent6 2 2 2 5 2 2 3" xfId="48469"/>
    <cellStyle name="40% - Accent6 2 2 2 5 2 2 4" xfId="31946"/>
    <cellStyle name="40% - Accent6 2 2 2 5 2 3" xfId="40543"/>
    <cellStyle name="40% - Accent6 2 2 2 5 2 3 2" xfId="52159"/>
    <cellStyle name="40% - Accent6 2 2 2 5 2 4" xfId="46351"/>
    <cellStyle name="40% - Accent6 2 2 2 5 2 5" xfId="28920"/>
    <cellStyle name="40% - Accent6 2 2 2 5 3" xfId="10485"/>
    <cellStyle name="40% - Accent6 2 2 2 5 3 2" xfId="20854"/>
    <cellStyle name="40% - Accent6 2 2 2 5 3 2 2" xfId="55446"/>
    <cellStyle name="40% - Accent6 2 2 2 5 3 2 3" xfId="43830"/>
    <cellStyle name="40% - Accent6 2 2 2 5 3 3" xfId="49638"/>
    <cellStyle name="40% - Accent6 2 2 2 5 3 4" xfId="38022"/>
    <cellStyle name="40% - Accent6 2 2 2 5 4" xfId="11152"/>
    <cellStyle name="40% - Accent6 2 2 2 5 4 2" xfId="41127"/>
    <cellStyle name="40% - Accent6 2 2 2 5 4 2 2" xfId="52743"/>
    <cellStyle name="40% - Accent6 2 2 2 5 4 3" xfId="46935"/>
    <cellStyle name="40% - Accent6 2 2 2 5 4 4" xfId="30101"/>
    <cellStyle name="40% - Accent6 2 2 2 5 5" xfId="39374"/>
    <cellStyle name="40% - Accent6 2 2 2 5 5 2" xfId="50990"/>
    <cellStyle name="40% - Accent6 2 2 2 5 6" xfId="24883"/>
    <cellStyle name="40% - Accent6 2 2 2 5 7" xfId="45182"/>
    <cellStyle name="40% - Accent6 2 2 2 5 8" xfId="22356"/>
    <cellStyle name="40% - Accent6 2 2 2 6" xfId="2244"/>
    <cellStyle name="40% - Accent6 2 2 2 6 2" xfId="9901"/>
    <cellStyle name="40% - Accent6 2 2 2 6 2 2" xfId="20270"/>
    <cellStyle name="40% - Accent6 2 2 2 6 2 2 2" xfId="43246"/>
    <cellStyle name="40% - Accent6 2 2 2 6 2 2 2 2" xfId="54862"/>
    <cellStyle name="40% - Accent6 2 2 2 6 2 2 3" xfId="49054"/>
    <cellStyle name="40% - Accent6 2 2 2 6 2 2 4" xfId="37438"/>
    <cellStyle name="40% - Accent6 2 2 2 6 2 3" xfId="39959"/>
    <cellStyle name="40% - Accent6 2 2 2 6 2 3 2" xfId="51575"/>
    <cellStyle name="40% - Accent6 2 2 2 6 2 4" xfId="45767"/>
    <cellStyle name="40% - Accent6 2 2 2 6 2 5" xfId="28324"/>
    <cellStyle name="40% - Accent6 2 2 2 6 3" xfId="12614"/>
    <cellStyle name="40% - Accent6 2 2 2 6 3 2" xfId="42077"/>
    <cellStyle name="40% - Accent6 2 2 2 6 3 2 2" xfId="53693"/>
    <cellStyle name="40% - Accent6 2 2 2 6 3 3" xfId="47885"/>
    <cellStyle name="40% - Accent6 2 2 2 6 3 4" xfId="31314"/>
    <cellStyle name="40% - Accent6 2 2 2 6 4" xfId="38790"/>
    <cellStyle name="40% - Accent6 2 2 2 6 4 2" xfId="50406"/>
    <cellStyle name="40% - Accent6 2 2 2 6 5" xfId="24166"/>
    <cellStyle name="40% - Accent6 2 2 2 6 6" xfId="44598"/>
    <cellStyle name="40% - Accent6 2 2 2 6 7" xfId="21630"/>
    <cellStyle name="40% - Accent6 2 2 2 7" xfId="2004"/>
    <cellStyle name="40% - Accent6 2 2 2 7 2" xfId="12374"/>
    <cellStyle name="40% - Accent6 2 2 2 7 2 2" xfId="41931"/>
    <cellStyle name="40% - Accent6 2 2 2 7 2 2 2" xfId="53547"/>
    <cellStyle name="40% - Accent6 2 2 2 7 2 3" xfId="47739"/>
    <cellStyle name="40% - Accent6 2 2 2 7 2 4" xfId="31154"/>
    <cellStyle name="40% - Accent6 2 2 2 7 3" xfId="38644"/>
    <cellStyle name="40% - Accent6 2 2 2 7 3 2" xfId="50260"/>
    <cellStyle name="40% - Accent6 2 2 2 7 4" xfId="44452"/>
    <cellStyle name="40% - Accent6 2 2 2 7 5" xfId="23926"/>
    <cellStyle name="40% - Accent6 2 2 2 8" xfId="1601"/>
    <cellStyle name="40% - Accent6 2 2 2 8 2" xfId="11971"/>
    <cellStyle name="40% - Accent6 2 2 2 8 2 2" xfId="41748"/>
    <cellStyle name="40% - Accent6 2 2 2 8 2 2 2" xfId="53364"/>
    <cellStyle name="40% - Accent6 2 2 2 8 2 3" xfId="47556"/>
    <cellStyle name="40% - Accent6 2 2 2 8 2 4" xfId="30769"/>
    <cellStyle name="40% - Accent6 2 2 2 8 3" xfId="39813"/>
    <cellStyle name="40% - Accent6 2 2 2 8 3 2" xfId="51429"/>
    <cellStyle name="40% - Accent6 2 2 2 8 4" xfId="45621"/>
    <cellStyle name="40% - Accent6 2 2 2 8 5" xfId="28099"/>
    <cellStyle name="40% - Accent6 2 2 2 9" xfId="9755"/>
    <cellStyle name="40% - Accent6 2 2 2 9 2" xfId="20124"/>
    <cellStyle name="40% - Accent6 2 2 2 9 2 2" xfId="54716"/>
    <cellStyle name="40% - Accent6 2 2 2 9 2 3" xfId="43100"/>
    <cellStyle name="40% - Accent6 2 2 2 9 3" xfId="48908"/>
    <cellStyle name="40% - Accent6 2 2 2 9 4" xfId="37292"/>
    <cellStyle name="40% - Accent6 2 2 3" xfId="591"/>
    <cellStyle name="40% - Accent6 2 2 3 10" xfId="38497"/>
    <cellStyle name="40% - Accent6 2 2 3 10 2" xfId="50113"/>
    <cellStyle name="40% - Accent6 2 2 3 11" xfId="23518"/>
    <cellStyle name="40% - Accent6 2 2 3 12" xfId="44305"/>
    <cellStyle name="40% - Accent6 2 2 3 13" xfId="21436"/>
    <cellStyle name="40% - Accent6 2 2 3 2" xfId="1179"/>
    <cellStyle name="40% - Accent6 2 2 3 2 2" xfId="3212"/>
    <cellStyle name="40% - Accent6 2 2 3 2 2 2" xfId="10741"/>
    <cellStyle name="40% - Accent6 2 2 3 2 2 2 2" xfId="21110"/>
    <cellStyle name="40% - Accent6 2 2 3 2 2 2 2 2" xfId="44086"/>
    <cellStyle name="40% - Accent6 2 2 3 2 2 2 2 2 2" xfId="55702"/>
    <cellStyle name="40% - Accent6 2 2 3 2 2 2 2 3" xfId="49894"/>
    <cellStyle name="40% - Accent6 2 2 3 2 2 2 2 4" xfId="38278"/>
    <cellStyle name="40% - Accent6 2 2 3 2 2 2 3" xfId="40799"/>
    <cellStyle name="40% - Accent6 2 2 3 2 2 2 3 2" xfId="52415"/>
    <cellStyle name="40% - Accent6 2 2 3 2 2 2 4" xfId="46607"/>
    <cellStyle name="40% - Accent6 2 2 3 2 2 2 5" xfId="29236"/>
    <cellStyle name="40% - Accent6 2 2 3 2 2 3" xfId="13582"/>
    <cellStyle name="40% - Accent6 2 2 3 2 2 3 2" xfId="42917"/>
    <cellStyle name="40% - Accent6 2 2 3 2 2 3 2 2" xfId="54533"/>
    <cellStyle name="40% - Accent6 2 2 3 2 2 3 3" xfId="48725"/>
    <cellStyle name="40% - Accent6 2 2 3 2 2 3 4" xfId="32209"/>
    <cellStyle name="40% - Accent6 2 2 3 2 2 4" xfId="39630"/>
    <cellStyle name="40% - Accent6 2 2 3 2 2 4 2" xfId="51246"/>
    <cellStyle name="40% - Accent6 2 2 3 2 2 5" xfId="25220"/>
    <cellStyle name="40% - Accent6 2 2 3 2 2 6" xfId="45438"/>
    <cellStyle name="40% - Accent6 2 2 3 2 2 7" xfId="22693"/>
    <cellStyle name="40% - Accent6 2 2 3 2 3" xfId="2546"/>
    <cellStyle name="40% - Accent6 2 2 3 2 3 2" xfId="12916"/>
    <cellStyle name="40% - Accent6 2 2 3 2 3 2 2" xfId="42333"/>
    <cellStyle name="40% - Accent6 2 2 3 2 3 2 2 2" xfId="53949"/>
    <cellStyle name="40% - Accent6 2 2 3 2 3 2 3" xfId="48141"/>
    <cellStyle name="40% - Accent6 2 2 3 2 3 2 4" xfId="31603"/>
    <cellStyle name="40% - Accent6 2 2 3 2 3 3" xfId="40215"/>
    <cellStyle name="40% - Accent6 2 2 3 2 3 3 2" xfId="51831"/>
    <cellStyle name="40% - Accent6 2 2 3 2 3 4" xfId="46023"/>
    <cellStyle name="40% - Accent6 2 2 3 2 3 5" xfId="28592"/>
    <cellStyle name="40% - Accent6 2 2 3 2 4" xfId="10157"/>
    <cellStyle name="40% - Accent6 2 2 3 2 4 2" xfId="20526"/>
    <cellStyle name="40% - Accent6 2 2 3 2 4 2 2" xfId="55118"/>
    <cellStyle name="40% - Accent6 2 2 3 2 4 2 3" xfId="43502"/>
    <cellStyle name="40% - Accent6 2 2 3 2 4 3" xfId="49310"/>
    <cellStyle name="40% - Accent6 2 2 3 2 4 4" xfId="37694"/>
    <cellStyle name="40% - Accent6 2 2 3 2 5" xfId="11549"/>
    <cellStyle name="40% - Accent6 2 2 3 2 5 2" xfId="41383"/>
    <cellStyle name="40% - Accent6 2 2 3 2 5 2 2" xfId="52999"/>
    <cellStyle name="40% - Accent6 2 2 3 2 5 3" xfId="47191"/>
    <cellStyle name="40% - Accent6 2 2 3 2 5 4" xfId="30357"/>
    <cellStyle name="40% - Accent6 2 2 3 2 6" xfId="39046"/>
    <cellStyle name="40% - Accent6 2 2 3 2 6 2" xfId="50662"/>
    <cellStyle name="40% - Accent6 2 2 3 2 7" xfId="24512"/>
    <cellStyle name="40% - Accent6 2 2 3 2 8" xfId="44854"/>
    <cellStyle name="40% - Accent6 2 2 3 2 9" xfId="21985"/>
    <cellStyle name="40% - Accent6 2 2 3 3" xfId="1371"/>
    <cellStyle name="40% - Accent6 2 2 3 3 2" xfId="2730"/>
    <cellStyle name="40% - Accent6 2 2 3 3 2 2" xfId="13100"/>
    <cellStyle name="40% - Accent6 2 2 3 3 2 2 2" xfId="42515"/>
    <cellStyle name="40% - Accent6 2 2 3 3 2 2 2 2" xfId="54131"/>
    <cellStyle name="40% - Accent6 2 2 3 3 2 2 3" xfId="48323"/>
    <cellStyle name="40% - Accent6 2 2 3 3 2 2 4" xfId="31787"/>
    <cellStyle name="40% - Accent6 2 2 3 3 2 3" xfId="40397"/>
    <cellStyle name="40% - Accent6 2 2 3 3 2 3 2" xfId="52013"/>
    <cellStyle name="40% - Accent6 2 2 3 3 2 4" xfId="46205"/>
    <cellStyle name="40% - Accent6 2 2 3 3 2 5" xfId="28774"/>
    <cellStyle name="40% - Accent6 2 2 3 3 3" xfId="10339"/>
    <cellStyle name="40% - Accent6 2 2 3 3 3 2" xfId="20708"/>
    <cellStyle name="40% - Accent6 2 2 3 3 3 2 2" xfId="55300"/>
    <cellStyle name="40% - Accent6 2 2 3 3 3 2 3" xfId="43684"/>
    <cellStyle name="40% - Accent6 2 2 3 3 3 3" xfId="49492"/>
    <cellStyle name="40% - Accent6 2 2 3 3 3 4" xfId="37876"/>
    <cellStyle name="40% - Accent6 2 2 3 3 4" xfId="11741"/>
    <cellStyle name="40% - Accent6 2 2 3 3 4 2" xfId="41565"/>
    <cellStyle name="40% - Accent6 2 2 3 3 4 2 2" xfId="53181"/>
    <cellStyle name="40% - Accent6 2 2 3 3 4 3" xfId="47373"/>
    <cellStyle name="40% - Accent6 2 2 3 3 4 4" xfId="30539"/>
    <cellStyle name="40% - Accent6 2 2 3 3 5" xfId="39228"/>
    <cellStyle name="40% - Accent6 2 2 3 3 5 2" xfId="50844"/>
    <cellStyle name="40% - Accent6 2 2 3 3 6" xfId="24704"/>
    <cellStyle name="40% - Accent6 2 2 3 3 7" xfId="45036"/>
    <cellStyle name="40% - Accent6 2 2 3 3 8" xfId="22177"/>
    <cellStyle name="40% - Accent6 2 2 3 4" xfId="912"/>
    <cellStyle name="40% - Accent6 2 2 3 4 2" xfId="3008"/>
    <cellStyle name="40% - Accent6 2 2 3 4 2 2" xfId="13378"/>
    <cellStyle name="40% - Accent6 2 2 3 4 2 2 2" xfId="42771"/>
    <cellStyle name="40% - Accent6 2 2 3 4 2 2 2 2" xfId="54387"/>
    <cellStyle name="40% - Accent6 2 2 3 4 2 2 3" xfId="48579"/>
    <cellStyle name="40% - Accent6 2 2 3 4 2 2 4" xfId="32061"/>
    <cellStyle name="40% - Accent6 2 2 3 4 2 3" xfId="40653"/>
    <cellStyle name="40% - Accent6 2 2 3 4 2 3 2" xfId="52269"/>
    <cellStyle name="40% - Accent6 2 2 3 4 2 4" xfId="46461"/>
    <cellStyle name="40% - Accent6 2 2 3 4 2 5" xfId="29034"/>
    <cellStyle name="40% - Accent6 2 2 3 4 3" xfId="10595"/>
    <cellStyle name="40% - Accent6 2 2 3 4 3 2" xfId="20964"/>
    <cellStyle name="40% - Accent6 2 2 3 4 3 2 2" xfId="55556"/>
    <cellStyle name="40% - Accent6 2 2 3 4 3 2 3" xfId="43940"/>
    <cellStyle name="40% - Accent6 2 2 3 4 3 3" xfId="49748"/>
    <cellStyle name="40% - Accent6 2 2 3 4 3 4" xfId="38132"/>
    <cellStyle name="40% - Accent6 2 2 3 4 4" xfId="11282"/>
    <cellStyle name="40% - Accent6 2 2 3 4 4 2" xfId="41237"/>
    <cellStyle name="40% - Accent6 2 2 3 4 4 2 2" xfId="52853"/>
    <cellStyle name="40% - Accent6 2 2 3 4 4 3" xfId="47045"/>
    <cellStyle name="40% - Accent6 2 2 3 4 4 4" xfId="30211"/>
    <cellStyle name="40% - Accent6 2 2 3 4 5" xfId="39484"/>
    <cellStyle name="40% - Accent6 2 2 3 4 5 2" xfId="51100"/>
    <cellStyle name="40% - Accent6 2 2 3 4 6" xfId="25013"/>
    <cellStyle name="40% - Accent6 2 2 3 4 7" xfId="45292"/>
    <cellStyle name="40% - Accent6 2 2 3 4 8" xfId="22486"/>
    <cellStyle name="40% - Accent6 2 2 3 5" xfId="2360"/>
    <cellStyle name="40% - Accent6 2 2 3 5 2" xfId="10011"/>
    <cellStyle name="40% - Accent6 2 2 3 5 2 2" xfId="20380"/>
    <cellStyle name="40% - Accent6 2 2 3 5 2 2 2" xfId="43356"/>
    <cellStyle name="40% - Accent6 2 2 3 5 2 2 2 2" xfId="54972"/>
    <cellStyle name="40% - Accent6 2 2 3 5 2 2 3" xfId="49164"/>
    <cellStyle name="40% - Accent6 2 2 3 5 2 2 4" xfId="37548"/>
    <cellStyle name="40% - Accent6 2 2 3 5 2 3" xfId="40069"/>
    <cellStyle name="40% - Accent6 2 2 3 5 2 3 2" xfId="51685"/>
    <cellStyle name="40% - Accent6 2 2 3 5 2 4" xfId="45877"/>
    <cellStyle name="40% - Accent6 2 2 3 5 2 5" xfId="28440"/>
    <cellStyle name="40% - Accent6 2 2 3 5 3" xfId="12730"/>
    <cellStyle name="40% - Accent6 2 2 3 5 3 2" xfId="42187"/>
    <cellStyle name="40% - Accent6 2 2 3 5 3 2 2" xfId="53803"/>
    <cellStyle name="40% - Accent6 2 2 3 5 3 3" xfId="47995"/>
    <cellStyle name="40% - Accent6 2 2 3 5 3 4" xfId="31424"/>
    <cellStyle name="40% - Accent6 2 2 3 5 4" xfId="38900"/>
    <cellStyle name="40% - Accent6 2 2 3 5 4 2" xfId="50516"/>
    <cellStyle name="40% - Accent6 2 2 3 5 5" xfId="24282"/>
    <cellStyle name="40% - Accent6 2 2 3 5 6" xfId="44708"/>
    <cellStyle name="40% - Accent6 2 2 3 5 7" xfId="21746"/>
    <cellStyle name="40% - Accent6 2 2 3 6" xfId="2052"/>
    <cellStyle name="40% - Accent6 2 2 3 6 2" xfId="12422"/>
    <cellStyle name="40% - Accent6 2 2 3 6 2 2" xfId="41967"/>
    <cellStyle name="40% - Accent6 2 2 3 6 2 2 2" xfId="53583"/>
    <cellStyle name="40% - Accent6 2 2 3 6 2 3" xfId="47775"/>
    <cellStyle name="40% - Accent6 2 2 3 6 2 4" xfId="31201"/>
    <cellStyle name="40% - Accent6 2 2 3 6 3" xfId="38680"/>
    <cellStyle name="40% - Accent6 2 2 3 6 3 2" xfId="50296"/>
    <cellStyle name="40% - Accent6 2 2 3 6 4" xfId="44488"/>
    <cellStyle name="40% - Accent6 2 2 3 6 5" xfId="23974"/>
    <cellStyle name="40% - Accent6 2 2 3 7" xfId="1642"/>
    <cellStyle name="40% - Accent6 2 2 3 7 2" xfId="12012"/>
    <cellStyle name="40% - Accent6 2 2 3 7 2 2" xfId="41784"/>
    <cellStyle name="40% - Accent6 2 2 3 7 2 2 2" xfId="53400"/>
    <cellStyle name="40% - Accent6 2 2 3 7 2 3" xfId="47592"/>
    <cellStyle name="40% - Accent6 2 2 3 7 2 4" xfId="30810"/>
    <cellStyle name="40% - Accent6 2 2 3 7 3" xfId="39849"/>
    <cellStyle name="40% - Accent6 2 2 3 7 3 2" xfId="51465"/>
    <cellStyle name="40% - Accent6 2 2 3 7 4" xfId="45657"/>
    <cellStyle name="40% - Accent6 2 2 3 7 5" xfId="28135"/>
    <cellStyle name="40% - Accent6 2 2 3 8" xfId="9791"/>
    <cellStyle name="40% - Accent6 2 2 3 8 2" xfId="20160"/>
    <cellStyle name="40% - Accent6 2 2 3 8 2 2" xfId="54752"/>
    <cellStyle name="40% - Accent6 2 2 3 8 2 3" xfId="43136"/>
    <cellStyle name="40% - Accent6 2 2 3 8 3" xfId="48944"/>
    <cellStyle name="40% - Accent6 2 2 3 8 4" xfId="37328"/>
    <cellStyle name="40% - Accent6 2 2 3 9" xfId="10963"/>
    <cellStyle name="40% - Accent6 2 2 3 9 2" xfId="40981"/>
    <cellStyle name="40% - Accent6 2 2 3 9 2 2" xfId="52597"/>
    <cellStyle name="40% - Accent6 2 2 3 9 3" xfId="46789"/>
    <cellStyle name="40% - Accent6 2 2 3 9 4" xfId="29955"/>
    <cellStyle name="40% - Accent6 2 2 4" xfId="632"/>
    <cellStyle name="40% - Accent6 2 2 4 10" xfId="38533"/>
    <cellStyle name="40% - Accent6 2 2 4 10 2" xfId="50149"/>
    <cellStyle name="40% - Accent6 2 2 4 11" xfId="23559"/>
    <cellStyle name="40% - Accent6 2 2 4 12" xfId="44341"/>
    <cellStyle name="40% - Accent6 2 2 4 13" xfId="21477"/>
    <cellStyle name="40% - Accent6 2 2 4 2" xfId="1220"/>
    <cellStyle name="40% - Accent6 2 2 4 2 2" xfId="3248"/>
    <cellStyle name="40% - Accent6 2 2 4 2 2 2" xfId="10777"/>
    <cellStyle name="40% - Accent6 2 2 4 2 2 2 2" xfId="21146"/>
    <cellStyle name="40% - Accent6 2 2 4 2 2 2 2 2" xfId="44122"/>
    <cellStyle name="40% - Accent6 2 2 4 2 2 2 2 2 2" xfId="55738"/>
    <cellStyle name="40% - Accent6 2 2 4 2 2 2 2 3" xfId="49930"/>
    <cellStyle name="40% - Accent6 2 2 4 2 2 2 2 4" xfId="38314"/>
    <cellStyle name="40% - Accent6 2 2 4 2 2 2 3" xfId="40835"/>
    <cellStyle name="40% - Accent6 2 2 4 2 2 2 3 2" xfId="52451"/>
    <cellStyle name="40% - Accent6 2 2 4 2 2 2 4" xfId="46643"/>
    <cellStyle name="40% - Accent6 2 2 4 2 2 2 5" xfId="29272"/>
    <cellStyle name="40% - Accent6 2 2 4 2 2 3" xfId="13618"/>
    <cellStyle name="40% - Accent6 2 2 4 2 2 3 2" xfId="42953"/>
    <cellStyle name="40% - Accent6 2 2 4 2 2 3 2 2" xfId="54569"/>
    <cellStyle name="40% - Accent6 2 2 4 2 2 3 3" xfId="48761"/>
    <cellStyle name="40% - Accent6 2 2 4 2 2 3 4" xfId="32245"/>
    <cellStyle name="40% - Accent6 2 2 4 2 2 4" xfId="39666"/>
    <cellStyle name="40% - Accent6 2 2 4 2 2 4 2" xfId="51282"/>
    <cellStyle name="40% - Accent6 2 2 4 2 2 5" xfId="25256"/>
    <cellStyle name="40% - Accent6 2 2 4 2 2 6" xfId="45474"/>
    <cellStyle name="40% - Accent6 2 2 4 2 2 7" xfId="22729"/>
    <cellStyle name="40% - Accent6 2 2 4 2 3" xfId="2583"/>
    <cellStyle name="40% - Accent6 2 2 4 2 3 2" xfId="12953"/>
    <cellStyle name="40% - Accent6 2 2 4 2 3 2 2" xfId="42369"/>
    <cellStyle name="40% - Accent6 2 2 4 2 3 2 2 2" xfId="53985"/>
    <cellStyle name="40% - Accent6 2 2 4 2 3 2 3" xfId="48177"/>
    <cellStyle name="40% - Accent6 2 2 4 2 3 2 4" xfId="31640"/>
    <cellStyle name="40% - Accent6 2 2 4 2 3 3" xfId="40251"/>
    <cellStyle name="40% - Accent6 2 2 4 2 3 3 2" xfId="51867"/>
    <cellStyle name="40% - Accent6 2 2 4 2 3 4" xfId="46059"/>
    <cellStyle name="40% - Accent6 2 2 4 2 3 5" xfId="28628"/>
    <cellStyle name="40% - Accent6 2 2 4 2 4" xfId="10193"/>
    <cellStyle name="40% - Accent6 2 2 4 2 4 2" xfId="20562"/>
    <cellStyle name="40% - Accent6 2 2 4 2 4 2 2" xfId="55154"/>
    <cellStyle name="40% - Accent6 2 2 4 2 4 2 3" xfId="43538"/>
    <cellStyle name="40% - Accent6 2 2 4 2 4 3" xfId="49346"/>
    <cellStyle name="40% - Accent6 2 2 4 2 4 4" xfId="37730"/>
    <cellStyle name="40% - Accent6 2 2 4 2 5" xfId="11590"/>
    <cellStyle name="40% - Accent6 2 2 4 2 5 2" xfId="41419"/>
    <cellStyle name="40% - Accent6 2 2 4 2 5 2 2" xfId="53035"/>
    <cellStyle name="40% - Accent6 2 2 4 2 5 3" xfId="47227"/>
    <cellStyle name="40% - Accent6 2 2 4 2 5 4" xfId="30393"/>
    <cellStyle name="40% - Accent6 2 2 4 2 6" xfId="39082"/>
    <cellStyle name="40% - Accent6 2 2 4 2 6 2" xfId="50698"/>
    <cellStyle name="40% - Accent6 2 2 4 2 7" xfId="24553"/>
    <cellStyle name="40% - Accent6 2 2 4 2 8" xfId="44890"/>
    <cellStyle name="40% - Accent6 2 2 4 2 9" xfId="22026"/>
    <cellStyle name="40% - Accent6 2 2 4 3" xfId="1407"/>
    <cellStyle name="40% - Accent6 2 2 4 3 2" xfId="2766"/>
    <cellStyle name="40% - Accent6 2 2 4 3 2 2" xfId="13136"/>
    <cellStyle name="40% - Accent6 2 2 4 3 2 2 2" xfId="42551"/>
    <cellStyle name="40% - Accent6 2 2 4 3 2 2 2 2" xfId="54167"/>
    <cellStyle name="40% - Accent6 2 2 4 3 2 2 3" xfId="48359"/>
    <cellStyle name="40% - Accent6 2 2 4 3 2 2 4" xfId="31823"/>
    <cellStyle name="40% - Accent6 2 2 4 3 2 3" xfId="40433"/>
    <cellStyle name="40% - Accent6 2 2 4 3 2 3 2" xfId="52049"/>
    <cellStyle name="40% - Accent6 2 2 4 3 2 4" xfId="46241"/>
    <cellStyle name="40% - Accent6 2 2 4 3 2 5" xfId="28810"/>
    <cellStyle name="40% - Accent6 2 2 4 3 3" xfId="10375"/>
    <cellStyle name="40% - Accent6 2 2 4 3 3 2" xfId="20744"/>
    <cellStyle name="40% - Accent6 2 2 4 3 3 2 2" xfId="55336"/>
    <cellStyle name="40% - Accent6 2 2 4 3 3 2 3" xfId="43720"/>
    <cellStyle name="40% - Accent6 2 2 4 3 3 3" xfId="49528"/>
    <cellStyle name="40% - Accent6 2 2 4 3 3 4" xfId="37912"/>
    <cellStyle name="40% - Accent6 2 2 4 3 4" xfId="11777"/>
    <cellStyle name="40% - Accent6 2 2 4 3 4 2" xfId="41601"/>
    <cellStyle name="40% - Accent6 2 2 4 3 4 2 2" xfId="53217"/>
    <cellStyle name="40% - Accent6 2 2 4 3 4 3" xfId="47409"/>
    <cellStyle name="40% - Accent6 2 2 4 3 4 4" xfId="30575"/>
    <cellStyle name="40% - Accent6 2 2 4 3 5" xfId="39264"/>
    <cellStyle name="40% - Accent6 2 2 4 3 5 2" xfId="50880"/>
    <cellStyle name="40% - Accent6 2 2 4 3 6" xfId="24740"/>
    <cellStyle name="40% - Accent6 2 2 4 3 7" xfId="45072"/>
    <cellStyle name="40% - Accent6 2 2 4 3 8" xfId="22213"/>
    <cellStyle name="40% - Accent6 2 2 4 4" xfId="953"/>
    <cellStyle name="40% - Accent6 2 2 4 4 2" xfId="3046"/>
    <cellStyle name="40% - Accent6 2 2 4 4 2 2" xfId="13416"/>
    <cellStyle name="40% - Accent6 2 2 4 4 2 2 2" xfId="42807"/>
    <cellStyle name="40% - Accent6 2 2 4 4 2 2 2 2" xfId="54423"/>
    <cellStyle name="40% - Accent6 2 2 4 4 2 2 3" xfId="48615"/>
    <cellStyle name="40% - Accent6 2 2 4 4 2 2 4" xfId="32099"/>
    <cellStyle name="40% - Accent6 2 2 4 4 2 3" xfId="40689"/>
    <cellStyle name="40% - Accent6 2 2 4 4 2 3 2" xfId="52305"/>
    <cellStyle name="40% - Accent6 2 2 4 4 2 4" xfId="46497"/>
    <cellStyle name="40% - Accent6 2 2 4 4 2 5" xfId="29070"/>
    <cellStyle name="40% - Accent6 2 2 4 4 3" xfId="10631"/>
    <cellStyle name="40% - Accent6 2 2 4 4 3 2" xfId="21000"/>
    <cellStyle name="40% - Accent6 2 2 4 4 3 2 2" xfId="55592"/>
    <cellStyle name="40% - Accent6 2 2 4 4 3 2 3" xfId="43976"/>
    <cellStyle name="40% - Accent6 2 2 4 4 3 3" xfId="49784"/>
    <cellStyle name="40% - Accent6 2 2 4 4 3 4" xfId="38168"/>
    <cellStyle name="40% - Accent6 2 2 4 4 4" xfId="11323"/>
    <cellStyle name="40% - Accent6 2 2 4 4 4 2" xfId="41273"/>
    <cellStyle name="40% - Accent6 2 2 4 4 4 2 2" xfId="52889"/>
    <cellStyle name="40% - Accent6 2 2 4 4 4 3" xfId="47081"/>
    <cellStyle name="40% - Accent6 2 2 4 4 4 4" xfId="30247"/>
    <cellStyle name="40% - Accent6 2 2 4 4 5" xfId="39520"/>
    <cellStyle name="40% - Accent6 2 2 4 4 5 2" xfId="51136"/>
    <cellStyle name="40% - Accent6 2 2 4 4 6" xfId="25054"/>
    <cellStyle name="40% - Accent6 2 2 4 4 7" xfId="45328"/>
    <cellStyle name="40% - Accent6 2 2 4 4 8" xfId="22527"/>
    <cellStyle name="40% - Accent6 2 2 4 5" xfId="2398"/>
    <cellStyle name="40% - Accent6 2 2 4 5 2" xfId="10047"/>
    <cellStyle name="40% - Accent6 2 2 4 5 2 2" xfId="20416"/>
    <cellStyle name="40% - Accent6 2 2 4 5 2 2 2" xfId="43392"/>
    <cellStyle name="40% - Accent6 2 2 4 5 2 2 2 2" xfId="55008"/>
    <cellStyle name="40% - Accent6 2 2 4 5 2 2 3" xfId="49200"/>
    <cellStyle name="40% - Accent6 2 2 4 5 2 2 4" xfId="37584"/>
    <cellStyle name="40% - Accent6 2 2 4 5 2 3" xfId="40105"/>
    <cellStyle name="40% - Accent6 2 2 4 5 2 3 2" xfId="51721"/>
    <cellStyle name="40% - Accent6 2 2 4 5 2 4" xfId="45913"/>
    <cellStyle name="40% - Accent6 2 2 4 5 2 5" xfId="28478"/>
    <cellStyle name="40% - Accent6 2 2 4 5 3" xfId="12768"/>
    <cellStyle name="40% - Accent6 2 2 4 5 3 2" xfId="42223"/>
    <cellStyle name="40% - Accent6 2 2 4 5 3 2 2" xfId="53839"/>
    <cellStyle name="40% - Accent6 2 2 4 5 3 3" xfId="48031"/>
    <cellStyle name="40% - Accent6 2 2 4 5 3 4" xfId="31460"/>
    <cellStyle name="40% - Accent6 2 2 4 5 4" xfId="38936"/>
    <cellStyle name="40% - Accent6 2 2 4 5 4 2" xfId="50552"/>
    <cellStyle name="40% - Accent6 2 2 4 5 5" xfId="24320"/>
    <cellStyle name="40% - Accent6 2 2 4 5 6" xfId="44744"/>
    <cellStyle name="40% - Accent6 2 2 4 5 7" xfId="21784"/>
    <cellStyle name="40% - Accent6 2 2 4 6" xfId="2091"/>
    <cellStyle name="40% - Accent6 2 2 4 6 2" xfId="12461"/>
    <cellStyle name="40% - Accent6 2 2 4 6 2 2" xfId="42003"/>
    <cellStyle name="40% - Accent6 2 2 4 6 2 2 2" xfId="53619"/>
    <cellStyle name="40% - Accent6 2 2 4 6 2 3" xfId="47811"/>
    <cellStyle name="40% - Accent6 2 2 4 6 2 4" xfId="31240"/>
    <cellStyle name="40% - Accent6 2 2 4 6 3" xfId="38716"/>
    <cellStyle name="40% - Accent6 2 2 4 6 3 2" xfId="50332"/>
    <cellStyle name="40% - Accent6 2 2 4 6 4" xfId="44524"/>
    <cellStyle name="40% - Accent6 2 2 4 6 5" xfId="24013"/>
    <cellStyle name="40% - Accent6 2 2 4 7" xfId="1679"/>
    <cellStyle name="40% - Accent6 2 2 4 7 2" xfId="12049"/>
    <cellStyle name="40% - Accent6 2 2 4 7 2 2" xfId="41820"/>
    <cellStyle name="40% - Accent6 2 2 4 7 2 2 2" xfId="53436"/>
    <cellStyle name="40% - Accent6 2 2 4 7 2 3" xfId="47628"/>
    <cellStyle name="40% - Accent6 2 2 4 7 2 4" xfId="30847"/>
    <cellStyle name="40% - Accent6 2 2 4 7 3" xfId="39885"/>
    <cellStyle name="40% - Accent6 2 2 4 7 3 2" xfId="51501"/>
    <cellStyle name="40% - Accent6 2 2 4 7 4" xfId="45693"/>
    <cellStyle name="40% - Accent6 2 2 4 7 5" xfId="28171"/>
    <cellStyle name="40% - Accent6 2 2 4 8" xfId="9827"/>
    <cellStyle name="40% - Accent6 2 2 4 8 2" xfId="20196"/>
    <cellStyle name="40% - Accent6 2 2 4 8 2 2" xfId="54788"/>
    <cellStyle name="40% - Accent6 2 2 4 8 2 3" xfId="43172"/>
    <cellStyle name="40% - Accent6 2 2 4 8 3" xfId="48980"/>
    <cellStyle name="40% - Accent6 2 2 4 8 4" xfId="37364"/>
    <cellStyle name="40% - Accent6 2 2 4 9" xfId="11004"/>
    <cellStyle name="40% - Accent6 2 2 4 9 2" xfId="41017"/>
    <cellStyle name="40% - Accent6 2 2 4 9 2 2" xfId="52633"/>
    <cellStyle name="40% - Accent6 2 2 4 9 3" xfId="46825"/>
    <cellStyle name="40% - Accent6 2 2 4 9 4" xfId="29991"/>
    <cellStyle name="40% - Accent6 2 2 5" xfId="673"/>
    <cellStyle name="40% - Accent6 2 2 5 10" xfId="38424"/>
    <cellStyle name="40% - Accent6 2 2 5 10 2" xfId="50040"/>
    <cellStyle name="40% - Accent6 2 2 5 11" xfId="23423"/>
    <cellStyle name="40% - Accent6 2 2 5 12" xfId="44232"/>
    <cellStyle name="40% - Accent6 2 2 5 13" xfId="21312"/>
    <cellStyle name="40% - Accent6 2 2 5 2" xfId="1261"/>
    <cellStyle name="40% - Accent6 2 2 5 2 2" xfId="3284"/>
    <cellStyle name="40% - Accent6 2 2 5 2 2 2" xfId="10813"/>
    <cellStyle name="40% - Accent6 2 2 5 2 2 2 2" xfId="21182"/>
    <cellStyle name="40% - Accent6 2 2 5 2 2 2 2 2" xfId="44158"/>
    <cellStyle name="40% - Accent6 2 2 5 2 2 2 2 2 2" xfId="55774"/>
    <cellStyle name="40% - Accent6 2 2 5 2 2 2 2 3" xfId="49966"/>
    <cellStyle name="40% - Accent6 2 2 5 2 2 2 2 4" xfId="38350"/>
    <cellStyle name="40% - Accent6 2 2 5 2 2 2 3" xfId="40871"/>
    <cellStyle name="40% - Accent6 2 2 5 2 2 2 3 2" xfId="52487"/>
    <cellStyle name="40% - Accent6 2 2 5 2 2 2 4" xfId="46679"/>
    <cellStyle name="40% - Accent6 2 2 5 2 2 2 5" xfId="29308"/>
    <cellStyle name="40% - Accent6 2 2 5 2 2 3" xfId="13654"/>
    <cellStyle name="40% - Accent6 2 2 5 2 2 3 2" xfId="42989"/>
    <cellStyle name="40% - Accent6 2 2 5 2 2 3 2 2" xfId="54605"/>
    <cellStyle name="40% - Accent6 2 2 5 2 2 3 3" xfId="48797"/>
    <cellStyle name="40% - Accent6 2 2 5 2 2 3 4" xfId="32281"/>
    <cellStyle name="40% - Accent6 2 2 5 2 2 4" xfId="39702"/>
    <cellStyle name="40% - Accent6 2 2 5 2 2 4 2" xfId="51318"/>
    <cellStyle name="40% - Accent6 2 2 5 2 2 5" xfId="25292"/>
    <cellStyle name="40% - Accent6 2 2 5 2 2 6" xfId="45510"/>
    <cellStyle name="40% - Accent6 2 2 5 2 2 7" xfId="22765"/>
    <cellStyle name="40% - Accent6 2 2 5 2 3" xfId="2620"/>
    <cellStyle name="40% - Accent6 2 2 5 2 3 2" xfId="12990"/>
    <cellStyle name="40% - Accent6 2 2 5 2 3 2 2" xfId="42405"/>
    <cellStyle name="40% - Accent6 2 2 5 2 3 2 2 2" xfId="54021"/>
    <cellStyle name="40% - Accent6 2 2 5 2 3 2 3" xfId="48213"/>
    <cellStyle name="40% - Accent6 2 2 5 2 3 2 4" xfId="31677"/>
    <cellStyle name="40% - Accent6 2 2 5 2 3 3" xfId="40287"/>
    <cellStyle name="40% - Accent6 2 2 5 2 3 3 2" xfId="51903"/>
    <cellStyle name="40% - Accent6 2 2 5 2 3 4" xfId="46095"/>
    <cellStyle name="40% - Accent6 2 2 5 2 3 5" xfId="28664"/>
    <cellStyle name="40% - Accent6 2 2 5 2 4" xfId="10229"/>
    <cellStyle name="40% - Accent6 2 2 5 2 4 2" xfId="20598"/>
    <cellStyle name="40% - Accent6 2 2 5 2 4 2 2" xfId="55190"/>
    <cellStyle name="40% - Accent6 2 2 5 2 4 2 3" xfId="43574"/>
    <cellStyle name="40% - Accent6 2 2 5 2 4 3" xfId="49382"/>
    <cellStyle name="40% - Accent6 2 2 5 2 4 4" xfId="37766"/>
    <cellStyle name="40% - Accent6 2 2 5 2 5" xfId="11631"/>
    <cellStyle name="40% - Accent6 2 2 5 2 5 2" xfId="41455"/>
    <cellStyle name="40% - Accent6 2 2 5 2 5 2 2" xfId="53071"/>
    <cellStyle name="40% - Accent6 2 2 5 2 5 3" xfId="47263"/>
    <cellStyle name="40% - Accent6 2 2 5 2 5 4" xfId="30429"/>
    <cellStyle name="40% - Accent6 2 2 5 2 6" xfId="39118"/>
    <cellStyle name="40% - Accent6 2 2 5 2 6 2" xfId="50734"/>
    <cellStyle name="40% - Accent6 2 2 5 2 7" xfId="24594"/>
    <cellStyle name="40% - Accent6 2 2 5 2 8" xfId="44926"/>
    <cellStyle name="40% - Accent6 2 2 5 2 9" xfId="22067"/>
    <cellStyle name="40% - Accent6 2 2 5 3" xfId="1443"/>
    <cellStyle name="40% - Accent6 2 2 5 3 2" xfId="2802"/>
    <cellStyle name="40% - Accent6 2 2 5 3 2 2" xfId="13172"/>
    <cellStyle name="40% - Accent6 2 2 5 3 2 2 2" xfId="42587"/>
    <cellStyle name="40% - Accent6 2 2 5 3 2 2 2 2" xfId="54203"/>
    <cellStyle name="40% - Accent6 2 2 5 3 2 2 3" xfId="48395"/>
    <cellStyle name="40% - Accent6 2 2 5 3 2 2 4" xfId="31859"/>
    <cellStyle name="40% - Accent6 2 2 5 3 2 3" xfId="40469"/>
    <cellStyle name="40% - Accent6 2 2 5 3 2 3 2" xfId="52085"/>
    <cellStyle name="40% - Accent6 2 2 5 3 2 4" xfId="46277"/>
    <cellStyle name="40% - Accent6 2 2 5 3 2 5" xfId="28846"/>
    <cellStyle name="40% - Accent6 2 2 5 3 3" xfId="10411"/>
    <cellStyle name="40% - Accent6 2 2 5 3 3 2" xfId="20780"/>
    <cellStyle name="40% - Accent6 2 2 5 3 3 2 2" xfId="55372"/>
    <cellStyle name="40% - Accent6 2 2 5 3 3 2 3" xfId="43756"/>
    <cellStyle name="40% - Accent6 2 2 5 3 3 3" xfId="49564"/>
    <cellStyle name="40% - Accent6 2 2 5 3 3 4" xfId="37948"/>
    <cellStyle name="40% - Accent6 2 2 5 3 4" xfId="11813"/>
    <cellStyle name="40% - Accent6 2 2 5 3 4 2" xfId="41637"/>
    <cellStyle name="40% - Accent6 2 2 5 3 4 2 2" xfId="53253"/>
    <cellStyle name="40% - Accent6 2 2 5 3 4 3" xfId="47445"/>
    <cellStyle name="40% - Accent6 2 2 5 3 4 4" xfId="30611"/>
    <cellStyle name="40% - Accent6 2 2 5 3 5" xfId="39300"/>
    <cellStyle name="40% - Accent6 2 2 5 3 5 2" xfId="50916"/>
    <cellStyle name="40% - Accent6 2 2 5 3 6" xfId="24776"/>
    <cellStyle name="40% - Accent6 2 2 5 3 7" xfId="45108"/>
    <cellStyle name="40% - Accent6 2 2 5 3 8" xfId="22249"/>
    <cellStyle name="40% - Accent6 2 2 5 4" xfId="823"/>
    <cellStyle name="40% - Accent6 2 2 5 4 2" xfId="2930"/>
    <cellStyle name="40% - Accent6 2 2 5 4 2 2" xfId="13300"/>
    <cellStyle name="40% - Accent6 2 2 5 4 2 2 2" xfId="42698"/>
    <cellStyle name="40% - Accent6 2 2 5 4 2 2 2 2" xfId="54314"/>
    <cellStyle name="40% - Accent6 2 2 5 4 2 2 3" xfId="48506"/>
    <cellStyle name="40% - Accent6 2 2 5 4 2 2 4" xfId="31983"/>
    <cellStyle name="40% - Accent6 2 2 5 4 2 3" xfId="40580"/>
    <cellStyle name="40% - Accent6 2 2 5 4 2 3 2" xfId="52196"/>
    <cellStyle name="40% - Accent6 2 2 5 4 2 4" xfId="46388"/>
    <cellStyle name="40% - Accent6 2 2 5 4 2 5" xfId="28961"/>
    <cellStyle name="40% - Accent6 2 2 5 4 3" xfId="10522"/>
    <cellStyle name="40% - Accent6 2 2 5 4 3 2" xfId="20891"/>
    <cellStyle name="40% - Accent6 2 2 5 4 3 2 2" xfId="55483"/>
    <cellStyle name="40% - Accent6 2 2 5 4 3 2 3" xfId="43867"/>
    <cellStyle name="40% - Accent6 2 2 5 4 3 3" xfId="49675"/>
    <cellStyle name="40% - Accent6 2 2 5 4 3 4" xfId="38059"/>
    <cellStyle name="40% - Accent6 2 2 5 4 4" xfId="11193"/>
    <cellStyle name="40% - Accent6 2 2 5 4 4 2" xfId="41164"/>
    <cellStyle name="40% - Accent6 2 2 5 4 4 2 2" xfId="52780"/>
    <cellStyle name="40% - Accent6 2 2 5 4 4 3" xfId="46972"/>
    <cellStyle name="40% - Accent6 2 2 5 4 4 4" xfId="30138"/>
    <cellStyle name="40% - Accent6 2 2 5 4 5" xfId="39411"/>
    <cellStyle name="40% - Accent6 2 2 5 4 5 2" xfId="51027"/>
    <cellStyle name="40% - Accent6 2 2 5 4 6" xfId="24924"/>
    <cellStyle name="40% - Accent6 2 2 5 4 7" xfId="45219"/>
    <cellStyle name="40% - Accent6 2 2 5 4 8" xfId="22397"/>
    <cellStyle name="40% - Accent6 2 2 5 5" xfId="2282"/>
    <cellStyle name="40% - Accent6 2 2 5 5 2" xfId="9938"/>
    <cellStyle name="40% - Accent6 2 2 5 5 2 2" xfId="20307"/>
    <cellStyle name="40% - Accent6 2 2 5 5 2 2 2" xfId="43283"/>
    <cellStyle name="40% - Accent6 2 2 5 5 2 2 2 2" xfId="54899"/>
    <cellStyle name="40% - Accent6 2 2 5 5 2 2 3" xfId="49091"/>
    <cellStyle name="40% - Accent6 2 2 5 5 2 2 4" xfId="37475"/>
    <cellStyle name="40% - Accent6 2 2 5 5 2 3" xfId="39996"/>
    <cellStyle name="40% - Accent6 2 2 5 5 2 3 2" xfId="51612"/>
    <cellStyle name="40% - Accent6 2 2 5 5 2 4" xfId="45804"/>
    <cellStyle name="40% - Accent6 2 2 5 5 2 5" xfId="28362"/>
    <cellStyle name="40% - Accent6 2 2 5 5 3" xfId="12652"/>
    <cellStyle name="40% - Accent6 2 2 5 5 3 2" xfId="42114"/>
    <cellStyle name="40% - Accent6 2 2 5 5 3 2 2" xfId="53730"/>
    <cellStyle name="40% - Accent6 2 2 5 5 3 3" xfId="47922"/>
    <cellStyle name="40% - Accent6 2 2 5 5 3 4" xfId="31351"/>
    <cellStyle name="40% - Accent6 2 2 5 5 4" xfId="38827"/>
    <cellStyle name="40% - Accent6 2 2 5 5 4 2" xfId="50443"/>
    <cellStyle name="40% - Accent6 2 2 5 5 5" xfId="24204"/>
    <cellStyle name="40% - Accent6 2 2 5 5 6" xfId="44635"/>
    <cellStyle name="40% - Accent6 2 2 5 5 7" xfId="21668"/>
    <cellStyle name="40% - Accent6 2 2 5 6" xfId="1948"/>
    <cellStyle name="40% - Accent6 2 2 5 6 2" xfId="12318"/>
    <cellStyle name="40% - Accent6 2 2 5 6 2 2" xfId="41894"/>
    <cellStyle name="40% - Accent6 2 2 5 6 2 2 2" xfId="53510"/>
    <cellStyle name="40% - Accent6 2 2 5 6 2 3" xfId="47702"/>
    <cellStyle name="40% - Accent6 2 2 5 6 2 4" xfId="31099"/>
    <cellStyle name="40% - Accent6 2 2 5 6 3" xfId="38607"/>
    <cellStyle name="40% - Accent6 2 2 5 6 3 2" xfId="50223"/>
    <cellStyle name="40% - Accent6 2 2 5 6 4" xfId="44415"/>
    <cellStyle name="40% - Accent6 2 2 5 6 5" xfId="23870"/>
    <cellStyle name="40% - Accent6 2 2 5 7" xfId="1564"/>
    <cellStyle name="40% - Accent6 2 2 5 7 2" xfId="11934"/>
    <cellStyle name="40% - Accent6 2 2 5 7 2 2" xfId="41711"/>
    <cellStyle name="40% - Accent6 2 2 5 7 2 2 2" xfId="53327"/>
    <cellStyle name="40% - Accent6 2 2 5 7 2 3" xfId="47519"/>
    <cellStyle name="40% - Accent6 2 2 5 7 2 4" xfId="30732"/>
    <cellStyle name="40% - Accent6 2 2 5 7 3" xfId="39776"/>
    <cellStyle name="40% - Accent6 2 2 5 7 3 2" xfId="51392"/>
    <cellStyle name="40% - Accent6 2 2 5 7 4" xfId="45584"/>
    <cellStyle name="40% - Accent6 2 2 5 7 5" xfId="28062"/>
    <cellStyle name="40% - Accent6 2 2 5 8" xfId="9718"/>
    <cellStyle name="40% - Accent6 2 2 5 8 2" xfId="20087"/>
    <cellStyle name="40% - Accent6 2 2 5 8 2 2" xfId="54679"/>
    <cellStyle name="40% - Accent6 2 2 5 8 2 3" xfId="43063"/>
    <cellStyle name="40% - Accent6 2 2 5 8 3" xfId="48871"/>
    <cellStyle name="40% - Accent6 2 2 5 8 4" xfId="37255"/>
    <cellStyle name="40% - Accent6 2 2 5 9" xfId="11045"/>
    <cellStyle name="40% - Accent6 2 2 5 9 2" xfId="41053"/>
    <cellStyle name="40% - Accent6 2 2 5 9 2 2" xfId="52669"/>
    <cellStyle name="40% - Accent6 2 2 5 9 3" xfId="46861"/>
    <cellStyle name="40% - Accent6 2 2 5 9 4" xfId="30027"/>
    <cellStyle name="40% - Accent6 2 2 6" xfId="1055"/>
    <cellStyle name="40% - Accent6 2 2 6 2" xfId="3139"/>
    <cellStyle name="40% - Accent6 2 2 6 2 2" xfId="10668"/>
    <cellStyle name="40% - Accent6 2 2 6 2 2 2" xfId="21037"/>
    <cellStyle name="40% - Accent6 2 2 6 2 2 2 2" xfId="44013"/>
    <cellStyle name="40% - Accent6 2 2 6 2 2 2 2 2" xfId="55629"/>
    <cellStyle name="40% - Accent6 2 2 6 2 2 2 3" xfId="49821"/>
    <cellStyle name="40% - Accent6 2 2 6 2 2 2 4" xfId="38205"/>
    <cellStyle name="40% - Accent6 2 2 6 2 2 3" xfId="40726"/>
    <cellStyle name="40% - Accent6 2 2 6 2 2 3 2" xfId="52342"/>
    <cellStyle name="40% - Accent6 2 2 6 2 2 4" xfId="46534"/>
    <cellStyle name="40% - Accent6 2 2 6 2 2 5" xfId="29163"/>
    <cellStyle name="40% - Accent6 2 2 6 2 3" xfId="13509"/>
    <cellStyle name="40% - Accent6 2 2 6 2 3 2" xfId="42844"/>
    <cellStyle name="40% - Accent6 2 2 6 2 3 2 2" xfId="54460"/>
    <cellStyle name="40% - Accent6 2 2 6 2 3 3" xfId="48652"/>
    <cellStyle name="40% - Accent6 2 2 6 2 3 4" xfId="32136"/>
    <cellStyle name="40% - Accent6 2 2 6 2 4" xfId="39557"/>
    <cellStyle name="40% - Accent6 2 2 6 2 4 2" xfId="51173"/>
    <cellStyle name="40% - Accent6 2 2 6 2 5" xfId="25147"/>
    <cellStyle name="40% - Accent6 2 2 6 2 6" xfId="45365"/>
    <cellStyle name="40% - Accent6 2 2 6 2 7" xfId="22620"/>
    <cellStyle name="40% - Accent6 2 2 6 3" xfId="2460"/>
    <cellStyle name="40% - Accent6 2 2 6 3 2" xfId="12830"/>
    <cellStyle name="40% - Accent6 2 2 6 3 2 2" xfId="42260"/>
    <cellStyle name="40% - Accent6 2 2 6 3 2 2 2" xfId="53876"/>
    <cellStyle name="40% - Accent6 2 2 6 3 2 3" xfId="48068"/>
    <cellStyle name="40% - Accent6 2 2 6 3 2 4" xfId="31517"/>
    <cellStyle name="40% - Accent6 2 2 6 3 3" xfId="40142"/>
    <cellStyle name="40% - Accent6 2 2 6 3 3 2" xfId="51758"/>
    <cellStyle name="40% - Accent6 2 2 6 3 4" xfId="45950"/>
    <cellStyle name="40% - Accent6 2 2 6 3 5" xfId="28519"/>
    <cellStyle name="40% - Accent6 2 2 6 4" xfId="10084"/>
    <cellStyle name="40% - Accent6 2 2 6 4 2" xfId="20453"/>
    <cellStyle name="40% - Accent6 2 2 6 4 2 2" xfId="55045"/>
    <cellStyle name="40% - Accent6 2 2 6 4 2 3" xfId="43429"/>
    <cellStyle name="40% - Accent6 2 2 6 4 3" xfId="49237"/>
    <cellStyle name="40% - Accent6 2 2 6 4 4" xfId="37621"/>
    <cellStyle name="40% - Accent6 2 2 6 5" xfId="11425"/>
    <cellStyle name="40% - Accent6 2 2 6 5 2" xfId="41310"/>
    <cellStyle name="40% - Accent6 2 2 6 5 2 2" xfId="52926"/>
    <cellStyle name="40% - Accent6 2 2 6 5 3" xfId="47118"/>
    <cellStyle name="40% - Accent6 2 2 6 5 4" xfId="30284"/>
    <cellStyle name="40% - Accent6 2 2 6 6" xfId="38973"/>
    <cellStyle name="40% - Accent6 2 2 6 6 2" xfId="50589"/>
    <cellStyle name="40% - Accent6 2 2 6 7" xfId="24388"/>
    <cellStyle name="40% - Accent6 2 2 6 8" xfId="44781"/>
    <cellStyle name="40% - Accent6 2 2 6 9" xfId="21861"/>
    <cellStyle name="40% - Accent6 2 2 7" xfId="1298"/>
    <cellStyle name="40% - Accent6 2 2 7 2" xfId="2657"/>
    <cellStyle name="40% - Accent6 2 2 7 2 2" xfId="13027"/>
    <cellStyle name="40% - Accent6 2 2 7 2 2 2" xfId="42442"/>
    <cellStyle name="40% - Accent6 2 2 7 2 2 2 2" xfId="54058"/>
    <cellStyle name="40% - Accent6 2 2 7 2 2 3" xfId="48250"/>
    <cellStyle name="40% - Accent6 2 2 7 2 2 4" xfId="31714"/>
    <cellStyle name="40% - Accent6 2 2 7 2 3" xfId="40324"/>
    <cellStyle name="40% - Accent6 2 2 7 2 3 2" xfId="51940"/>
    <cellStyle name="40% - Accent6 2 2 7 2 4" xfId="46132"/>
    <cellStyle name="40% - Accent6 2 2 7 2 5" xfId="28701"/>
    <cellStyle name="40% - Accent6 2 2 7 3" xfId="10266"/>
    <cellStyle name="40% - Accent6 2 2 7 3 2" xfId="20635"/>
    <cellStyle name="40% - Accent6 2 2 7 3 2 2" xfId="55227"/>
    <cellStyle name="40% - Accent6 2 2 7 3 2 3" xfId="43611"/>
    <cellStyle name="40% - Accent6 2 2 7 3 3" xfId="49419"/>
    <cellStyle name="40% - Accent6 2 2 7 3 4" xfId="37803"/>
    <cellStyle name="40% - Accent6 2 2 7 4" xfId="11668"/>
    <cellStyle name="40% - Accent6 2 2 7 4 2" xfId="41492"/>
    <cellStyle name="40% - Accent6 2 2 7 4 2 2" xfId="53108"/>
    <cellStyle name="40% - Accent6 2 2 7 4 3" xfId="47300"/>
    <cellStyle name="40% - Accent6 2 2 7 4 4" xfId="30466"/>
    <cellStyle name="40% - Accent6 2 2 7 5" xfId="39155"/>
    <cellStyle name="40% - Accent6 2 2 7 5 2" xfId="50771"/>
    <cellStyle name="40% - Accent6 2 2 7 6" xfId="24631"/>
    <cellStyle name="40% - Accent6 2 2 7 7" xfId="44963"/>
    <cellStyle name="40% - Accent6 2 2 7 8" xfId="22104"/>
    <cellStyle name="40% - Accent6 2 2 8" xfId="716"/>
    <cellStyle name="40% - Accent6 2 2 8 2" xfId="2841"/>
    <cellStyle name="40% - Accent6 2 2 8 2 2" xfId="13211"/>
    <cellStyle name="40% - Accent6 2 2 8 2 2 2" xfId="42624"/>
    <cellStyle name="40% - Accent6 2 2 8 2 2 2 2" xfId="54240"/>
    <cellStyle name="40% - Accent6 2 2 8 2 2 3" xfId="48432"/>
    <cellStyle name="40% - Accent6 2 2 8 2 2 4" xfId="31898"/>
    <cellStyle name="40% - Accent6 2 2 8 2 3" xfId="40506"/>
    <cellStyle name="40% - Accent6 2 2 8 2 3 2" xfId="52122"/>
    <cellStyle name="40% - Accent6 2 2 8 2 4" xfId="46314"/>
    <cellStyle name="40% - Accent6 2 2 8 2 5" xfId="28883"/>
    <cellStyle name="40% - Accent6 2 2 8 3" xfId="10448"/>
    <cellStyle name="40% - Accent6 2 2 8 3 2" xfId="20817"/>
    <cellStyle name="40% - Accent6 2 2 8 3 2 2" xfId="55409"/>
    <cellStyle name="40% - Accent6 2 2 8 3 2 3" xfId="43793"/>
    <cellStyle name="40% - Accent6 2 2 8 3 3" xfId="49601"/>
    <cellStyle name="40% - Accent6 2 2 8 3 4" xfId="37985"/>
    <cellStyle name="40% - Accent6 2 2 8 4" xfId="11086"/>
    <cellStyle name="40% - Accent6 2 2 8 4 2" xfId="41090"/>
    <cellStyle name="40% - Accent6 2 2 8 4 2 2" xfId="52706"/>
    <cellStyle name="40% - Accent6 2 2 8 4 3" xfId="46898"/>
    <cellStyle name="40% - Accent6 2 2 8 4 4" xfId="30064"/>
    <cellStyle name="40% - Accent6 2 2 8 5" xfId="39337"/>
    <cellStyle name="40% - Accent6 2 2 8 5 2" xfId="50953"/>
    <cellStyle name="40% - Accent6 2 2 8 6" xfId="24817"/>
    <cellStyle name="40% - Accent6 2 2 8 7" xfId="45145"/>
    <cellStyle name="40% - Accent6 2 2 8 8" xfId="22290"/>
    <cellStyle name="40% - Accent6 2 2 9" xfId="2198"/>
    <cellStyle name="40% - Accent6 2 2 9 2" xfId="9864"/>
    <cellStyle name="40% - Accent6 2 2 9 2 2" xfId="20233"/>
    <cellStyle name="40% - Accent6 2 2 9 2 2 2" xfId="43209"/>
    <cellStyle name="40% - Accent6 2 2 9 2 2 2 2" xfId="54825"/>
    <cellStyle name="40% - Accent6 2 2 9 2 2 3" xfId="49017"/>
    <cellStyle name="40% - Accent6 2 2 9 2 2 4" xfId="37401"/>
    <cellStyle name="40% - Accent6 2 2 9 2 3" xfId="39922"/>
    <cellStyle name="40% - Accent6 2 2 9 2 3 2" xfId="51538"/>
    <cellStyle name="40% - Accent6 2 2 9 2 4" xfId="45730"/>
    <cellStyle name="40% - Accent6 2 2 9 2 5" xfId="28278"/>
    <cellStyle name="40% - Accent6 2 2 9 3" xfId="12568"/>
    <cellStyle name="40% - Accent6 2 2 9 3 2" xfId="42040"/>
    <cellStyle name="40% - Accent6 2 2 9 3 2 2" xfId="53656"/>
    <cellStyle name="40% - Accent6 2 2 9 3 3" xfId="47848"/>
    <cellStyle name="40% - Accent6 2 2 9 3 4" xfId="31277"/>
    <cellStyle name="40% - Accent6 2 2 9 4" xfId="38753"/>
    <cellStyle name="40% - Accent6 2 2 9 4 2" xfId="50369"/>
    <cellStyle name="40% - Accent6 2 2 9 5" xfId="24120"/>
    <cellStyle name="40% - Accent6 2 2 9 6" xfId="44561"/>
    <cellStyle name="40% - Accent6 2 2 9 7" xfId="21584"/>
    <cellStyle name="40% - Accent6 2 3" xfId="515"/>
    <cellStyle name="40% - Accent6 2 3 10" xfId="10887"/>
    <cellStyle name="40% - Accent6 2 3 10 2" xfId="40927"/>
    <cellStyle name="40% - Accent6 2 3 10 2 2" xfId="52543"/>
    <cellStyle name="40% - Accent6 2 3 10 3" xfId="46735"/>
    <cellStyle name="40% - Accent6 2 3 10 4" xfId="29901"/>
    <cellStyle name="40% - Accent6 2 3 11" xfId="38443"/>
    <cellStyle name="40% - Accent6 2 3 11 2" xfId="50059"/>
    <cellStyle name="40% - Accent6 2 3 12" xfId="23442"/>
    <cellStyle name="40% - Accent6 2 3 13" xfId="44251"/>
    <cellStyle name="40% - Accent6 2 3 14" xfId="21360"/>
    <cellStyle name="40% - Accent6 2 3 2" xfId="842"/>
    <cellStyle name="40% - Accent6 2 3 2 2" xfId="2949"/>
    <cellStyle name="40% - Accent6 2 3 2 2 2" xfId="10541"/>
    <cellStyle name="40% - Accent6 2 3 2 2 2 2" xfId="20910"/>
    <cellStyle name="40% - Accent6 2 3 2 2 2 2 2" xfId="43886"/>
    <cellStyle name="40% - Accent6 2 3 2 2 2 2 2 2" xfId="55502"/>
    <cellStyle name="40% - Accent6 2 3 2 2 2 2 3" xfId="49694"/>
    <cellStyle name="40% - Accent6 2 3 2 2 2 2 4" xfId="38078"/>
    <cellStyle name="40% - Accent6 2 3 2 2 2 3" xfId="40599"/>
    <cellStyle name="40% - Accent6 2 3 2 2 2 3 2" xfId="52215"/>
    <cellStyle name="40% - Accent6 2 3 2 2 2 4" xfId="46407"/>
    <cellStyle name="40% - Accent6 2 3 2 2 2 5" xfId="28980"/>
    <cellStyle name="40% - Accent6 2 3 2 2 3" xfId="13319"/>
    <cellStyle name="40% - Accent6 2 3 2 2 3 2" xfId="42717"/>
    <cellStyle name="40% - Accent6 2 3 2 2 3 2 2" xfId="54333"/>
    <cellStyle name="40% - Accent6 2 3 2 2 3 3" xfId="48525"/>
    <cellStyle name="40% - Accent6 2 3 2 2 3 4" xfId="32002"/>
    <cellStyle name="40% - Accent6 2 3 2 2 4" xfId="39430"/>
    <cellStyle name="40% - Accent6 2 3 2 2 4 2" xfId="51046"/>
    <cellStyle name="40% - Accent6 2 3 2 2 5" xfId="24943"/>
    <cellStyle name="40% - Accent6 2 3 2 2 6" xfId="45238"/>
    <cellStyle name="40% - Accent6 2 3 2 2 7" xfId="22416"/>
    <cellStyle name="40% - Accent6 2 3 2 3" xfId="2301"/>
    <cellStyle name="40% - Accent6 2 3 2 3 2" xfId="12671"/>
    <cellStyle name="40% - Accent6 2 3 2 3 2 2" xfId="42133"/>
    <cellStyle name="40% - Accent6 2 3 2 3 2 2 2" xfId="53749"/>
    <cellStyle name="40% - Accent6 2 3 2 3 2 3" xfId="47941"/>
    <cellStyle name="40% - Accent6 2 3 2 3 2 4" xfId="31370"/>
    <cellStyle name="40% - Accent6 2 3 2 3 3" xfId="40015"/>
    <cellStyle name="40% - Accent6 2 3 2 3 3 2" xfId="51631"/>
    <cellStyle name="40% - Accent6 2 3 2 3 4" xfId="45823"/>
    <cellStyle name="40% - Accent6 2 3 2 3 5" xfId="28381"/>
    <cellStyle name="40% - Accent6 2 3 2 4" xfId="9957"/>
    <cellStyle name="40% - Accent6 2 3 2 4 2" xfId="20326"/>
    <cellStyle name="40% - Accent6 2 3 2 4 2 2" xfId="54918"/>
    <cellStyle name="40% - Accent6 2 3 2 4 2 3" xfId="43302"/>
    <cellStyle name="40% - Accent6 2 3 2 4 3" xfId="49110"/>
    <cellStyle name="40% - Accent6 2 3 2 4 4" xfId="37494"/>
    <cellStyle name="40% - Accent6 2 3 2 5" xfId="11212"/>
    <cellStyle name="40% - Accent6 2 3 2 5 2" xfId="41183"/>
    <cellStyle name="40% - Accent6 2 3 2 5 2 2" xfId="52799"/>
    <cellStyle name="40% - Accent6 2 3 2 5 3" xfId="46991"/>
    <cellStyle name="40% - Accent6 2 3 2 5 4" xfId="30157"/>
    <cellStyle name="40% - Accent6 2 3 2 6" xfId="38846"/>
    <cellStyle name="40% - Accent6 2 3 2 6 2" xfId="50462"/>
    <cellStyle name="40% - Accent6 2 3 2 7" xfId="24223"/>
    <cellStyle name="40% - Accent6 2 3 2 8" xfId="44654"/>
    <cellStyle name="40% - Accent6 2 3 2 9" xfId="21687"/>
    <cellStyle name="40% - Accent6 2 3 3" xfId="1103"/>
    <cellStyle name="40% - Accent6 2 3 3 2" xfId="3158"/>
    <cellStyle name="40% - Accent6 2 3 3 2 2" xfId="10687"/>
    <cellStyle name="40% - Accent6 2 3 3 2 2 2" xfId="21056"/>
    <cellStyle name="40% - Accent6 2 3 3 2 2 2 2" xfId="44032"/>
    <cellStyle name="40% - Accent6 2 3 3 2 2 2 2 2" xfId="55648"/>
    <cellStyle name="40% - Accent6 2 3 3 2 2 2 3" xfId="49840"/>
    <cellStyle name="40% - Accent6 2 3 3 2 2 2 4" xfId="38224"/>
    <cellStyle name="40% - Accent6 2 3 3 2 2 3" xfId="40745"/>
    <cellStyle name="40% - Accent6 2 3 3 2 2 3 2" xfId="52361"/>
    <cellStyle name="40% - Accent6 2 3 3 2 2 4" xfId="46553"/>
    <cellStyle name="40% - Accent6 2 3 3 2 2 5" xfId="29182"/>
    <cellStyle name="40% - Accent6 2 3 3 2 3" xfId="13528"/>
    <cellStyle name="40% - Accent6 2 3 3 2 3 2" xfId="42863"/>
    <cellStyle name="40% - Accent6 2 3 3 2 3 2 2" xfId="54479"/>
    <cellStyle name="40% - Accent6 2 3 3 2 3 3" xfId="48671"/>
    <cellStyle name="40% - Accent6 2 3 3 2 3 4" xfId="32155"/>
    <cellStyle name="40% - Accent6 2 3 3 2 4" xfId="39576"/>
    <cellStyle name="40% - Accent6 2 3 3 2 4 2" xfId="51192"/>
    <cellStyle name="40% - Accent6 2 3 3 2 5" xfId="25166"/>
    <cellStyle name="40% - Accent6 2 3 3 2 6" xfId="45384"/>
    <cellStyle name="40% - Accent6 2 3 3 2 7" xfId="22639"/>
    <cellStyle name="40% - Accent6 2 3 3 3" xfId="2486"/>
    <cellStyle name="40% - Accent6 2 3 3 3 2" xfId="12856"/>
    <cellStyle name="40% - Accent6 2 3 3 3 2 2" xfId="42279"/>
    <cellStyle name="40% - Accent6 2 3 3 3 2 2 2" xfId="53895"/>
    <cellStyle name="40% - Accent6 2 3 3 3 2 3" xfId="48087"/>
    <cellStyle name="40% - Accent6 2 3 3 3 2 4" xfId="31543"/>
    <cellStyle name="40% - Accent6 2 3 3 3 3" xfId="40161"/>
    <cellStyle name="40% - Accent6 2 3 3 3 3 2" xfId="51777"/>
    <cellStyle name="40% - Accent6 2 3 3 3 4" xfId="45969"/>
    <cellStyle name="40% - Accent6 2 3 3 3 5" xfId="28538"/>
    <cellStyle name="40% - Accent6 2 3 3 4" xfId="10103"/>
    <cellStyle name="40% - Accent6 2 3 3 4 2" xfId="20472"/>
    <cellStyle name="40% - Accent6 2 3 3 4 2 2" xfId="55064"/>
    <cellStyle name="40% - Accent6 2 3 3 4 2 3" xfId="43448"/>
    <cellStyle name="40% - Accent6 2 3 3 4 3" xfId="49256"/>
    <cellStyle name="40% - Accent6 2 3 3 4 4" xfId="37640"/>
    <cellStyle name="40% - Accent6 2 3 3 5" xfId="11473"/>
    <cellStyle name="40% - Accent6 2 3 3 5 2" xfId="41329"/>
    <cellStyle name="40% - Accent6 2 3 3 5 2 2" xfId="52945"/>
    <cellStyle name="40% - Accent6 2 3 3 5 3" xfId="47137"/>
    <cellStyle name="40% - Accent6 2 3 3 5 4" xfId="30303"/>
    <cellStyle name="40% - Accent6 2 3 3 6" xfId="38992"/>
    <cellStyle name="40% - Accent6 2 3 3 6 2" xfId="50608"/>
    <cellStyle name="40% - Accent6 2 3 3 7" xfId="24436"/>
    <cellStyle name="40% - Accent6 2 3 3 8" xfId="44800"/>
    <cellStyle name="40% - Accent6 2 3 3 9" xfId="21909"/>
    <cellStyle name="40% - Accent6 2 3 4" xfId="1317"/>
    <cellStyle name="40% - Accent6 2 3 4 2" xfId="2676"/>
    <cellStyle name="40% - Accent6 2 3 4 2 2" xfId="13046"/>
    <cellStyle name="40% - Accent6 2 3 4 2 2 2" xfId="42461"/>
    <cellStyle name="40% - Accent6 2 3 4 2 2 2 2" xfId="54077"/>
    <cellStyle name="40% - Accent6 2 3 4 2 2 3" xfId="48269"/>
    <cellStyle name="40% - Accent6 2 3 4 2 2 4" xfId="31733"/>
    <cellStyle name="40% - Accent6 2 3 4 2 3" xfId="40343"/>
    <cellStyle name="40% - Accent6 2 3 4 2 3 2" xfId="51959"/>
    <cellStyle name="40% - Accent6 2 3 4 2 4" xfId="46151"/>
    <cellStyle name="40% - Accent6 2 3 4 2 5" xfId="28720"/>
    <cellStyle name="40% - Accent6 2 3 4 3" xfId="10285"/>
    <cellStyle name="40% - Accent6 2 3 4 3 2" xfId="20654"/>
    <cellStyle name="40% - Accent6 2 3 4 3 2 2" xfId="55246"/>
    <cellStyle name="40% - Accent6 2 3 4 3 2 3" xfId="43630"/>
    <cellStyle name="40% - Accent6 2 3 4 3 3" xfId="49438"/>
    <cellStyle name="40% - Accent6 2 3 4 3 4" xfId="37822"/>
    <cellStyle name="40% - Accent6 2 3 4 4" xfId="11687"/>
    <cellStyle name="40% - Accent6 2 3 4 4 2" xfId="41511"/>
    <cellStyle name="40% - Accent6 2 3 4 4 2 2" xfId="53127"/>
    <cellStyle name="40% - Accent6 2 3 4 4 3" xfId="47319"/>
    <cellStyle name="40% - Accent6 2 3 4 4 4" xfId="30485"/>
    <cellStyle name="40% - Accent6 2 3 4 5" xfId="39174"/>
    <cellStyle name="40% - Accent6 2 3 4 5 2" xfId="50790"/>
    <cellStyle name="40% - Accent6 2 3 4 6" xfId="24650"/>
    <cellStyle name="40% - Accent6 2 3 4 7" xfId="44982"/>
    <cellStyle name="40% - Accent6 2 3 4 8" xfId="22123"/>
    <cellStyle name="40% - Accent6 2 3 5" xfId="764"/>
    <cellStyle name="40% - Accent6 2 3 5 2" xfId="2871"/>
    <cellStyle name="40% - Accent6 2 3 5 2 2" xfId="13241"/>
    <cellStyle name="40% - Accent6 2 3 5 2 2 2" xfId="42643"/>
    <cellStyle name="40% - Accent6 2 3 5 2 2 2 2" xfId="54259"/>
    <cellStyle name="40% - Accent6 2 3 5 2 2 3" xfId="48451"/>
    <cellStyle name="40% - Accent6 2 3 5 2 2 4" xfId="31928"/>
    <cellStyle name="40% - Accent6 2 3 5 2 3" xfId="40525"/>
    <cellStyle name="40% - Accent6 2 3 5 2 3 2" xfId="52141"/>
    <cellStyle name="40% - Accent6 2 3 5 2 4" xfId="46333"/>
    <cellStyle name="40% - Accent6 2 3 5 2 5" xfId="28902"/>
    <cellStyle name="40% - Accent6 2 3 5 3" xfId="10467"/>
    <cellStyle name="40% - Accent6 2 3 5 3 2" xfId="20836"/>
    <cellStyle name="40% - Accent6 2 3 5 3 2 2" xfId="55428"/>
    <cellStyle name="40% - Accent6 2 3 5 3 2 3" xfId="43812"/>
    <cellStyle name="40% - Accent6 2 3 5 3 3" xfId="49620"/>
    <cellStyle name="40% - Accent6 2 3 5 3 4" xfId="38004"/>
    <cellStyle name="40% - Accent6 2 3 5 4" xfId="11134"/>
    <cellStyle name="40% - Accent6 2 3 5 4 2" xfId="41109"/>
    <cellStyle name="40% - Accent6 2 3 5 4 2 2" xfId="52725"/>
    <cellStyle name="40% - Accent6 2 3 5 4 3" xfId="46917"/>
    <cellStyle name="40% - Accent6 2 3 5 4 4" xfId="30083"/>
    <cellStyle name="40% - Accent6 2 3 5 5" xfId="39356"/>
    <cellStyle name="40% - Accent6 2 3 5 5 2" xfId="50972"/>
    <cellStyle name="40% - Accent6 2 3 5 6" xfId="24865"/>
    <cellStyle name="40% - Accent6 2 3 5 7" xfId="45164"/>
    <cellStyle name="40% - Accent6 2 3 5 8" xfId="22338"/>
    <cellStyle name="40% - Accent6 2 3 6" xfId="2226"/>
    <cellStyle name="40% - Accent6 2 3 6 2" xfId="9883"/>
    <cellStyle name="40% - Accent6 2 3 6 2 2" xfId="20252"/>
    <cellStyle name="40% - Accent6 2 3 6 2 2 2" xfId="43228"/>
    <cellStyle name="40% - Accent6 2 3 6 2 2 2 2" xfId="54844"/>
    <cellStyle name="40% - Accent6 2 3 6 2 2 3" xfId="49036"/>
    <cellStyle name="40% - Accent6 2 3 6 2 2 4" xfId="37420"/>
    <cellStyle name="40% - Accent6 2 3 6 2 3" xfId="39941"/>
    <cellStyle name="40% - Accent6 2 3 6 2 3 2" xfId="51557"/>
    <cellStyle name="40% - Accent6 2 3 6 2 4" xfId="45749"/>
    <cellStyle name="40% - Accent6 2 3 6 2 5" xfId="28306"/>
    <cellStyle name="40% - Accent6 2 3 6 3" xfId="12596"/>
    <cellStyle name="40% - Accent6 2 3 6 3 2" xfId="42059"/>
    <cellStyle name="40% - Accent6 2 3 6 3 2 2" xfId="53675"/>
    <cellStyle name="40% - Accent6 2 3 6 3 3" xfId="47867"/>
    <cellStyle name="40% - Accent6 2 3 6 3 4" xfId="31296"/>
    <cellStyle name="40% - Accent6 2 3 6 4" xfId="38772"/>
    <cellStyle name="40% - Accent6 2 3 6 4 2" xfId="50388"/>
    <cellStyle name="40% - Accent6 2 3 6 5" xfId="24148"/>
    <cellStyle name="40% - Accent6 2 3 6 6" xfId="44580"/>
    <cellStyle name="40% - Accent6 2 3 6 7" xfId="21612"/>
    <cellStyle name="40% - Accent6 2 3 7" xfId="1986"/>
    <cellStyle name="40% - Accent6 2 3 7 2" xfId="12356"/>
    <cellStyle name="40% - Accent6 2 3 7 2 2" xfId="41913"/>
    <cellStyle name="40% - Accent6 2 3 7 2 2 2" xfId="53529"/>
    <cellStyle name="40% - Accent6 2 3 7 2 3" xfId="47721"/>
    <cellStyle name="40% - Accent6 2 3 7 2 4" xfId="31136"/>
    <cellStyle name="40% - Accent6 2 3 7 3" xfId="38626"/>
    <cellStyle name="40% - Accent6 2 3 7 3 2" xfId="50242"/>
    <cellStyle name="40% - Accent6 2 3 7 4" xfId="44434"/>
    <cellStyle name="40% - Accent6 2 3 7 5" xfId="23908"/>
    <cellStyle name="40% - Accent6 2 3 8" xfId="1583"/>
    <cellStyle name="40% - Accent6 2 3 8 2" xfId="11953"/>
    <cellStyle name="40% - Accent6 2 3 8 2 2" xfId="41730"/>
    <cellStyle name="40% - Accent6 2 3 8 2 2 2" xfId="53346"/>
    <cellStyle name="40% - Accent6 2 3 8 2 3" xfId="47538"/>
    <cellStyle name="40% - Accent6 2 3 8 2 4" xfId="30751"/>
    <cellStyle name="40% - Accent6 2 3 8 3" xfId="39795"/>
    <cellStyle name="40% - Accent6 2 3 8 3 2" xfId="51411"/>
    <cellStyle name="40% - Accent6 2 3 8 4" xfId="45603"/>
    <cellStyle name="40% - Accent6 2 3 8 5" xfId="28081"/>
    <cellStyle name="40% - Accent6 2 3 9" xfId="9737"/>
    <cellStyle name="40% - Accent6 2 3 9 2" xfId="20106"/>
    <cellStyle name="40% - Accent6 2 3 9 2 2" xfId="54698"/>
    <cellStyle name="40% - Accent6 2 3 9 2 3" xfId="43082"/>
    <cellStyle name="40% - Accent6 2 3 9 3" xfId="48890"/>
    <cellStyle name="40% - Accent6 2 3 9 4" xfId="37274"/>
    <cellStyle name="40% - Accent6 2 4" xfId="555"/>
    <cellStyle name="40% - Accent6 2 4 10" xfId="38479"/>
    <cellStyle name="40% - Accent6 2 4 10 2" xfId="50095"/>
    <cellStyle name="40% - Accent6 2 4 11" xfId="23482"/>
    <cellStyle name="40% - Accent6 2 4 12" xfId="44287"/>
    <cellStyle name="40% - Accent6 2 4 13" xfId="21400"/>
    <cellStyle name="40% - Accent6 2 4 2" xfId="1143"/>
    <cellStyle name="40% - Accent6 2 4 2 2" xfId="3194"/>
    <cellStyle name="40% - Accent6 2 4 2 2 2" xfId="10723"/>
    <cellStyle name="40% - Accent6 2 4 2 2 2 2" xfId="21092"/>
    <cellStyle name="40% - Accent6 2 4 2 2 2 2 2" xfId="44068"/>
    <cellStyle name="40% - Accent6 2 4 2 2 2 2 2 2" xfId="55684"/>
    <cellStyle name="40% - Accent6 2 4 2 2 2 2 3" xfId="49876"/>
    <cellStyle name="40% - Accent6 2 4 2 2 2 2 4" xfId="38260"/>
    <cellStyle name="40% - Accent6 2 4 2 2 2 3" xfId="40781"/>
    <cellStyle name="40% - Accent6 2 4 2 2 2 3 2" xfId="52397"/>
    <cellStyle name="40% - Accent6 2 4 2 2 2 4" xfId="46589"/>
    <cellStyle name="40% - Accent6 2 4 2 2 2 5" xfId="29218"/>
    <cellStyle name="40% - Accent6 2 4 2 2 3" xfId="13564"/>
    <cellStyle name="40% - Accent6 2 4 2 2 3 2" xfId="42899"/>
    <cellStyle name="40% - Accent6 2 4 2 2 3 2 2" xfId="54515"/>
    <cellStyle name="40% - Accent6 2 4 2 2 3 3" xfId="48707"/>
    <cellStyle name="40% - Accent6 2 4 2 2 3 4" xfId="32191"/>
    <cellStyle name="40% - Accent6 2 4 2 2 4" xfId="39612"/>
    <cellStyle name="40% - Accent6 2 4 2 2 4 2" xfId="51228"/>
    <cellStyle name="40% - Accent6 2 4 2 2 5" xfId="25202"/>
    <cellStyle name="40% - Accent6 2 4 2 2 6" xfId="45420"/>
    <cellStyle name="40% - Accent6 2 4 2 2 7" xfId="22675"/>
    <cellStyle name="40% - Accent6 2 4 2 3" xfId="2522"/>
    <cellStyle name="40% - Accent6 2 4 2 3 2" xfId="12892"/>
    <cellStyle name="40% - Accent6 2 4 2 3 2 2" xfId="42315"/>
    <cellStyle name="40% - Accent6 2 4 2 3 2 2 2" xfId="53931"/>
    <cellStyle name="40% - Accent6 2 4 2 3 2 3" xfId="48123"/>
    <cellStyle name="40% - Accent6 2 4 2 3 2 4" xfId="31579"/>
    <cellStyle name="40% - Accent6 2 4 2 3 3" xfId="40197"/>
    <cellStyle name="40% - Accent6 2 4 2 3 3 2" xfId="51813"/>
    <cellStyle name="40% - Accent6 2 4 2 3 4" xfId="46005"/>
    <cellStyle name="40% - Accent6 2 4 2 3 5" xfId="28574"/>
    <cellStyle name="40% - Accent6 2 4 2 4" xfId="10139"/>
    <cellStyle name="40% - Accent6 2 4 2 4 2" xfId="20508"/>
    <cellStyle name="40% - Accent6 2 4 2 4 2 2" xfId="55100"/>
    <cellStyle name="40% - Accent6 2 4 2 4 2 3" xfId="43484"/>
    <cellStyle name="40% - Accent6 2 4 2 4 3" xfId="49292"/>
    <cellStyle name="40% - Accent6 2 4 2 4 4" xfId="37676"/>
    <cellStyle name="40% - Accent6 2 4 2 5" xfId="11513"/>
    <cellStyle name="40% - Accent6 2 4 2 5 2" xfId="41365"/>
    <cellStyle name="40% - Accent6 2 4 2 5 2 2" xfId="52981"/>
    <cellStyle name="40% - Accent6 2 4 2 5 3" xfId="47173"/>
    <cellStyle name="40% - Accent6 2 4 2 5 4" xfId="30339"/>
    <cellStyle name="40% - Accent6 2 4 2 6" xfId="39028"/>
    <cellStyle name="40% - Accent6 2 4 2 6 2" xfId="50644"/>
    <cellStyle name="40% - Accent6 2 4 2 7" xfId="24476"/>
    <cellStyle name="40% - Accent6 2 4 2 8" xfId="44836"/>
    <cellStyle name="40% - Accent6 2 4 2 9" xfId="21949"/>
    <cellStyle name="40% - Accent6 2 4 3" xfId="1353"/>
    <cellStyle name="40% - Accent6 2 4 3 2" xfId="2712"/>
    <cellStyle name="40% - Accent6 2 4 3 2 2" xfId="13082"/>
    <cellStyle name="40% - Accent6 2 4 3 2 2 2" xfId="42497"/>
    <cellStyle name="40% - Accent6 2 4 3 2 2 2 2" xfId="54113"/>
    <cellStyle name="40% - Accent6 2 4 3 2 2 3" xfId="48305"/>
    <cellStyle name="40% - Accent6 2 4 3 2 2 4" xfId="31769"/>
    <cellStyle name="40% - Accent6 2 4 3 2 3" xfId="40379"/>
    <cellStyle name="40% - Accent6 2 4 3 2 3 2" xfId="51995"/>
    <cellStyle name="40% - Accent6 2 4 3 2 4" xfId="46187"/>
    <cellStyle name="40% - Accent6 2 4 3 2 5" xfId="28756"/>
    <cellStyle name="40% - Accent6 2 4 3 3" xfId="10321"/>
    <cellStyle name="40% - Accent6 2 4 3 3 2" xfId="20690"/>
    <cellStyle name="40% - Accent6 2 4 3 3 2 2" xfId="55282"/>
    <cellStyle name="40% - Accent6 2 4 3 3 2 3" xfId="43666"/>
    <cellStyle name="40% - Accent6 2 4 3 3 3" xfId="49474"/>
    <cellStyle name="40% - Accent6 2 4 3 3 4" xfId="37858"/>
    <cellStyle name="40% - Accent6 2 4 3 4" xfId="11723"/>
    <cellStyle name="40% - Accent6 2 4 3 4 2" xfId="41547"/>
    <cellStyle name="40% - Accent6 2 4 3 4 2 2" xfId="53163"/>
    <cellStyle name="40% - Accent6 2 4 3 4 3" xfId="47355"/>
    <cellStyle name="40% - Accent6 2 4 3 4 4" xfId="30521"/>
    <cellStyle name="40% - Accent6 2 4 3 5" xfId="39210"/>
    <cellStyle name="40% - Accent6 2 4 3 5 2" xfId="50826"/>
    <cellStyle name="40% - Accent6 2 4 3 6" xfId="24686"/>
    <cellStyle name="40% - Accent6 2 4 3 7" xfId="45018"/>
    <cellStyle name="40% - Accent6 2 4 3 8" xfId="22159"/>
    <cellStyle name="40% - Accent6 2 4 4" xfId="880"/>
    <cellStyle name="40% - Accent6 2 4 4 2" xfId="2985"/>
    <cellStyle name="40% - Accent6 2 4 4 2 2" xfId="13355"/>
    <cellStyle name="40% - Accent6 2 4 4 2 2 2" xfId="42753"/>
    <cellStyle name="40% - Accent6 2 4 4 2 2 2 2" xfId="54369"/>
    <cellStyle name="40% - Accent6 2 4 4 2 2 3" xfId="48561"/>
    <cellStyle name="40% - Accent6 2 4 4 2 2 4" xfId="32038"/>
    <cellStyle name="40% - Accent6 2 4 4 2 3" xfId="40635"/>
    <cellStyle name="40% - Accent6 2 4 4 2 3 2" xfId="52251"/>
    <cellStyle name="40% - Accent6 2 4 4 2 4" xfId="46443"/>
    <cellStyle name="40% - Accent6 2 4 4 2 5" xfId="29016"/>
    <cellStyle name="40% - Accent6 2 4 4 3" xfId="10577"/>
    <cellStyle name="40% - Accent6 2 4 4 3 2" xfId="20946"/>
    <cellStyle name="40% - Accent6 2 4 4 3 2 2" xfId="55538"/>
    <cellStyle name="40% - Accent6 2 4 4 3 2 3" xfId="43922"/>
    <cellStyle name="40% - Accent6 2 4 4 3 3" xfId="49730"/>
    <cellStyle name="40% - Accent6 2 4 4 3 4" xfId="38114"/>
    <cellStyle name="40% - Accent6 2 4 4 4" xfId="11250"/>
    <cellStyle name="40% - Accent6 2 4 4 4 2" xfId="41219"/>
    <cellStyle name="40% - Accent6 2 4 4 4 2 2" xfId="52835"/>
    <cellStyle name="40% - Accent6 2 4 4 4 3" xfId="47027"/>
    <cellStyle name="40% - Accent6 2 4 4 4 4" xfId="30193"/>
    <cellStyle name="40% - Accent6 2 4 4 5" xfId="39466"/>
    <cellStyle name="40% - Accent6 2 4 4 5 2" xfId="51082"/>
    <cellStyle name="40% - Accent6 2 4 4 6" xfId="24981"/>
    <cellStyle name="40% - Accent6 2 4 4 7" xfId="45274"/>
    <cellStyle name="40% - Accent6 2 4 4 8" xfId="22454"/>
    <cellStyle name="40% - Accent6 2 4 5" xfId="2338"/>
    <cellStyle name="40% - Accent6 2 4 5 2" xfId="9993"/>
    <cellStyle name="40% - Accent6 2 4 5 2 2" xfId="20362"/>
    <cellStyle name="40% - Accent6 2 4 5 2 2 2" xfId="43338"/>
    <cellStyle name="40% - Accent6 2 4 5 2 2 2 2" xfId="54954"/>
    <cellStyle name="40% - Accent6 2 4 5 2 2 3" xfId="49146"/>
    <cellStyle name="40% - Accent6 2 4 5 2 2 4" xfId="37530"/>
    <cellStyle name="40% - Accent6 2 4 5 2 3" xfId="40051"/>
    <cellStyle name="40% - Accent6 2 4 5 2 3 2" xfId="51667"/>
    <cellStyle name="40% - Accent6 2 4 5 2 4" xfId="45859"/>
    <cellStyle name="40% - Accent6 2 4 5 2 5" xfId="28418"/>
    <cellStyle name="40% - Accent6 2 4 5 3" xfId="12708"/>
    <cellStyle name="40% - Accent6 2 4 5 3 2" xfId="42169"/>
    <cellStyle name="40% - Accent6 2 4 5 3 2 2" xfId="53785"/>
    <cellStyle name="40% - Accent6 2 4 5 3 3" xfId="47977"/>
    <cellStyle name="40% - Accent6 2 4 5 3 4" xfId="31406"/>
    <cellStyle name="40% - Accent6 2 4 5 4" xfId="38882"/>
    <cellStyle name="40% - Accent6 2 4 5 4 2" xfId="50498"/>
    <cellStyle name="40% - Accent6 2 4 5 5" xfId="24260"/>
    <cellStyle name="40% - Accent6 2 4 5 6" xfId="44690"/>
    <cellStyle name="40% - Accent6 2 4 5 7" xfId="21724"/>
    <cellStyle name="40% - Accent6 2 4 6" xfId="2025"/>
    <cellStyle name="40% - Accent6 2 4 6 2" xfId="12395"/>
    <cellStyle name="40% - Accent6 2 4 6 2 2" xfId="41949"/>
    <cellStyle name="40% - Accent6 2 4 6 2 2 2" xfId="53565"/>
    <cellStyle name="40% - Accent6 2 4 6 2 3" xfId="47757"/>
    <cellStyle name="40% - Accent6 2 4 6 2 4" xfId="31175"/>
    <cellStyle name="40% - Accent6 2 4 6 3" xfId="38662"/>
    <cellStyle name="40% - Accent6 2 4 6 3 2" xfId="50278"/>
    <cellStyle name="40% - Accent6 2 4 6 4" xfId="44470"/>
    <cellStyle name="40% - Accent6 2 4 6 5" xfId="23947"/>
    <cellStyle name="40% - Accent6 2 4 7" xfId="1619"/>
    <cellStyle name="40% - Accent6 2 4 7 2" xfId="11989"/>
    <cellStyle name="40% - Accent6 2 4 7 2 2" xfId="41766"/>
    <cellStyle name="40% - Accent6 2 4 7 2 2 2" xfId="53382"/>
    <cellStyle name="40% - Accent6 2 4 7 2 3" xfId="47574"/>
    <cellStyle name="40% - Accent6 2 4 7 2 4" xfId="30787"/>
    <cellStyle name="40% - Accent6 2 4 7 3" xfId="39831"/>
    <cellStyle name="40% - Accent6 2 4 7 3 2" xfId="51447"/>
    <cellStyle name="40% - Accent6 2 4 7 4" xfId="45639"/>
    <cellStyle name="40% - Accent6 2 4 7 5" xfId="28117"/>
    <cellStyle name="40% - Accent6 2 4 8" xfId="9773"/>
    <cellStyle name="40% - Accent6 2 4 8 2" xfId="20142"/>
    <cellStyle name="40% - Accent6 2 4 8 2 2" xfId="54734"/>
    <cellStyle name="40% - Accent6 2 4 8 2 3" xfId="43118"/>
    <cellStyle name="40% - Accent6 2 4 8 3" xfId="48926"/>
    <cellStyle name="40% - Accent6 2 4 8 4" xfId="37310"/>
    <cellStyle name="40% - Accent6 2 4 9" xfId="10927"/>
    <cellStyle name="40% - Accent6 2 4 9 2" xfId="40963"/>
    <cellStyle name="40% - Accent6 2 4 9 2 2" xfId="52579"/>
    <cellStyle name="40% - Accent6 2 4 9 3" xfId="46771"/>
    <cellStyle name="40% - Accent6 2 4 9 4" xfId="29937"/>
    <cellStyle name="40% - Accent6 2 5" xfId="609"/>
    <cellStyle name="40% - Accent6 2 5 10" xfId="38515"/>
    <cellStyle name="40% - Accent6 2 5 10 2" xfId="50131"/>
    <cellStyle name="40% - Accent6 2 5 11" xfId="23536"/>
    <cellStyle name="40% - Accent6 2 5 12" xfId="44323"/>
    <cellStyle name="40% - Accent6 2 5 13" xfId="21454"/>
    <cellStyle name="40% - Accent6 2 5 2" xfId="1197"/>
    <cellStyle name="40% - Accent6 2 5 2 2" xfId="3230"/>
    <cellStyle name="40% - Accent6 2 5 2 2 2" xfId="10759"/>
    <cellStyle name="40% - Accent6 2 5 2 2 2 2" xfId="21128"/>
    <cellStyle name="40% - Accent6 2 5 2 2 2 2 2" xfId="44104"/>
    <cellStyle name="40% - Accent6 2 5 2 2 2 2 2 2" xfId="55720"/>
    <cellStyle name="40% - Accent6 2 5 2 2 2 2 3" xfId="49912"/>
    <cellStyle name="40% - Accent6 2 5 2 2 2 2 4" xfId="38296"/>
    <cellStyle name="40% - Accent6 2 5 2 2 2 3" xfId="40817"/>
    <cellStyle name="40% - Accent6 2 5 2 2 2 3 2" xfId="52433"/>
    <cellStyle name="40% - Accent6 2 5 2 2 2 4" xfId="46625"/>
    <cellStyle name="40% - Accent6 2 5 2 2 2 5" xfId="29254"/>
    <cellStyle name="40% - Accent6 2 5 2 2 3" xfId="13600"/>
    <cellStyle name="40% - Accent6 2 5 2 2 3 2" xfId="42935"/>
    <cellStyle name="40% - Accent6 2 5 2 2 3 2 2" xfId="54551"/>
    <cellStyle name="40% - Accent6 2 5 2 2 3 3" xfId="48743"/>
    <cellStyle name="40% - Accent6 2 5 2 2 3 4" xfId="32227"/>
    <cellStyle name="40% - Accent6 2 5 2 2 4" xfId="39648"/>
    <cellStyle name="40% - Accent6 2 5 2 2 4 2" xfId="51264"/>
    <cellStyle name="40% - Accent6 2 5 2 2 5" xfId="25238"/>
    <cellStyle name="40% - Accent6 2 5 2 2 6" xfId="45456"/>
    <cellStyle name="40% - Accent6 2 5 2 2 7" xfId="22711"/>
    <cellStyle name="40% - Accent6 2 5 2 3" xfId="2564"/>
    <cellStyle name="40% - Accent6 2 5 2 3 2" xfId="12934"/>
    <cellStyle name="40% - Accent6 2 5 2 3 2 2" xfId="42351"/>
    <cellStyle name="40% - Accent6 2 5 2 3 2 2 2" xfId="53967"/>
    <cellStyle name="40% - Accent6 2 5 2 3 2 3" xfId="48159"/>
    <cellStyle name="40% - Accent6 2 5 2 3 2 4" xfId="31621"/>
    <cellStyle name="40% - Accent6 2 5 2 3 3" xfId="40233"/>
    <cellStyle name="40% - Accent6 2 5 2 3 3 2" xfId="51849"/>
    <cellStyle name="40% - Accent6 2 5 2 3 4" xfId="46041"/>
    <cellStyle name="40% - Accent6 2 5 2 3 5" xfId="28610"/>
    <cellStyle name="40% - Accent6 2 5 2 4" xfId="10175"/>
    <cellStyle name="40% - Accent6 2 5 2 4 2" xfId="20544"/>
    <cellStyle name="40% - Accent6 2 5 2 4 2 2" xfId="55136"/>
    <cellStyle name="40% - Accent6 2 5 2 4 2 3" xfId="43520"/>
    <cellStyle name="40% - Accent6 2 5 2 4 3" xfId="49328"/>
    <cellStyle name="40% - Accent6 2 5 2 4 4" xfId="37712"/>
    <cellStyle name="40% - Accent6 2 5 2 5" xfId="11567"/>
    <cellStyle name="40% - Accent6 2 5 2 5 2" xfId="41401"/>
    <cellStyle name="40% - Accent6 2 5 2 5 2 2" xfId="53017"/>
    <cellStyle name="40% - Accent6 2 5 2 5 3" xfId="47209"/>
    <cellStyle name="40% - Accent6 2 5 2 5 4" xfId="30375"/>
    <cellStyle name="40% - Accent6 2 5 2 6" xfId="39064"/>
    <cellStyle name="40% - Accent6 2 5 2 6 2" xfId="50680"/>
    <cellStyle name="40% - Accent6 2 5 2 7" xfId="24530"/>
    <cellStyle name="40% - Accent6 2 5 2 8" xfId="44872"/>
    <cellStyle name="40% - Accent6 2 5 2 9" xfId="22003"/>
    <cellStyle name="40% - Accent6 2 5 3" xfId="1389"/>
    <cellStyle name="40% - Accent6 2 5 3 2" xfId="2748"/>
    <cellStyle name="40% - Accent6 2 5 3 2 2" xfId="13118"/>
    <cellStyle name="40% - Accent6 2 5 3 2 2 2" xfId="42533"/>
    <cellStyle name="40% - Accent6 2 5 3 2 2 2 2" xfId="54149"/>
    <cellStyle name="40% - Accent6 2 5 3 2 2 3" xfId="48341"/>
    <cellStyle name="40% - Accent6 2 5 3 2 2 4" xfId="31805"/>
    <cellStyle name="40% - Accent6 2 5 3 2 3" xfId="40415"/>
    <cellStyle name="40% - Accent6 2 5 3 2 3 2" xfId="52031"/>
    <cellStyle name="40% - Accent6 2 5 3 2 4" xfId="46223"/>
    <cellStyle name="40% - Accent6 2 5 3 2 5" xfId="28792"/>
    <cellStyle name="40% - Accent6 2 5 3 3" xfId="10357"/>
    <cellStyle name="40% - Accent6 2 5 3 3 2" xfId="20726"/>
    <cellStyle name="40% - Accent6 2 5 3 3 2 2" xfId="55318"/>
    <cellStyle name="40% - Accent6 2 5 3 3 2 3" xfId="43702"/>
    <cellStyle name="40% - Accent6 2 5 3 3 3" xfId="49510"/>
    <cellStyle name="40% - Accent6 2 5 3 3 4" xfId="37894"/>
    <cellStyle name="40% - Accent6 2 5 3 4" xfId="11759"/>
    <cellStyle name="40% - Accent6 2 5 3 4 2" xfId="41583"/>
    <cellStyle name="40% - Accent6 2 5 3 4 2 2" xfId="53199"/>
    <cellStyle name="40% - Accent6 2 5 3 4 3" xfId="47391"/>
    <cellStyle name="40% - Accent6 2 5 3 4 4" xfId="30557"/>
    <cellStyle name="40% - Accent6 2 5 3 5" xfId="39246"/>
    <cellStyle name="40% - Accent6 2 5 3 5 2" xfId="50862"/>
    <cellStyle name="40% - Accent6 2 5 3 6" xfId="24722"/>
    <cellStyle name="40% - Accent6 2 5 3 7" xfId="45054"/>
    <cellStyle name="40% - Accent6 2 5 3 8" xfId="22195"/>
    <cellStyle name="40% - Accent6 2 5 4" xfId="930"/>
    <cellStyle name="40% - Accent6 2 5 4 2" xfId="3026"/>
    <cellStyle name="40% - Accent6 2 5 4 2 2" xfId="13396"/>
    <cellStyle name="40% - Accent6 2 5 4 2 2 2" xfId="42789"/>
    <cellStyle name="40% - Accent6 2 5 4 2 2 2 2" xfId="54405"/>
    <cellStyle name="40% - Accent6 2 5 4 2 2 3" xfId="48597"/>
    <cellStyle name="40% - Accent6 2 5 4 2 2 4" xfId="32079"/>
    <cellStyle name="40% - Accent6 2 5 4 2 3" xfId="40671"/>
    <cellStyle name="40% - Accent6 2 5 4 2 3 2" xfId="52287"/>
    <cellStyle name="40% - Accent6 2 5 4 2 4" xfId="46479"/>
    <cellStyle name="40% - Accent6 2 5 4 2 5" xfId="29052"/>
    <cellStyle name="40% - Accent6 2 5 4 3" xfId="10613"/>
    <cellStyle name="40% - Accent6 2 5 4 3 2" xfId="20982"/>
    <cellStyle name="40% - Accent6 2 5 4 3 2 2" xfId="55574"/>
    <cellStyle name="40% - Accent6 2 5 4 3 2 3" xfId="43958"/>
    <cellStyle name="40% - Accent6 2 5 4 3 3" xfId="49766"/>
    <cellStyle name="40% - Accent6 2 5 4 3 4" xfId="38150"/>
    <cellStyle name="40% - Accent6 2 5 4 4" xfId="11300"/>
    <cellStyle name="40% - Accent6 2 5 4 4 2" xfId="41255"/>
    <cellStyle name="40% - Accent6 2 5 4 4 2 2" xfId="52871"/>
    <cellStyle name="40% - Accent6 2 5 4 4 3" xfId="47063"/>
    <cellStyle name="40% - Accent6 2 5 4 4 4" xfId="30229"/>
    <cellStyle name="40% - Accent6 2 5 4 5" xfId="39502"/>
    <cellStyle name="40% - Accent6 2 5 4 5 2" xfId="51118"/>
    <cellStyle name="40% - Accent6 2 5 4 6" xfId="25031"/>
    <cellStyle name="40% - Accent6 2 5 4 7" xfId="45310"/>
    <cellStyle name="40% - Accent6 2 5 4 8" xfId="22504"/>
    <cellStyle name="40% - Accent6 2 5 5" xfId="2378"/>
    <cellStyle name="40% - Accent6 2 5 5 2" xfId="10029"/>
    <cellStyle name="40% - Accent6 2 5 5 2 2" xfId="20398"/>
    <cellStyle name="40% - Accent6 2 5 5 2 2 2" xfId="43374"/>
    <cellStyle name="40% - Accent6 2 5 5 2 2 2 2" xfId="54990"/>
    <cellStyle name="40% - Accent6 2 5 5 2 2 3" xfId="49182"/>
    <cellStyle name="40% - Accent6 2 5 5 2 2 4" xfId="37566"/>
    <cellStyle name="40% - Accent6 2 5 5 2 3" xfId="40087"/>
    <cellStyle name="40% - Accent6 2 5 5 2 3 2" xfId="51703"/>
    <cellStyle name="40% - Accent6 2 5 5 2 4" xfId="45895"/>
    <cellStyle name="40% - Accent6 2 5 5 2 5" xfId="28458"/>
    <cellStyle name="40% - Accent6 2 5 5 3" xfId="12748"/>
    <cellStyle name="40% - Accent6 2 5 5 3 2" xfId="42205"/>
    <cellStyle name="40% - Accent6 2 5 5 3 2 2" xfId="53821"/>
    <cellStyle name="40% - Accent6 2 5 5 3 3" xfId="48013"/>
    <cellStyle name="40% - Accent6 2 5 5 3 4" xfId="31442"/>
    <cellStyle name="40% - Accent6 2 5 5 4" xfId="38918"/>
    <cellStyle name="40% - Accent6 2 5 5 4 2" xfId="50534"/>
    <cellStyle name="40% - Accent6 2 5 5 5" xfId="24300"/>
    <cellStyle name="40% - Accent6 2 5 5 6" xfId="44726"/>
    <cellStyle name="40% - Accent6 2 5 5 7" xfId="21764"/>
    <cellStyle name="40% - Accent6 2 5 6" xfId="2070"/>
    <cellStyle name="40% - Accent6 2 5 6 2" xfId="12440"/>
    <cellStyle name="40% - Accent6 2 5 6 2 2" xfId="41985"/>
    <cellStyle name="40% - Accent6 2 5 6 2 2 2" xfId="53601"/>
    <cellStyle name="40% - Accent6 2 5 6 2 3" xfId="47793"/>
    <cellStyle name="40% - Accent6 2 5 6 2 4" xfId="31219"/>
    <cellStyle name="40% - Accent6 2 5 6 3" xfId="38698"/>
    <cellStyle name="40% - Accent6 2 5 6 3 2" xfId="50314"/>
    <cellStyle name="40% - Accent6 2 5 6 4" xfId="44506"/>
    <cellStyle name="40% - Accent6 2 5 6 5" xfId="23992"/>
    <cellStyle name="40% - Accent6 2 5 7" xfId="1660"/>
    <cellStyle name="40% - Accent6 2 5 7 2" xfId="12030"/>
    <cellStyle name="40% - Accent6 2 5 7 2 2" xfId="41802"/>
    <cellStyle name="40% - Accent6 2 5 7 2 2 2" xfId="53418"/>
    <cellStyle name="40% - Accent6 2 5 7 2 3" xfId="47610"/>
    <cellStyle name="40% - Accent6 2 5 7 2 4" xfId="30828"/>
    <cellStyle name="40% - Accent6 2 5 7 3" xfId="39867"/>
    <cellStyle name="40% - Accent6 2 5 7 3 2" xfId="51483"/>
    <cellStyle name="40% - Accent6 2 5 7 4" xfId="45675"/>
    <cellStyle name="40% - Accent6 2 5 7 5" xfId="28153"/>
    <cellStyle name="40% - Accent6 2 5 8" xfId="9809"/>
    <cellStyle name="40% - Accent6 2 5 8 2" xfId="20178"/>
    <cellStyle name="40% - Accent6 2 5 8 2 2" xfId="54770"/>
    <cellStyle name="40% - Accent6 2 5 8 2 3" xfId="43154"/>
    <cellStyle name="40% - Accent6 2 5 8 3" xfId="48962"/>
    <cellStyle name="40% - Accent6 2 5 8 4" xfId="37346"/>
    <cellStyle name="40% - Accent6 2 5 9" xfId="10981"/>
    <cellStyle name="40% - Accent6 2 5 9 2" xfId="40999"/>
    <cellStyle name="40% - Accent6 2 5 9 2 2" xfId="52615"/>
    <cellStyle name="40% - Accent6 2 5 9 3" xfId="46807"/>
    <cellStyle name="40% - Accent6 2 5 9 4" xfId="29973"/>
    <cellStyle name="40% - Accent6 2 6" xfId="650"/>
    <cellStyle name="40% - Accent6 2 6 10" xfId="38406"/>
    <cellStyle name="40% - Accent6 2 6 10 2" xfId="50022"/>
    <cellStyle name="40% - Accent6 2 6 11" xfId="23396"/>
    <cellStyle name="40% - Accent6 2 6 12" xfId="44214"/>
    <cellStyle name="40% - Accent6 2 6 13" xfId="21289"/>
    <cellStyle name="40% - Accent6 2 6 2" xfId="1238"/>
    <cellStyle name="40% - Accent6 2 6 2 2" xfId="3266"/>
    <cellStyle name="40% - Accent6 2 6 2 2 2" xfId="10795"/>
    <cellStyle name="40% - Accent6 2 6 2 2 2 2" xfId="21164"/>
    <cellStyle name="40% - Accent6 2 6 2 2 2 2 2" xfId="44140"/>
    <cellStyle name="40% - Accent6 2 6 2 2 2 2 2 2" xfId="55756"/>
    <cellStyle name="40% - Accent6 2 6 2 2 2 2 3" xfId="49948"/>
    <cellStyle name="40% - Accent6 2 6 2 2 2 2 4" xfId="38332"/>
    <cellStyle name="40% - Accent6 2 6 2 2 2 3" xfId="40853"/>
    <cellStyle name="40% - Accent6 2 6 2 2 2 3 2" xfId="52469"/>
    <cellStyle name="40% - Accent6 2 6 2 2 2 4" xfId="46661"/>
    <cellStyle name="40% - Accent6 2 6 2 2 2 5" xfId="29290"/>
    <cellStyle name="40% - Accent6 2 6 2 2 3" xfId="13636"/>
    <cellStyle name="40% - Accent6 2 6 2 2 3 2" xfId="42971"/>
    <cellStyle name="40% - Accent6 2 6 2 2 3 2 2" xfId="54587"/>
    <cellStyle name="40% - Accent6 2 6 2 2 3 3" xfId="48779"/>
    <cellStyle name="40% - Accent6 2 6 2 2 3 4" xfId="32263"/>
    <cellStyle name="40% - Accent6 2 6 2 2 4" xfId="39684"/>
    <cellStyle name="40% - Accent6 2 6 2 2 4 2" xfId="51300"/>
    <cellStyle name="40% - Accent6 2 6 2 2 5" xfId="25274"/>
    <cellStyle name="40% - Accent6 2 6 2 2 6" xfId="45492"/>
    <cellStyle name="40% - Accent6 2 6 2 2 7" xfId="22747"/>
    <cellStyle name="40% - Accent6 2 6 2 3" xfId="2601"/>
    <cellStyle name="40% - Accent6 2 6 2 3 2" xfId="12971"/>
    <cellStyle name="40% - Accent6 2 6 2 3 2 2" xfId="42387"/>
    <cellStyle name="40% - Accent6 2 6 2 3 2 2 2" xfId="54003"/>
    <cellStyle name="40% - Accent6 2 6 2 3 2 3" xfId="48195"/>
    <cellStyle name="40% - Accent6 2 6 2 3 2 4" xfId="31658"/>
    <cellStyle name="40% - Accent6 2 6 2 3 3" xfId="40269"/>
    <cellStyle name="40% - Accent6 2 6 2 3 3 2" xfId="51885"/>
    <cellStyle name="40% - Accent6 2 6 2 3 4" xfId="46077"/>
    <cellStyle name="40% - Accent6 2 6 2 3 5" xfId="28646"/>
    <cellStyle name="40% - Accent6 2 6 2 4" xfId="10211"/>
    <cellStyle name="40% - Accent6 2 6 2 4 2" xfId="20580"/>
    <cellStyle name="40% - Accent6 2 6 2 4 2 2" xfId="55172"/>
    <cellStyle name="40% - Accent6 2 6 2 4 2 3" xfId="43556"/>
    <cellStyle name="40% - Accent6 2 6 2 4 3" xfId="49364"/>
    <cellStyle name="40% - Accent6 2 6 2 4 4" xfId="37748"/>
    <cellStyle name="40% - Accent6 2 6 2 5" xfId="11608"/>
    <cellStyle name="40% - Accent6 2 6 2 5 2" xfId="41437"/>
    <cellStyle name="40% - Accent6 2 6 2 5 2 2" xfId="53053"/>
    <cellStyle name="40% - Accent6 2 6 2 5 3" xfId="47245"/>
    <cellStyle name="40% - Accent6 2 6 2 5 4" xfId="30411"/>
    <cellStyle name="40% - Accent6 2 6 2 6" xfId="39100"/>
    <cellStyle name="40% - Accent6 2 6 2 6 2" xfId="50716"/>
    <cellStyle name="40% - Accent6 2 6 2 7" xfId="24571"/>
    <cellStyle name="40% - Accent6 2 6 2 8" xfId="44908"/>
    <cellStyle name="40% - Accent6 2 6 2 9" xfId="22044"/>
    <cellStyle name="40% - Accent6 2 6 3" xfId="1425"/>
    <cellStyle name="40% - Accent6 2 6 3 2" xfId="2784"/>
    <cellStyle name="40% - Accent6 2 6 3 2 2" xfId="13154"/>
    <cellStyle name="40% - Accent6 2 6 3 2 2 2" xfId="42569"/>
    <cellStyle name="40% - Accent6 2 6 3 2 2 2 2" xfId="54185"/>
    <cellStyle name="40% - Accent6 2 6 3 2 2 3" xfId="48377"/>
    <cellStyle name="40% - Accent6 2 6 3 2 2 4" xfId="31841"/>
    <cellStyle name="40% - Accent6 2 6 3 2 3" xfId="40451"/>
    <cellStyle name="40% - Accent6 2 6 3 2 3 2" xfId="52067"/>
    <cellStyle name="40% - Accent6 2 6 3 2 4" xfId="46259"/>
    <cellStyle name="40% - Accent6 2 6 3 2 5" xfId="28828"/>
    <cellStyle name="40% - Accent6 2 6 3 3" xfId="10393"/>
    <cellStyle name="40% - Accent6 2 6 3 3 2" xfId="20762"/>
    <cellStyle name="40% - Accent6 2 6 3 3 2 2" xfId="55354"/>
    <cellStyle name="40% - Accent6 2 6 3 3 2 3" xfId="43738"/>
    <cellStyle name="40% - Accent6 2 6 3 3 3" xfId="49546"/>
    <cellStyle name="40% - Accent6 2 6 3 3 4" xfId="37930"/>
    <cellStyle name="40% - Accent6 2 6 3 4" xfId="11795"/>
    <cellStyle name="40% - Accent6 2 6 3 4 2" xfId="41619"/>
    <cellStyle name="40% - Accent6 2 6 3 4 2 2" xfId="53235"/>
    <cellStyle name="40% - Accent6 2 6 3 4 3" xfId="47427"/>
    <cellStyle name="40% - Accent6 2 6 3 4 4" xfId="30593"/>
    <cellStyle name="40% - Accent6 2 6 3 5" xfId="39282"/>
    <cellStyle name="40% - Accent6 2 6 3 5 2" xfId="50898"/>
    <cellStyle name="40% - Accent6 2 6 3 6" xfId="24758"/>
    <cellStyle name="40% - Accent6 2 6 3 7" xfId="45090"/>
    <cellStyle name="40% - Accent6 2 6 3 8" xfId="22231"/>
    <cellStyle name="40% - Accent6 2 6 4" xfId="801"/>
    <cellStyle name="40% - Accent6 2 6 4 2" xfId="2908"/>
    <cellStyle name="40% - Accent6 2 6 4 2 2" xfId="13278"/>
    <cellStyle name="40% - Accent6 2 6 4 2 2 2" xfId="42680"/>
    <cellStyle name="40% - Accent6 2 6 4 2 2 2 2" xfId="54296"/>
    <cellStyle name="40% - Accent6 2 6 4 2 2 3" xfId="48488"/>
    <cellStyle name="40% - Accent6 2 6 4 2 2 4" xfId="31965"/>
    <cellStyle name="40% - Accent6 2 6 4 2 3" xfId="40562"/>
    <cellStyle name="40% - Accent6 2 6 4 2 3 2" xfId="52178"/>
    <cellStyle name="40% - Accent6 2 6 4 2 4" xfId="46370"/>
    <cellStyle name="40% - Accent6 2 6 4 2 5" xfId="28939"/>
    <cellStyle name="40% - Accent6 2 6 4 3" xfId="10504"/>
    <cellStyle name="40% - Accent6 2 6 4 3 2" xfId="20873"/>
    <cellStyle name="40% - Accent6 2 6 4 3 2 2" xfId="55465"/>
    <cellStyle name="40% - Accent6 2 6 4 3 2 3" xfId="43849"/>
    <cellStyle name="40% - Accent6 2 6 4 3 3" xfId="49657"/>
    <cellStyle name="40% - Accent6 2 6 4 3 4" xfId="38041"/>
    <cellStyle name="40% - Accent6 2 6 4 4" xfId="11171"/>
    <cellStyle name="40% - Accent6 2 6 4 4 2" xfId="41146"/>
    <cellStyle name="40% - Accent6 2 6 4 4 2 2" xfId="52762"/>
    <cellStyle name="40% - Accent6 2 6 4 4 3" xfId="46954"/>
    <cellStyle name="40% - Accent6 2 6 4 4 4" xfId="30120"/>
    <cellStyle name="40% - Accent6 2 6 4 5" xfId="39393"/>
    <cellStyle name="40% - Accent6 2 6 4 5 2" xfId="51009"/>
    <cellStyle name="40% - Accent6 2 6 4 6" xfId="24902"/>
    <cellStyle name="40% - Accent6 2 6 4 7" xfId="45201"/>
    <cellStyle name="40% - Accent6 2 6 4 8" xfId="22375"/>
    <cellStyle name="40% - Accent6 2 6 5" xfId="2263"/>
    <cellStyle name="40% - Accent6 2 6 5 2" xfId="9920"/>
    <cellStyle name="40% - Accent6 2 6 5 2 2" xfId="20289"/>
    <cellStyle name="40% - Accent6 2 6 5 2 2 2" xfId="43265"/>
    <cellStyle name="40% - Accent6 2 6 5 2 2 2 2" xfId="54881"/>
    <cellStyle name="40% - Accent6 2 6 5 2 2 3" xfId="49073"/>
    <cellStyle name="40% - Accent6 2 6 5 2 2 4" xfId="37457"/>
    <cellStyle name="40% - Accent6 2 6 5 2 3" xfId="39978"/>
    <cellStyle name="40% - Accent6 2 6 5 2 3 2" xfId="51594"/>
    <cellStyle name="40% - Accent6 2 6 5 2 4" xfId="45786"/>
    <cellStyle name="40% - Accent6 2 6 5 2 5" xfId="28343"/>
    <cellStyle name="40% - Accent6 2 6 5 3" xfId="12633"/>
    <cellStyle name="40% - Accent6 2 6 5 3 2" xfId="42096"/>
    <cellStyle name="40% - Accent6 2 6 5 3 2 2" xfId="53712"/>
    <cellStyle name="40% - Accent6 2 6 5 3 3" xfId="47904"/>
    <cellStyle name="40% - Accent6 2 6 5 3 4" xfId="31333"/>
    <cellStyle name="40% - Accent6 2 6 5 4" xfId="38809"/>
    <cellStyle name="40% - Accent6 2 6 5 4 2" xfId="50425"/>
    <cellStyle name="40% - Accent6 2 6 5 5" xfId="24185"/>
    <cellStyle name="40% - Accent6 2 6 5 6" xfId="44617"/>
    <cellStyle name="40% - Accent6 2 6 5 7" xfId="21649"/>
    <cellStyle name="40% - Accent6 2 6 6" xfId="1927"/>
    <cellStyle name="40% - Accent6 2 6 6 2" xfId="12297"/>
    <cellStyle name="40% - Accent6 2 6 6 2 2" xfId="41876"/>
    <cellStyle name="40% - Accent6 2 6 6 2 2 2" xfId="53492"/>
    <cellStyle name="40% - Accent6 2 6 6 2 3" xfId="47684"/>
    <cellStyle name="40% - Accent6 2 6 6 2 4" xfId="31078"/>
    <cellStyle name="40% - Accent6 2 6 6 3" xfId="38589"/>
    <cellStyle name="40% - Accent6 2 6 6 3 2" xfId="50205"/>
    <cellStyle name="40% - Accent6 2 6 6 4" xfId="44397"/>
    <cellStyle name="40% - Accent6 2 6 6 5" xfId="23849"/>
    <cellStyle name="40% - Accent6 2 6 7" xfId="1542"/>
    <cellStyle name="40% - Accent6 2 6 7 2" xfId="11912"/>
    <cellStyle name="40% - Accent6 2 6 7 2 2" xfId="41693"/>
    <cellStyle name="40% - Accent6 2 6 7 2 2 2" xfId="53309"/>
    <cellStyle name="40% - Accent6 2 6 7 2 3" xfId="47501"/>
    <cellStyle name="40% - Accent6 2 6 7 2 4" xfId="30710"/>
    <cellStyle name="40% - Accent6 2 6 7 3" xfId="39758"/>
    <cellStyle name="40% - Accent6 2 6 7 3 2" xfId="51374"/>
    <cellStyle name="40% - Accent6 2 6 7 4" xfId="45566"/>
    <cellStyle name="40% - Accent6 2 6 7 5" xfId="28044"/>
    <cellStyle name="40% - Accent6 2 6 8" xfId="9700"/>
    <cellStyle name="40% - Accent6 2 6 8 2" xfId="20069"/>
    <cellStyle name="40% - Accent6 2 6 8 2 2" xfId="54661"/>
    <cellStyle name="40% - Accent6 2 6 8 2 3" xfId="43045"/>
    <cellStyle name="40% - Accent6 2 6 8 3" xfId="48853"/>
    <cellStyle name="40% - Accent6 2 6 8 4" xfId="37237"/>
    <cellStyle name="40% - Accent6 2 6 9" xfId="11022"/>
    <cellStyle name="40% - Accent6 2 6 9 2" xfId="41035"/>
    <cellStyle name="40% - Accent6 2 6 9 2 2" xfId="52651"/>
    <cellStyle name="40% - Accent6 2 6 9 3" xfId="46843"/>
    <cellStyle name="40% - Accent6 2 6 9 4" xfId="30009"/>
    <cellStyle name="40% - Accent6 2 7" xfId="1032"/>
    <cellStyle name="40% - Accent6 2 7 2" xfId="3121"/>
    <cellStyle name="40% - Accent6 2 7 2 2" xfId="10650"/>
    <cellStyle name="40% - Accent6 2 7 2 2 2" xfId="21019"/>
    <cellStyle name="40% - Accent6 2 7 2 2 2 2" xfId="43995"/>
    <cellStyle name="40% - Accent6 2 7 2 2 2 2 2" xfId="55611"/>
    <cellStyle name="40% - Accent6 2 7 2 2 2 3" xfId="49803"/>
    <cellStyle name="40% - Accent6 2 7 2 2 2 4" xfId="38187"/>
    <cellStyle name="40% - Accent6 2 7 2 2 3" xfId="40708"/>
    <cellStyle name="40% - Accent6 2 7 2 2 3 2" xfId="52324"/>
    <cellStyle name="40% - Accent6 2 7 2 2 4" xfId="46516"/>
    <cellStyle name="40% - Accent6 2 7 2 2 5" xfId="29145"/>
    <cellStyle name="40% - Accent6 2 7 2 3" xfId="13491"/>
    <cellStyle name="40% - Accent6 2 7 2 3 2" xfId="42826"/>
    <cellStyle name="40% - Accent6 2 7 2 3 2 2" xfId="54442"/>
    <cellStyle name="40% - Accent6 2 7 2 3 3" xfId="48634"/>
    <cellStyle name="40% - Accent6 2 7 2 3 4" xfId="32118"/>
    <cellStyle name="40% - Accent6 2 7 2 4" xfId="39539"/>
    <cellStyle name="40% - Accent6 2 7 2 4 2" xfId="51155"/>
    <cellStyle name="40% - Accent6 2 7 2 5" xfId="25129"/>
    <cellStyle name="40% - Accent6 2 7 2 6" xfId="45347"/>
    <cellStyle name="40% - Accent6 2 7 2 7" xfId="22602"/>
    <cellStyle name="40% - Accent6 2 7 3" xfId="2441"/>
    <cellStyle name="40% - Accent6 2 7 3 2" xfId="12811"/>
    <cellStyle name="40% - Accent6 2 7 3 2 2" xfId="42242"/>
    <cellStyle name="40% - Accent6 2 7 3 2 2 2" xfId="53858"/>
    <cellStyle name="40% - Accent6 2 7 3 2 3" xfId="48050"/>
    <cellStyle name="40% - Accent6 2 7 3 2 4" xfId="31498"/>
    <cellStyle name="40% - Accent6 2 7 3 3" xfId="40124"/>
    <cellStyle name="40% - Accent6 2 7 3 3 2" xfId="51740"/>
    <cellStyle name="40% - Accent6 2 7 3 4" xfId="45932"/>
    <cellStyle name="40% - Accent6 2 7 3 5" xfId="28501"/>
    <cellStyle name="40% - Accent6 2 7 4" xfId="10066"/>
    <cellStyle name="40% - Accent6 2 7 4 2" xfId="20435"/>
    <cellStyle name="40% - Accent6 2 7 4 2 2" xfId="55027"/>
    <cellStyle name="40% - Accent6 2 7 4 2 3" xfId="43411"/>
    <cellStyle name="40% - Accent6 2 7 4 3" xfId="49219"/>
    <cellStyle name="40% - Accent6 2 7 4 4" xfId="37603"/>
    <cellStyle name="40% - Accent6 2 7 5" xfId="11402"/>
    <cellStyle name="40% - Accent6 2 7 5 2" xfId="41292"/>
    <cellStyle name="40% - Accent6 2 7 5 2 2" xfId="52908"/>
    <cellStyle name="40% - Accent6 2 7 5 3" xfId="47100"/>
    <cellStyle name="40% - Accent6 2 7 5 4" xfId="30266"/>
    <cellStyle name="40% - Accent6 2 7 6" xfId="38955"/>
    <cellStyle name="40% - Accent6 2 7 6 2" xfId="50571"/>
    <cellStyle name="40% - Accent6 2 7 7" xfId="24365"/>
    <cellStyle name="40% - Accent6 2 7 8" xfId="44763"/>
    <cellStyle name="40% - Accent6 2 7 9" xfId="21838"/>
    <cellStyle name="40% - Accent6 2 8" xfId="1280"/>
    <cellStyle name="40% - Accent6 2 8 2" xfId="2639"/>
    <cellStyle name="40% - Accent6 2 8 2 2" xfId="13009"/>
    <cellStyle name="40% - Accent6 2 8 2 2 2" xfId="42424"/>
    <cellStyle name="40% - Accent6 2 8 2 2 2 2" xfId="54040"/>
    <cellStyle name="40% - Accent6 2 8 2 2 3" xfId="48232"/>
    <cellStyle name="40% - Accent6 2 8 2 2 4" xfId="31696"/>
    <cellStyle name="40% - Accent6 2 8 2 3" xfId="40306"/>
    <cellStyle name="40% - Accent6 2 8 2 3 2" xfId="51922"/>
    <cellStyle name="40% - Accent6 2 8 2 4" xfId="46114"/>
    <cellStyle name="40% - Accent6 2 8 2 5" xfId="28683"/>
    <cellStyle name="40% - Accent6 2 8 3" xfId="10248"/>
    <cellStyle name="40% - Accent6 2 8 3 2" xfId="20617"/>
    <cellStyle name="40% - Accent6 2 8 3 2 2" xfId="55209"/>
    <cellStyle name="40% - Accent6 2 8 3 2 3" xfId="43593"/>
    <cellStyle name="40% - Accent6 2 8 3 3" xfId="49401"/>
    <cellStyle name="40% - Accent6 2 8 3 4" xfId="37785"/>
    <cellStyle name="40% - Accent6 2 8 4" xfId="11650"/>
    <cellStyle name="40% - Accent6 2 8 4 2" xfId="41474"/>
    <cellStyle name="40% - Accent6 2 8 4 2 2" xfId="53090"/>
    <cellStyle name="40% - Accent6 2 8 4 3" xfId="47282"/>
    <cellStyle name="40% - Accent6 2 8 4 4" xfId="30448"/>
    <cellStyle name="40% - Accent6 2 8 5" xfId="39137"/>
    <cellStyle name="40% - Accent6 2 8 5 2" xfId="50753"/>
    <cellStyle name="40% - Accent6 2 8 6" xfId="24613"/>
    <cellStyle name="40% - Accent6 2 8 7" xfId="44945"/>
    <cellStyle name="40% - Accent6 2 8 8" xfId="22086"/>
    <cellStyle name="40% - Accent6 2 9" xfId="698"/>
    <cellStyle name="40% - Accent6 2 9 2" xfId="2823"/>
    <cellStyle name="40% - Accent6 2 9 2 2" xfId="13193"/>
    <cellStyle name="40% - Accent6 2 9 2 2 2" xfId="42606"/>
    <cellStyle name="40% - Accent6 2 9 2 2 2 2" xfId="54222"/>
    <cellStyle name="40% - Accent6 2 9 2 2 3" xfId="48414"/>
    <cellStyle name="40% - Accent6 2 9 2 2 4" xfId="31880"/>
    <cellStyle name="40% - Accent6 2 9 2 3" xfId="40488"/>
    <cellStyle name="40% - Accent6 2 9 2 3 2" xfId="52104"/>
    <cellStyle name="40% - Accent6 2 9 2 4" xfId="46296"/>
    <cellStyle name="40% - Accent6 2 9 2 5" xfId="28865"/>
    <cellStyle name="40% - Accent6 2 9 3" xfId="10430"/>
    <cellStyle name="40% - Accent6 2 9 3 2" xfId="20799"/>
    <cellStyle name="40% - Accent6 2 9 3 2 2" xfId="55391"/>
    <cellStyle name="40% - Accent6 2 9 3 2 3" xfId="43775"/>
    <cellStyle name="40% - Accent6 2 9 3 3" xfId="49583"/>
    <cellStyle name="40% - Accent6 2 9 3 4" xfId="37967"/>
    <cellStyle name="40% - Accent6 2 9 4" xfId="11068"/>
    <cellStyle name="40% - Accent6 2 9 4 2" xfId="41072"/>
    <cellStyle name="40% - Accent6 2 9 4 2 2" xfId="52688"/>
    <cellStyle name="40% - Accent6 2 9 4 3" xfId="46880"/>
    <cellStyle name="40% - Accent6 2 9 4 4" xfId="30046"/>
    <cellStyle name="40% - Accent6 2 9 5" xfId="39319"/>
    <cellStyle name="40% - Accent6 2 9 5 2" xfId="50935"/>
    <cellStyle name="40% - Accent6 2 9 6" xfId="24799"/>
    <cellStyle name="40% - Accent6 2 9 7" xfId="45127"/>
    <cellStyle name="40% - Accent6 2 9 8" xfId="22272"/>
    <cellStyle name="40% - Accent6 3" xfId="218"/>
    <cellStyle name="60% - Accent1 2" xfId="219"/>
    <cellStyle name="60% - Accent1 3" xfId="220"/>
    <cellStyle name="60% - Accent2 2" xfId="221"/>
    <cellStyle name="60% - Accent2 3" xfId="222"/>
    <cellStyle name="60% - Accent3 2" xfId="223"/>
    <cellStyle name="60% - Accent3 3" xfId="224"/>
    <cellStyle name="60% - Accent4 2" xfId="225"/>
    <cellStyle name="60% - Accent4 3" xfId="226"/>
    <cellStyle name="60% - Accent5 2" xfId="227"/>
    <cellStyle name="60% - Accent5 3" xfId="228"/>
    <cellStyle name="60% - Accent6 2" xfId="229"/>
    <cellStyle name="60% - Accent6 3" xfId="230"/>
    <cellStyle name="Accent1 2" xfId="231"/>
    <cellStyle name="Accent1 3" xfId="232"/>
    <cellStyle name="Accent2 2" xfId="233"/>
    <cellStyle name="Accent2 3" xfId="234"/>
    <cellStyle name="Accent3 2" xfId="235"/>
    <cellStyle name="Accent3 3" xfId="236"/>
    <cellStyle name="Accent4 2" xfId="237"/>
    <cellStyle name="Accent4 3" xfId="238"/>
    <cellStyle name="Accent5 2" xfId="239"/>
    <cellStyle name="Accent5 3" xfId="240"/>
    <cellStyle name="Accent6 2" xfId="241"/>
    <cellStyle name="Accent6 3" xfId="242"/>
    <cellStyle name="Background" xfId="243"/>
    <cellStyle name="Background 10" xfId="2132"/>
    <cellStyle name="Background 10 2" xfId="9847"/>
    <cellStyle name="Background 10 2 2" xfId="20216"/>
    <cellStyle name="Background 10 2 2 2" xfId="43192"/>
    <cellStyle name="Background 10 2 2 2 2" xfId="54808"/>
    <cellStyle name="Background 10 2 2 3" xfId="49000"/>
    <cellStyle name="Background 10 2 2 4" xfId="37384"/>
    <cellStyle name="Background 10 2 3" xfId="39905"/>
    <cellStyle name="Background 10 2 3 2" xfId="51521"/>
    <cellStyle name="Background 10 2 4" xfId="45713"/>
    <cellStyle name="Background 10 2 5" xfId="28212"/>
    <cellStyle name="Background 10 3" xfId="12502"/>
    <cellStyle name="Background 10 3 2" xfId="42023"/>
    <cellStyle name="Background 10 3 2 2" xfId="53639"/>
    <cellStyle name="Background 10 3 3" xfId="47831"/>
    <cellStyle name="Background 10 3 4" xfId="31260"/>
    <cellStyle name="Background 10 4" xfId="38736"/>
    <cellStyle name="Background 10 4 2" xfId="50352"/>
    <cellStyle name="Background 10 5" xfId="24054"/>
    <cellStyle name="Background 10 6" xfId="44544"/>
    <cellStyle name="Background 10 7" xfId="21518"/>
    <cellStyle name="Background 11" xfId="1756"/>
    <cellStyle name="Background 11 2" xfId="12126"/>
    <cellStyle name="Background 11 2 2" xfId="41840"/>
    <cellStyle name="Background 11 2 2 2" xfId="53456"/>
    <cellStyle name="Background 11 2 3" xfId="47648"/>
    <cellStyle name="Background 11 2 4" xfId="30919"/>
    <cellStyle name="Background 11 3" xfId="38553"/>
    <cellStyle name="Background 11 3 2" xfId="50169"/>
    <cellStyle name="Background 11 4" xfId="44361"/>
    <cellStyle name="Background 11 5" xfId="23678"/>
    <cellStyle name="Background 12" xfId="1477"/>
    <cellStyle name="Background 12 2" xfId="11847"/>
    <cellStyle name="Background 12 2 2" xfId="41657"/>
    <cellStyle name="Background 12 2 2 2" xfId="53273"/>
    <cellStyle name="Background 12 2 3" xfId="47465"/>
    <cellStyle name="Background 12 2 4" xfId="30645"/>
    <cellStyle name="Background 12 3" xfId="39722"/>
    <cellStyle name="Background 12 3 2" xfId="51338"/>
    <cellStyle name="Background 12 4" xfId="45530"/>
    <cellStyle name="Background 12 5" xfId="28008"/>
    <cellStyle name="Background 13" xfId="9664"/>
    <cellStyle name="Background 13 2" xfId="20033"/>
    <cellStyle name="Background 13 2 2" xfId="54625"/>
    <cellStyle name="Background 13 2 3" xfId="43009"/>
    <cellStyle name="Background 13 3" xfId="48817"/>
    <cellStyle name="Background 13 4" xfId="37201"/>
    <cellStyle name="Background 14" xfId="10836"/>
    <cellStyle name="Background 14 2" xfId="40891"/>
    <cellStyle name="Background 14 2 2" xfId="52507"/>
    <cellStyle name="Background 14 3" xfId="46699"/>
    <cellStyle name="Background 14 4" xfId="29865"/>
    <cellStyle name="Background 15" xfId="38370"/>
    <cellStyle name="Background 15 2" xfId="49986"/>
    <cellStyle name="Background 16" xfId="23326"/>
    <cellStyle name="Background 17" xfId="44178"/>
    <cellStyle name="Background 18" xfId="21209"/>
    <cellStyle name="Background 2" xfId="468"/>
    <cellStyle name="Background 2 10" xfId="1894"/>
    <cellStyle name="Background 2 10 2" xfId="12264"/>
    <cellStyle name="Background 2 10 2 2" xfId="41858"/>
    <cellStyle name="Background 2 10 2 2 2" xfId="53474"/>
    <cellStyle name="Background 2 10 2 3" xfId="47666"/>
    <cellStyle name="Background 2 10 2 4" xfId="31045"/>
    <cellStyle name="Background 2 10 3" xfId="38571"/>
    <cellStyle name="Background 2 10 3 2" xfId="50187"/>
    <cellStyle name="Background 2 10 4" xfId="44379"/>
    <cellStyle name="Background 2 10 5" xfId="23816"/>
    <cellStyle name="Background 2 11" xfId="1517"/>
    <cellStyle name="Background 2 11 2" xfId="11887"/>
    <cellStyle name="Background 2 11 2 2" xfId="41675"/>
    <cellStyle name="Background 2 11 2 2 2" xfId="53291"/>
    <cellStyle name="Background 2 11 2 3" xfId="47483"/>
    <cellStyle name="Background 2 11 2 4" xfId="30685"/>
    <cellStyle name="Background 2 11 3" xfId="39740"/>
    <cellStyle name="Background 2 11 3 2" xfId="51356"/>
    <cellStyle name="Background 2 11 4" xfId="45548"/>
    <cellStyle name="Background 2 11 5" xfId="28026"/>
    <cellStyle name="Background 2 12" xfId="9682"/>
    <cellStyle name="Background 2 12 2" xfId="20051"/>
    <cellStyle name="Background 2 12 2 2" xfId="54643"/>
    <cellStyle name="Background 2 12 2 3" xfId="43027"/>
    <cellStyle name="Background 2 12 3" xfId="48835"/>
    <cellStyle name="Background 2 12 4" xfId="37219"/>
    <cellStyle name="Background 2 13" xfId="10854"/>
    <cellStyle name="Background 2 13 2" xfId="40909"/>
    <cellStyle name="Background 2 13 2 2" xfId="52525"/>
    <cellStyle name="Background 2 13 3" xfId="46717"/>
    <cellStyle name="Background 2 13 4" xfId="29883"/>
    <cellStyle name="Background 2 14" xfId="38388"/>
    <cellStyle name="Background 2 14 2" xfId="50004"/>
    <cellStyle name="Background 2 15" xfId="23349"/>
    <cellStyle name="Background 2 16" xfId="44196"/>
    <cellStyle name="Background 2 17" xfId="21238"/>
    <cellStyle name="Background 2 2" xfId="534"/>
    <cellStyle name="Background 2 2 10" xfId="10906"/>
    <cellStyle name="Background 2 2 10 2" xfId="40946"/>
    <cellStyle name="Background 2 2 10 2 2" xfId="52562"/>
    <cellStyle name="Background 2 2 10 3" xfId="46754"/>
    <cellStyle name="Background 2 2 10 4" xfId="29920"/>
    <cellStyle name="Background 2 2 11" xfId="38462"/>
    <cellStyle name="Background 2 2 11 2" xfId="50078"/>
    <cellStyle name="Background 2 2 12" xfId="23461"/>
    <cellStyle name="Background 2 2 13" xfId="44270"/>
    <cellStyle name="Background 2 2 14" xfId="21379"/>
    <cellStyle name="Background 2 2 2" xfId="861"/>
    <cellStyle name="Background 2 2 2 2" xfId="2968"/>
    <cellStyle name="Background 2 2 2 2 2" xfId="10560"/>
    <cellStyle name="Background 2 2 2 2 2 2" xfId="20929"/>
    <cellStyle name="Background 2 2 2 2 2 2 2" xfId="43905"/>
    <cellStyle name="Background 2 2 2 2 2 2 2 2" xfId="55521"/>
    <cellStyle name="Background 2 2 2 2 2 2 3" xfId="49713"/>
    <cellStyle name="Background 2 2 2 2 2 2 4" xfId="38097"/>
    <cellStyle name="Background 2 2 2 2 2 3" xfId="40618"/>
    <cellStyle name="Background 2 2 2 2 2 3 2" xfId="52234"/>
    <cellStyle name="Background 2 2 2 2 2 4" xfId="46426"/>
    <cellStyle name="Background 2 2 2 2 2 5" xfId="28999"/>
    <cellStyle name="Background 2 2 2 2 3" xfId="13338"/>
    <cellStyle name="Background 2 2 2 2 3 2" xfId="42736"/>
    <cellStyle name="Background 2 2 2 2 3 2 2" xfId="54352"/>
    <cellStyle name="Background 2 2 2 2 3 3" xfId="48544"/>
    <cellStyle name="Background 2 2 2 2 3 4" xfId="32021"/>
    <cellStyle name="Background 2 2 2 2 4" xfId="39449"/>
    <cellStyle name="Background 2 2 2 2 4 2" xfId="51065"/>
    <cellStyle name="Background 2 2 2 2 5" xfId="24962"/>
    <cellStyle name="Background 2 2 2 2 6" xfId="45257"/>
    <cellStyle name="Background 2 2 2 2 7" xfId="22435"/>
    <cellStyle name="Background 2 2 2 3" xfId="2320"/>
    <cellStyle name="Background 2 2 2 3 2" xfId="12690"/>
    <cellStyle name="Background 2 2 2 3 2 2" xfId="42152"/>
    <cellStyle name="Background 2 2 2 3 2 2 2" xfId="53768"/>
    <cellStyle name="Background 2 2 2 3 2 3" xfId="47960"/>
    <cellStyle name="Background 2 2 2 3 2 4" xfId="31389"/>
    <cellStyle name="Background 2 2 2 3 3" xfId="40034"/>
    <cellStyle name="Background 2 2 2 3 3 2" xfId="51650"/>
    <cellStyle name="Background 2 2 2 3 4" xfId="45842"/>
    <cellStyle name="Background 2 2 2 3 5" xfId="28400"/>
    <cellStyle name="Background 2 2 2 4" xfId="9976"/>
    <cellStyle name="Background 2 2 2 4 2" xfId="20345"/>
    <cellStyle name="Background 2 2 2 4 2 2" xfId="54937"/>
    <cellStyle name="Background 2 2 2 4 2 3" xfId="43321"/>
    <cellStyle name="Background 2 2 2 4 3" xfId="49129"/>
    <cellStyle name="Background 2 2 2 4 4" xfId="37513"/>
    <cellStyle name="Background 2 2 2 5" xfId="11231"/>
    <cellStyle name="Background 2 2 2 5 2" xfId="41202"/>
    <cellStyle name="Background 2 2 2 5 2 2" xfId="52818"/>
    <cellStyle name="Background 2 2 2 5 3" xfId="47010"/>
    <cellStyle name="Background 2 2 2 5 4" xfId="30176"/>
    <cellStyle name="Background 2 2 2 6" xfId="38865"/>
    <cellStyle name="Background 2 2 2 6 2" xfId="50481"/>
    <cellStyle name="Background 2 2 2 7" xfId="24242"/>
    <cellStyle name="Background 2 2 2 8" xfId="44673"/>
    <cellStyle name="Background 2 2 2 9" xfId="21706"/>
    <cellStyle name="Background 2 2 3" xfId="1122"/>
    <cellStyle name="Background 2 2 3 2" xfId="3177"/>
    <cellStyle name="Background 2 2 3 2 2" xfId="10706"/>
    <cellStyle name="Background 2 2 3 2 2 2" xfId="21075"/>
    <cellStyle name="Background 2 2 3 2 2 2 2" xfId="44051"/>
    <cellStyle name="Background 2 2 3 2 2 2 2 2" xfId="55667"/>
    <cellStyle name="Background 2 2 3 2 2 2 3" xfId="49859"/>
    <cellStyle name="Background 2 2 3 2 2 2 4" xfId="38243"/>
    <cellStyle name="Background 2 2 3 2 2 3" xfId="40764"/>
    <cellStyle name="Background 2 2 3 2 2 3 2" xfId="52380"/>
    <cellStyle name="Background 2 2 3 2 2 4" xfId="46572"/>
    <cellStyle name="Background 2 2 3 2 2 5" xfId="29201"/>
    <cellStyle name="Background 2 2 3 2 3" xfId="13547"/>
    <cellStyle name="Background 2 2 3 2 3 2" xfId="42882"/>
    <cellStyle name="Background 2 2 3 2 3 2 2" xfId="54498"/>
    <cellStyle name="Background 2 2 3 2 3 3" xfId="48690"/>
    <cellStyle name="Background 2 2 3 2 3 4" xfId="32174"/>
    <cellStyle name="Background 2 2 3 2 4" xfId="39595"/>
    <cellStyle name="Background 2 2 3 2 4 2" xfId="51211"/>
    <cellStyle name="Background 2 2 3 2 5" xfId="25185"/>
    <cellStyle name="Background 2 2 3 2 6" xfId="45403"/>
    <cellStyle name="Background 2 2 3 2 7" xfId="22658"/>
    <cellStyle name="Background 2 2 3 3" xfId="2505"/>
    <cellStyle name="Background 2 2 3 3 2" xfId="12875"/>
    <cellStyle name="Background 2 2 3 3 2 2" xfId="42298"/>
    <cellStyle name="Background 2 2 3 3 2 2 2" xfId="53914"/>
    <cellStyle name="Background 2 2 3 3 2 3" xfId="48106"/>
    <cellStyle name="Background 2 2 3 3 2 4" xfId="31562"/>
    <cellStyle name="Background 2 2 3 3 3" xfId="40180"/>
    <cellStyle name="Background 2 2 3 3 3 2" xfId="51796"/>
    <cellStyle name="Background 2 2 3 3 4" xfId="45988"/>
    <cellStyle name="Background 2 2 3 3 5" xfId="28557"/>
    <cellStyle name="Background 2 2 3 4" xfId="10122"/>
    <cellStyle name="Background 2 2 3 4 2" xfId="20491"/>
    <cellStyle name="Background 2 2 3 4 2 2" xfId="55083"/>
    <cellStyle name="Background 2 2 3 4 2 3" xfId="43467"/>
    <cellStyle name="Background 2 2 3 4 3" xfId="49275"/>
    <cellStyle name="Background 2 2 3 4 4" xfId="37659"/>
    <cellStyle name="Background 2 2 3 5" xfId="11492"/>
    <cellStyle name="Background 2 2 3 5 2" xfId="41348"/>
    <cellStyle name="Background 2 2 3 5 2 2" xfId="52964"/>
    <cellStyle name="Background 2 2 3 5 3" xfId="47156"/>
    <cellStyle name="Background 2 2 3 5 4" xfId="30322"/>
    <cellStyle name="Background 2 2 3 6" xfId="39011"/>
    <cellStyle name="Background 2 2 3 6 2" xfId="50627"/>
    <cellStyle name="Background 2 2 3 7" xfId="24455"/>
    <cellStyle name="Background 2 2 3 8" xfId="44819"/>
    <cellStyle name="Background 2 2 3 9" xfId="21928"/>
    <cellStyle name="Background 2 2 4" xfId="1336"/>
    <cellStyle name="Background 2 2 4 2" xfId="2695"/>
    <cellStyle name="Background 2 2 4 2 2" xfId="13065"/>
    <cellStyle name="Background 2 2 4 2 2 2" xfId="42480"/>
    <cellStyle name="Background 2 2 4 2 2 2 2" xfId="54096"/>
    <cellStyle name="Background 2 2 4 2 2 3" xfId="48288"/>
    <cellStyle name="Background 2 2 4 2 2 4" xfId="31752"/>
    <cellStyle name="Background 2 2 4 2 3" xfId="40362"/>
    <cellStyle name="Background 2 2 4 2 3 2" xfId="51978"/>
    <cellStyle name="Background 2 2 4 2 4" xfId="46170"/>
    <cellStyle name="Background 2 2 4 2 5" xfId="28739"/>
    <cellStyle name="Background 2 2 4 3" xfId="10304"/>
    <cellStyle name="Background 2 2 4 3 2" xfId="20673"/>
    <cellStyle name="Background 2 2 4 3 2 2" xfId="55265"/>
    <cellStyle name="Background 2 2 4 3 2 3" xfId="43649"/>
    <cellStyle name="Background 2 2 4 3 3" xfId="49457"/>
    <cellStyle name="Background 2 2 4 3 4" xfId="37841"/>
    <cellStyle name="Background 2 2 4 4" xfId="11706"/>
    <cellStyle name="Background 2 2 4 4 2" xfId="41530"/>
    <cellStyle name="Background 2 2 4 4 2 2" xfId="53146"/>
    <cellStyle name="Background 2 2 4 4 3" xfId="47338"/>
    <cellStyle name="Background 2 2 4 4 4" xfId="30504"/>
    <cellStyle name="Background 2 2 4 5" xfId="39193"/>
    <cellStyle name="Background 2 2 4 5 2" xfId="50809"/>
    <cellStyle name="Background 2 2 4 6" xfId="24669"/>
    <cellStyle name="Background 2 2 4 7" xfId="45001"/>
    <cellStyle name="Background 2 2 4 8" xfId="22142"/>
    <cellStyle name="Background 2 2 5" xfId="783"/>
    <cellStyle name="Background 2 2 5 2" xfId="2890"/>
    <cellStyle name="Background 2 2 5 2 2" xfId="13260"/>
    <cellStyle name="Background 2 2 5 2 2 2" xfId="42662"/>
    <cellStyle name="Background 2 2 5 2 2 2 2" xfId="54278"/>
    <cellStyle name="Background 2 2 5 2 2 3" xfId="48470"/>
    <cellStyle name="Background 2 2 5 2 2 4" xfId="31947"/>
    <cellStyle name="Background 2 2 5 2 3" xfId="40544"/>
    <cellStyle name="Background 2 2 5 2 3 2" xfId="52160"/>
    <cellStyle name="Background 2 2 5 2 4" xfId="46352"/>
    <cellStyle name="Background 2 2 5 2 5" xfId="28921"/>
    <cellStyle name="Background 2 2 5 3" xfId="10486"/>
    <cellStyle name="Background 2 2 5 3 2" xfId="20855"/>
    <cellStyle name="Background 2 2 5 3 2 2" xfId="55447"/>
    <cellStyle name="Background 2 2 5 3 2 3" xfId="43831"/>
    <cellStyle name="Background 2 2 5 3 3" xfId="49639"/>
    <cellStyle name="Background 2 2 5 3 4" xfId="38023"/>
    <cellStyle name="Background 2 2 5 4" xfId="11153"/>
    <cellStyle name="Background 2 2 5 4 2" xfId="41128"/>
    <cellStyle name="Background 2 2 5 4 2 2" xfId="52744"/>
    <cellStyle name="Background 2 2 5 4 3" xfId="46936"/>
    <cellStyle name="Background 2 2 5 4 4" xfId="30102"/>
    <cellStyle name="Background 2 2 5 5" xfId="39375"/>
    <cellStyle name="Background 2 2 5 5 2" xfId="50991"/>
    <cellStyle name="Background 2 2 5 6" xfId="24884"/>
    <cellStyle name="Background 2 2 5 7" xfId="45183"/>
    <cellStyle name="Background 2 2 5 8" xfId="22357"/>
    <cellStyle name="Background 2 2 6" xfId="2245"/>
    <cellStyle name="Background 2 2 6 2" xfId="9902"/>
    <cellStyle name="Background 2 2 6 2 2" xfId="20271"/>
    <cellStyle name="Background 2 2 6 2 2 2" xfId="43247"/>
    <cellStyle name="Background 2 2 6 2 2 2 2" xfId="54863"/>
    <cellStyle name="Background 2 2 6 2 2 3" xfId="49055"/>
    <cellStyle name="Background 2 2 6 2 2 4" xfId="37439"/>
    <cellStyle name="Background 2 2 6 2 3" xfId="39960"/>
    <cellStyle name="Background 2 2 6 2 3 2" xfId="51576"/>
    <cellStyle name="Background 2 2 6 2 4" xfId="45768"/>
    <cellStyle name="Background 2 2 6 2 5" xfId="28325"/>
    <cellStyle name="Background 2 2 6 3" xfId="12615"/>
    <cellStyle name="Background 2 2 6 3 2" xfId="42078"/>
    <cellStyle name="Background 2 2 6 3 2 2" xfId="53694"/>
    <cellStyle name="Background 2 2 6 3 3" xfId="47886"/>
    <cellStyle name="Background 2 2 6 3 4" xfId="31315"/>
    <cellStyle name="Background 2 2 6 4" xfId="38791"/>
    <cellStyle name="Background 2 2 6 4 2" xfId="50407"/>
    <cellStyle name="Background 2 2 6 5" xfId="24167"/>
    <cellStyle name="Background 2 2 6 6" xfId="44599"/>
    <cellStyle name="Background 2 2 6 7" xfId="21631"/>
    <cellStyle name="Background 2 2 7" xfId="2005"/>
    <cellStyle name="Background 2 2 7 2" xfId="12375"/>
    <cellStyle name="Background 2 2 7 2 2" xfId="41932"/>
    <cellStyle name="Background 2 2 7 2 2 2" xfId="53548"/>
    <cellStyle name="Background 2 2 7 2 3" xfId="47740"/>
    <cellStyle name="Background 2 2 7 2 4" xfId="31155"/>
    <cellStyle name="Background 2 2 7 3" xfId="38645"/>
    <cellStyle name="Background 2 2 7 3 2" xfId="50261"/>
    <cellStyle name="Background 2 2 7 4" xfId="44453"/>
    <cellStyle name="Background 2 2 7 5" xfId="23927"/>
    <cellStyle name="Background 2 2 8" xfId="1602"/>
    <cellStyle name="Background 2 2 8 2" xfId="11972"/>
    <cellStyle name="Background 2 2 8 2 2" xfId="41749"/>
    <cellStyle name="Background 2 2 8 2 2 2" xfId="53365"/>
    <cellStyle name="Background 2 2 8 2 3" xfId="47557"/>
    <cellStyle name="Background 2 2 8 2 4" xfId="30770"/>
    <cellStyle name="Background 2 2 8 3" xfId="39814"/>
    <cellStyle name="Background 2 2 8 3 2" xfId="51430"/>
    <cellStyle name="Background 2 2 8 4" xfId="45622"/>
    <cellStyle name="Background 2 2 8 5" xfId="28100"/>
    <cellStyle name="Background 2 2 9" xfId="9756"/>
    <cellStyle name="Background 2 2 9 2" xfId="20125"/>
    <cellStyle name="Background 2 2 9 2 2" xfId="54717"/>
    <cellStyle name="Background 2 2 9 2 3" xfId="43101"/>
    <cellStyle name="Background 2 2 9 3" xfId="48909"/>
    <cellStyle name="Background 2 2 9 4" xfId="37293"/>
    <cellStyle name="Background 2 3" xfId="592"/>
    <cellStyle name="Background 2 3 10" xfId="38498"/>
    <cellStyle name="Background 2 3 10 2" xfId="50114"/>
    <cellStyle name="Background 2 3 11" xfId="23519"/>
    <cellStyle name="Background 2 3 12" xfId="44306"/>
    <cellStyle name="Background 2 3 13" xfId="21437"/>
    <cellStyle name="Background 2 3 2" xfId="1180"/>
    <cellStyle name="Background 2 3 2 2" xfId="3213"/>
    <cellStyle name="Background 2 3 2 2 2" xfId="10742"/>
    <cellStyle name="Background 2 3 2 2 2 2" xfId="21111"/>
    <cellStyle name="Background 2 3 2 2 2 2 2" xfId="44087"/>
    <cellStyle name="Background 2 3 2 2 2 2 2 2" xfId="55703"/>
    <cellStyle name="Background 2 3 2 2 2 2 3" xfId="49895"/>
    <cellStyle name="Background 2 3 2 2 2 2 4" xfId="38279"/>
    <cellStyle name="Background 2 3 2 2 2 3" xfId="40800"/>
    <cellStyle name="Background 2 3 2 2 2 3 2" xfId="52416"/>
    <cellStyle name="Background 2 3 2 2 2 4" xfId="46608"/>
    <cellStyle name="Background 2 3 2 2 2 5" xfId="29237"/>
    <cellStyle name="Background 2 3 2 2 3" xfId="13583"/>
    <cellStyle name="Background 2 3 2 2 3 2" xfId="42918"/>
    <cellStyle name="Background 2 3 2 2 3 2 2" xfId="54534"/>
    <cellStyle name="Background 2 3 2 2 3 3" xfId="48726"/>
    <cellStyle name="Background 2 3 2 2 3 4" xfId="32210"/>
    <cellStyle name="Background 2 3 2 2 4" xfId="39631"/>
    <cellStyle name="Background 2 3 2 2 4 2" xfId="51247"/>
    <cellStyle name="Background 2 3 2 2 5" xfId="25221"/>
    <cellStyle name="Background 2 3 2 2 6" xfId="45439"/>
    <cellStyle name="Background 2 3 2 2 7" xfId="22694"/>
    <cellStyle name="Background 2 3 2 3" xfId="2547"/>
    <cellStyle name="Background 2 3 2 3 2" xfId="12917"/>
    <cellStyle name="Background 2 3 2 3 2 2" xfId="42334"/>
    <cellStyle name="Background 2 3 2 3 2 2 2" xfId="53950"/>
    <cellStyle name="Background 2 3 2 3 2 3" xfId="48142"/>
    <cellStyle name="Background 2 3 2 3 2 4" xfId="31604"/>
    <cellStyle name="Background 2 3 2 3 3" xfId="40216"/>
    <cellStyle name="Background 2 3 2 3 3 2" xfId="51832"/>
    <cellStyle name="Background 2 3 2 3 4" xfId="46024"/>
    <cellStyle name="Background 2 3 2 3 5" xfId="28593"/>
    <cellStyle name="Background 2 3 2 4" xfId="10158"/>
    <cellStyle name="Background 2 3 2 4 2" xfId="20527"/>
    <cellStyle name="Background 2 3 2 4 2 2" xfId="55119"/>
    <cellStyle name="Background 2 3 2 4 2 3" xfId="43503"/>
    <cellStyle name="Background 2 3 2 4 3" xfId="49311"/>
    <cellStyle name="Background 2 3 2 4 4" xfId="37695"/>
    <cellStyle name="Background 2 3 2 5" xfId="11550"/>
    <cellStyle name="Background 2 3 2 5 2" xfId="41384"/>
    <cellStyle name="Background 2 3 2 5 2 2" xfId="53000"/>
    <cellStyle name="Background 2 3 2 5 3" xfId="47192"/>
    <cellStyle name="Background 2 3 2 5 4" xfId="30358"/>
    <cellStyle name="Background 2 3 2 6" xfId="39047"/>
    <cellStyle name="Background 2 3 2 6 2" xfId="50663"/>
    <cellStyle name="Background 2 3 2 7" xfId="24513"/>
    <cellStyle name="Background 2 3 2 8" xfId="44855"/>
    <cellStyle name="Background 2 3 2 9" xfId="21986"/>
    <cellStyle name="Background 2 3 3" xfId="1372"/>
    <cellStyle name="Background 2 3 3 2" xfId="2731"/>
    <cellStyle name="Background 2 3 3 2 2" xfId="13101"/>
    <cellStyle name="Background 2 3 3 2 2 2" xfId="42516"/>
    <cellStyle name="Background 2 3 3 2 2 2 2" xfId="54132"/>
    <cellStyle name="Background 2 3 3 2 2 3" xfId="48324"/>
    <cellStyle name="Background 2 3 3 2 2 4" xfId="31788"/>
    <cellStyle name="Background 2 3 3 2 3" xfId="40398"/>
    <cellStyle name="Background 2 3 3 2 3 2" xfId="52014"/>
    <cellStyle name="Background 2 3 3 2 4" xfId="46206"/>
    <cellStyle name="Background 2 3 3 2 5" xfId="28775"/>
    <cellStyle name="Background 2 3 3 3" xfId="10340"/>
    <cellStyle name="Background 2 3 3 3 2" xfId="20709"/>
    <cellStyle name="Background 2 3 3 3 2 2" xfId="55301"/>
    <cellStyle name="Background 2 3 3 3 2 3" xfId="43685"/>
    <cellStyle name="Background 2 3 3 3 3" xfId="49493"/>
    <cellStyle name="Background 2 3 3 3 4" xfId="37877"/>
    <cellStyle name="Background 2 3 3 4" xfId="11742"/>
    <cellStyle name="Background 2 3 3 4 2" xfId="41566"/>
    <cellStyle name="Background 2 3 3 4 2 2" xfId="53182"/>
    <cellStyle name="Background 2 3 3 4 3" xfId="47374"/>
    <cellStyle name="Background 2 3 3 4 4" xfId="30540"/>
    <cellStyle name="Background 2 3 3 5" xfId="39229"/>
    <cellStyle name="Background 2 3 3 5 2" xfId="50845"/>
    <cellStyle name="Background 2 3 3 6" xfId="24705"/>
    <cellStyle name="Background 2 3 3 7" xfId="45037"/>
    <cellStyle name="Background 2 3 3 8" xfId="22178"/>
    <cellStyle name="Background 2 3 4" xfId="913"/>
    <cellStyle name="Background 2 3 4 2" xfId="3009"/>
    <cellStyle name="Background 2 3 4 2 2" xfId="13379"/>
    <cellStyle name="Background 2 3 4 2 2 2" xfId="42772"/>
    <cellStyle name="Background 2 3 4 2 2 2 2" xfId="54388"/>
    <cellStyle name="Background 2 3 4 2 2 3" xfId="48580"/>
    <cellStyle name="Background 2 3 4 2 2 4" xfId="32062"/>
    <cellStyle name="Background 2 3 4 2 3" xfId="40654"/>
    <cellStyle name="Background 2 3 4 2 3 2" xfId="52270"/>
    <cellStyle name="Background 2 3 4 2 4" xfId="46462"/>
    <cellStyle name="Background 2 3 4 2 5" xfId="29035"/>
    <cellStyle name="Background 2 3 4 3" xfId="10596"/>
    <cellStyle name="Background 2 3 4 3 2" xfId="20965"/>
    <cellStyle name="Background 2 3 4 3 2 2" xfId="55557"/>
    <cellStyle name="Background 2 3 4 3 2 3" xfId="43941"/>
    <cellStyle name="Background 2 3 4 3 3" xfId="49749"/>
    <cellStyle name="Background 2 3 4 3 4" xfId="38133"/>
    <cellStyle name="Background 2 3 4 4" xfId="11283"/>
    <cellStyle name="Background 2 3 4 4 2" xfId="41238"/>
    <cellStyle name="Background 2 3 4 4 2 2" xfId="52854"/>
    <cellStyle name="Background 2 3 4 4 3" xfId="47046"/>
    <cellStyle name="Background 2 3 4 4 4" xfId="30212"/>
    <cellStyle name="Background 2 3 4 5" xfId="39485"/>
    <cellStyle name="Background 2 3 4 5 2" xfId="51101"/>
    <cellStyle name="Background 2 3 4 6" xfId="25014"/>
    <cellStyle name="Background 2 3 4 7" xfId="45293"/>
    <cellStyle name="Background 2 3 4 8" xfId="22487"/>
    <cellStyle name="Background 2 3 5" xfId="2361"/>
    <cellStyle name="Background 2 3 5 2" xfId="10012"/>
    <cellStyle name="Background 2 3 5 2 2" xfId="20381"/>
    <cellStyle name="Background 2 3 5 2 2 2" xfId="43357"/>
    <cellStyle name="Background 2 3 5 2 2 2 2" xfId="54973"/>
    <cellStyle name="Background 2 3 5 2 2 3" xfId="49165"/>
    <cellStyle name="Background 2 3 5 2 2 4" xfId="37549"/>
    <cellStyle name="Background 2 3 5 2 3" xfId="40070"/>
    <cellStyle name="Background 2 3 5 2 3 2" xfId="51686"/>
    <cellStyle name="Background 2 3 5 2 4" xfId="45878"/>
    <cellStyle name="Background 2 3 5 2 5" xfId="28441"/>
    <cellStyle name="Background 2 3 5 3" xfId="12731"/>
    <cellStyle name="Background 2 3 5 3 2" xfId="42188"/>
    <cellStyle name="Background 2 3 5 3 2 2" xfId="53804"/>
    <cellStyle name="Background 2 3 5 3 3" xfId="47996"/>
    <cellStyle name="Background 2 3 5 3 4" xfId="31425"/>
    <cellStyle name="Background 2 3 5 4" xfId="38901"/>
    <cellStyle name="Background 2 3 5 4 2" xfId="50517"/>
    <cellStyle name="Background 2 3 5 5" xfId="24283"/>
    <cellStyle name="Background 2 3 5 6" xfId="44709"/>
    <cellStyle name="Background 2 3 5 7" xfId="21747"/>
    <cellStyle name="Background 2 3 6" xfId="2053"/>
    <cellStyle name="Background 2 3 6 2" xfId="12423"/>
    <cellStyle name="Background 2 3 6 2 2" xfId="41968"/>
    <cellStyle name="Background 2 3 6 2 2 2" xfId="53584"/>
    <cellStyle name="Background 2 3 6 2 3" xfId="47776"/>
    <cellStyle name="Background 2 3 6 2 4" xfId="31202"/>
    <cellStyle name="Background 2 3 6 3" xfId="38681"/>
    <cellStyle name="Background 2 3 6 3 2" xfId="50297"/>
    <cellStyle name="Background 2 3 6 4" xfId="44489"/>
    <cellStyle name="Background 2 3 6 5" xfId="23975"/>
    <cellStyle name="Background 2 3 7" xfId="1643"/>
    <cellStyle name="Background 2 3 7 2" xfId="12013"/>
    <cellStyle name="Background 2 3 7 2 2" xfId="41785"/>
    <cellStyle name="Background 2 3 7 2 2 2" xfId="53401"/>
    <cellStyle name="Background 2 3 7 2 3" xfId="47593"/>
    <cellStyle name="Background 2 3 7 2 4" xfId="30811"/>
    <cellStyle name="Background 2 3 7 3" xfId="39850"/>
    <cellStyle name="Background 2 3 7 3 2" xfId="51466"/>
    <cellStyle name="Background 2 3 7 4" xfId="45658"/>
    <cellStyle name="Background 2 3 7 5" xfId="28136"/>
    <cellStyle name="Background 2 3 8" xfId="9792"/>
    <cellStyle name="Background 2 3 8 2" xfId="20161"/>
    <cellStyle name="Background 2 3 8 2 2" xfId="54753"/>
    <cellStyle name="Background 2 3 8 2 3" xfId="43137"/>
    <cellStyle name="Background 2 3 8 3" xfId="48945"/>
    <cellStyle name="Background 2 3 8 4" xfId="37329"/>
    <cellStyle name="Background 2 3 9" xfId="10964"/>
    <cellStyle name="Background 2 3 9 2" xfId="40982"/>
    <cellStyle name="Background 2 3 9 2 2" xfId="52598"/>
    <cellStyle name="Background 2 3 9 3" xfId="46790"/>
    <cellStyle name="Background 2 3 9 4" xfId="29956"/>
    <cellStyle name="Background 2 4" xfId="633"/>
    <cellStyle name="Background 2 4 10" xfId="38534"/>
    <cellStyle name="Background 2 4 10 2" xfId="50150"/>
    <cellStyle name="Background 2 4 11" xfId="23560"/>
    <cellStyle name="Background 2 4 12" xfId="44342"/>
    <cellStyle name="Background 2 4 13" xfId="21478"/>
    <cellStyle name="Background 2 4 2" xfId="1221"/>
    <cellStyle name="Background 2 4 2 2" xfId="3249"/>
    <cellStyle name="Background 2 4 2 2 2" xfId="10778"/>
    <cellStyle name="Background 2 4 2 2 2 2" xfId="21147"/>
    <cellStyle name="Background 2 4 2 2 2 2 2" xfId="44123"/>
    <cellStyle name="Background 2 4 2 2 2 2 2 2" xfId="55739"/>
    <cellStyle name="Background 2 4 2 2 2 2 3" xfId="49931"/>
    <cellStyle name="Background 2 4 2 2 2 2 4" xfId="38315"/>
    <cellStyle name="Background 2 4 2 2 2 3" xfId="40836"/>
    <cellStyle name="Background 2 4 2 2 2 3 2" xfId="52452"/>
    <cellStyle name="Background 2 4 2 2 2 4" xfId="46644"/>
    <cellStyle name="Background 2 4 2 2 2 5" xfId="29273"/>
    <cellStyle name="Background 2 4 2 2 3" xfId="13619"/>
    <cellStyle name="Background 2 4 2 2 3 2" xfId="42954"/>
    <cellStyle name="Background 2 4 2 2 3 2 2" xfId="54570"/>
    <cellStyle name="Background 2 4 2 2 3 3" xfId="48762"/>
    <cellStyle name="Background 2 4 2 2 3 4" xfId="32246"/>
    <cellStyle name="Background 2 4 2 2 4" xfId="39667"/>
    <cellStyle name="Background 2 4 2 2 4 2" xfId="51283"/>
    <cellStyle name="Background 2 4 2 2 5" xfId="25257"/>
    <cellStyle name="Background 2 4 2 2 6" xfId="45475"/>
    <cellStyle name="Background 2 4 2 2 7" xfId="22730"/>
    <cellStyle name="Background 2 4 2 3" xfId="2584"/>
    <cellStyle name="Background 2 4 2 3 2" xfId="12954"/>
    <cellStyle name="Background 2 4 2 3 2 2" xfId="42370"/>
    <cellStyle name="Background 2 4 2 3 2 2 2" xfId="53986"/>
    <cellStyle name="Background 2 4 2 3 2 3" xfId="48178"/>
    <cellStyle name="Background 2 4 2 3 2 4" xfId="31641"/>
    <cellStyle name="Background 2 4 2 3 3" xfId="40252"/>
    <cellStyle name="Background 2 4 2 3 3 2" xfId="51868"/>
    <cellStyle name="Background 2 4 2 3 4" xfId="46060"/>
    <cellStyle name="Background 2 4 2 3 5" xfId="28629"/>
    <cellStyle name="Background 2 4 2 4" xfId="10194"/>
    <cellStyle name="Background 2 4 2 4 2" xfId="20563"/>
    <cellStyle name="Background 2 4 2 4 2 2" xfId="55155"/>
    <cellStyle name="Background 2 4 2 4 2 3" xfId="43539"/>
    <cellStyle name="Background 2 4 2 4 3" xfId="49347"/>
    <cellStyle name="Background 2 4 2 4 4" xfId="37731"/>
    <cellStyle name="Background 2 4 2 5" xfId="11591"/>
    <cellStyle name="Background 2 4 2 5 2" xfId="41420"/>
    <cellStyle name="Background 2 4 2 5 2 2" xfId="53036"/>
    <cellStyle name="Background 2 4 2 5 3" xfId="47228"/>
    <cellStyle name="Background 2 4 2 5 4" xfId="30394"/>
    <cellStyle name="Background 2 4 2 6" xfId="39083"/>
    <cellStyle name="Background 2 4 2 6 2" xfId="50699"/>
    <cellStyle name="Background 2 4 2 7" xfId="24554"/>
    <cellStyle name="Background 2 4 2 8" xfId="44891"/>
    <cellStyle name="Background 2 4 2 9" xfId="22027"/>
    <cellStyle name="Background 2 4 3" xfId="1408"/>
    <cellStyle name="Background 2 4 3 2" xfId="2767"/>
    <cellStyle name="Background 2 4 3 2 2" xfId="13137"/>
    <cellStyle name="Background 2 4 3 2 2 2" xfId="42552"/>
    <cellStyle name="Background 2 4 3 2 2 2 2" xfId="54168"/>
    <cellStyle name="Background 2 4 3 2 2 3" xfId="48360"/>
    <cellStyle name="Background 2 4 3 2 2 4" xfId="31824"/>
    <cellStyle name="Background 2 4 3 2 3" xfId="40434"/>
    <cellStyle name="Background 2 4 3 2 3 2" xfId="52050"/>
    <cellStyle name="Background 2 4 3 2 4" xfId="46242"/>
    <cellStyle name="Background 2 4 3 2 5" xfId="28811"/>
    <cellStyle name="Background 2 4 3 3" xfId="10376"/>
    <cellStyle name="Background 2 4 3 3 2" xfId="20745"/>
    <cellStyle name="Background 2 4 3 3 2 2" xfId="55337"/>
    <cellStyle name="Background 2 4 3 3 2 3" xfId="43721"/>
    <cellStyle name="Background 2 4 3 3 3" xfId="49529"/>
    <cellStyle name="Background 2 4 3 3 4" xfId="37913"/>
    <cellStyle name="Background 2 4 3 4" xfId="11778"/>
    <cellStyle name="Background 2 4 3 4 2" xfId="41602"/>
    <cellStyle name="Background 2 4 3 4 2 2" xfId="53218"/>
    <cellStyle name="Background 2 4 3 4 3" xfId="47410"/>
    <cellStyle name="Background 2 4 3 4 4" xfId="30576"/>
    <cellStyle name="Background 2 4 3 5" xfId="39265"/>
    <cellStyle name="Background 2 4 3 5 2" xfId="50881"/>
    <cellStyle name="Background 2 4 3 6" xfId="24741"/>
    <cellStyle name="Background 2 4 3 7" xfId="45073"/>
    <cellStyle name="Background 2 4 3 8" xfId="22214"/>
    <cellStyle name="Background 2 4 4" xfId="954"/>
    <cellStyle name="Background 2 4 4 2" xfId="3047"/>
    <cellStyle name="Background 2 4 4 2 2" xfId="13417"/>
    <cellStyle name="Background 2 4 4 2 2 2" xfId="42808"/>
    <cellStyle name="Background 2 4 4 2 2 2 2" xfId="54424"/>
    <cellStyle name="Background 2 4 4 2 2 3" xfId="48616"/>
    <cellStyle name="Background 2 4 4 2 2 4" xfId="32100"/>
    <cellStyle name="Background 2 4 4 2 3" xfId="40690"/>
    <cellStyle name="Background 2 4 4 2 3 2" xfId="52306"/>
    <cellStyle name="Background 2 4 4 2 4" xfId="46498"/>
    <cellStyle name="Background 2 4 4 2 5" xfId="29071"/>
    <cellStyle name="Background 2 4 4 3" xfId="10632"/>
    <cellStyle name="Background 2 4 4 3 2" xfId="21001"/>
    <cellStyle name="Background 2 4 4 3 2 2" xfId="55593"/>
    <cellStyle name="Background 2 4 4 3 2 3" xfId="43977"/>
    <cellStyle name="Background 2 4 4 3 3" xfId="49785"/>
    <cellStyle name="Background 2 4 4 3 4" xfId="38169"/>
    <cellStyle name="Background 2 4 4 4" xfId="11324"/>
    <cellStyle name="Background 2 4 4 4 2" xfId="41274"/>
    <cellStyle name="Background 2 4 4 4 2 2" xfId="52890"/>
    <cellStyle name="Background 2 4 4 4 3" xfId="47082"/>
    <cellStyle name="Background 2 4 4 4 4" xfId="30248"/>
    <cellStyle name="Background 2 4 4 5" xfId="39521"/>
    <cellStyle name="Background 2 4 4 5 2" xfId="51137"/>
    <cellStyle name="Background 2 4 4 6" xfId="25055"/>
    <cellStyle name="Background 2 4 4 7" xfId="45329"/>
    <cellStyle name="Background 2 4 4 8" xfId="22528"/>
    <cellStyle name="Background 2 4 5" xfId="2399"/>
    <cellStyle name="Background 2 4 5 2" xfId="10048"/>
    <cellStyle name="Background 2 4 5 2 2" xfId="20417"/>
    <cellStyle name="Background 2 4 5 2 2 2" xfId="43393"/>
    <cellStyle name="Background 2 4 5 2 2 2 2" xfId="55009"/>
    <cellStyle name="Background 2 4 5 2 2 3" xfId="49201"/>
    <cellStyle name="Background 2 4 5 2 2 4" xfId="37585"/>
    <cellStyle name="Background 2 4 5 2 3" xfId="40106"/>
    <cellStyle name="Background 2 4 5 2 3 2" xfId="51722"/>
    <cellStyle name="Background 2 4 5 2 4" xfId="45914"/>
    <cellStyle name="Background 2 4 5 2 5" xfId="28479"/>
    <cellStyle name="Background 2 4 5 3" xfId="12769"/>
    <cellStyle name="Background 2 4 5 3 2" xfId="42224"/>
    <cellStyle name="Background 2 4 5 3 2 2" xfId="53840"/>
    <cellStyle name="Background 2 4 5 3 3" xfId="48032"/>
    <cellStyle name="Background 2 4 5 3 4" xfId="31461"/>
    <cellStyle name="Background 2 4 5 4" xfId="38937"/>
    <cellStyle name="Background 2 4 5 4 2" xfId="50553"/>
    <cellStyle name="Background 2 4 5 5" xfId="24321"/>
    <cellStyle name="Background 2 4 5 6" xfId="44745"/>
    <cellStyle name="Background 2 4 5 7" xfId="21785"/>
    <cellStyle name="Background 2 4 6" xfId="2092"/>
    <cellStyle name="Background 2 4 6 2" xfId="12462"/>
    <cellStyle name="Background 2 4 6 2 2" xfId="42004"/>
    <cellStyle name="Background 2 4 6 2 2 2" xfId="53620"/>
    <cellStyle name="Background 2 4 6 2 3" xfId="47812"/>
    <cellStyle name="Background 2 4 6 2 4" xfId="31241"/>
    <cellStyle name="Background 2 4 6 3" xfId="38717"/>
    <cellStyle name="Background 2 4 6 3 2" xfId="50333"/>
    <cellStyle name="Background 2 4 6 4" xfId="44525"/>
    <cellStyle name="Background 2 4 6 5" xfId="24014"/>
    <cellStyle name="Background 2 4 7" xfId="1680"/>
    <cellStyle name="Background 2 4 7 2" xfId="12050"/>
    <cellStyle name="Background 2 4 7 2 2" xfId="41821"/>
    <cellStyle name="Background 2 4 7 2 2 2" xfId="53437"/>
    <cellStyle name="Background 2 4 7 2 3" xfId="47629"/>
    <cellStyle name="Background 2 4 7 2 4" xfId="30848"/>
    <cellStyle name="Background 2 4 7 3" xfId="39886"/>
    <cellStyle name="Background 2 4 7 3 2" xfId="51502"/>
    <cellStyle name="Background 2 4 7 4" xfId="45694"/>
    <cellStyle name="Background 2 4 7 5" xfId="28172"/>
    <cellStyle name="Background 2 4 8" xfId="9828"/>
    <cellStyle name="Background 2 4 8 2" xfId="20197"/>
    <cellStyle name="Background 2 4 8 2 2" xfId="54789"/>
    <cellStyle name="Background 2 4 8 2 3" xfId="43173"/>
    <cellStyle name="Background 2 4 8 3" xfId="48981"/>
    <cellStyle name="Background 2 4 8 4" xfId="37365"/>
    <cellStyle name="Background 2 4 9" xfId="11005"/>
    <cellStyle name="Background 2 4 9 2" xfId="41018"/>
    <cellStyle name="Background 2 4 9 2 2" xfId="52634"/>
    <cellStyle name="Background 2 4 9 3" xfId="46826"/>
    <cellStyle name="Background 2 4 9 4" xfId="29992"/>
    <cellStyle name="Background 2 5" xfId="674"/>
    <cellStyle name="Background 2 5 10" xfId="38425"/>
    <cellStyle name="Background 2 5 10 2" xfId="50041"/>
    <cellStyle name="Background 2 5 11" xfId="23424"/>
    <cellStyle name="Background 2 5 12" xfId="44233"/>
    <cellStyle name="Background 2 5 13" xfId="21313"/>
    <cellStyle name="Background 2 5 2" xfId="1262"/>
    <cellStyle name="Background 2 5 2 2" xfId="3285"/>
    <cellStyle name="Background 2 5 2 2 2" xfId="10814"/>
    <cellStyle name="Background 2 5 2 2 2 2" xfId="21183"/>
    <cellStyle name="Background 2 5 2 2 2 2 2" xfId="44159"/>
    <cellStyle name="Background 2 5 2 2 2 2 2 2" xfId="55775"/>
    <cellStyle name="Background 2 5 2 2 2 2 3" xfId="49967"/>
    <cellStyle name="Background 2 5 2 2 2 2 4" xfId="38351"/>
    <cellStyle name="Background 2 5 2 2 2 3" xfId="40872"/>
    <cellStyle name="Background 2 5 2 2 2 3 2" xfId="52488"/>
    <cellStyle name="Background 2 5 2 2 2 4" xfId="46680"/>
    <cellStyle name="Background 2 5 2 2 2 5" xfId="29309"/>
    <cellStyle name="Background 2 5 2 2 3" xfId="13655"/>
    <cellStyle name="Background 2 5 2 2 3 2" xfId="42990"/>
    <cellStyle name="Background 2 5 2 2 3 2 2" xfId="54606"/>
    <cellStyle name="Background 2 5 2 2 3 3" xfId="48798"/>
    <cellStyle name="Background 2 5 2 2 3 4" xfId="32282"/>
    <cellStyle name="Background 2 5 2 2 4" xfId="39703"/>
    <cellStyle name="Background 2 5 2 2 4 2" xfId="51319"/>
    <cellStyle name="Background 2 5 2 2 5" xfId="25293"/>
    <cellStyle name="Background 2 5 2 2 6" xfId="45511"/>
    <cellStyle name="Background 2 5 2 2 7" xfId="22766"/>
    <cellStyle name="Background 2 5 2 3" xfId="2621"/>
    <cellStyle name="Background 2 5 2 3 2" xfId="12991"/>
    <cellStyle name="Background 2 5 2 3 2 2" xfId="42406"/>
    <cellStyle name="Background 2 5 2 3 2 2 2" xfId="54022"/>
    <cellStyle name="Background 2 5 2 3 2 3" xfId="48214"/>
    <cellStyle name="Background 2 5 2 3 2 4" xfId="31678"/>
    <cellStyle name="Background 2 5 2 3 3" xfId="40288"/>
    <cellStyle name="Background 2 5 2 3 3 2" xfId="51904"/>
    <cellStyle name="Background 2 5 2 3 4" xfId="46096"/>
    <cellStyle name="Background 2 5 2 3 5" xfId="28665"/>
    <cellStyle name="Background 2 5 2 4" xfId="10230"/>
    <cellStyle name="Background 2 5 2 4 2" xfId="20599"/>
    <cellStyle name="Background 2 5 2 4 2 2" xfId="55191"/>
    <cellStyle name="Background 2 5 2 4 2 3" xfId="43575"/>
    <cellStyle name="Background 2 5 2 4 3" xfId="49383"/>
    <cellStyle name="Background 2 5 2 4 4" xfId="37767"/>
    <cellStyle name="Background 2 5 2 5" xfId="11632"/>
    <cellStyle name="Background 2 5 2 5 2" xfId="41456"/>
    <cellStyle name="Background 2 5 2 5 2 2" xfId="53072"/>
    <cellStyle name="Background 2 5 2 5 3" xfId="47264"/>
    <cellStyle name="Background 2 5 2 5 4" xfId="30430"/>
    <cellStyle name="Background 2 5 2 6" xfId="39119"/>
    <cellStyle name="Background 2 5 2 6 2" xfId="50735"/>
    <cellStyle name="Background 2 5 2 7" xfId="24595"/>
    <cellStyle name="Background 2 5 2 8" xfId="44927"/>
    <cellStyle name="Background 2 5 2 9" xfId="22068"/>
    <cellStyle name="Background 2 5 3" xfId="1444"/>
    <cellStyle name="Background 2 5 3 2" xfId="2803"/>
    <cellStyle name="Background 2 5 3 2 2" xfId="13173"/>
    <cellStyle name="Background 2 5 3 2 2 2" xfId="42588"/>
    <cellStyle name="Background 2 5 3 2 2 2 2" xfId="54204"/>
    <cellStyle name="Background 2 5 3 2 2 3" xfId="48396"/>
    <cellStyle name="Background 2 5 3 2 2 4" xfId="31860"/>
    <cellStyle name="Background 2 5 3 2 3" xfId="40470"/>
    <cellStyle name="Background 2 5 3 2 3 2" xfId="52086"/>
    <cellStyle name="Background 2 5 3 2 4" xfId="46278"/>
    <cellStyle name="Background 2 5 3 2 5" xfId="28847"/>
    <cellStyle name="Background 2 5 3 3" xfId="10412"/>
    <cellStyle name="Background 2 5 3 3 2" xfId="20781"/>
    <cellStyle name="Background 2 5 3 3 2 2" xfId="55373"/>
    <cellStyle name="Background 2 5 3 3 2 3" xfId="43757"/>
    <cellStyle name="Background 2 5 3 3 3" xfId="49565"/>
    <cellStyle name="Background 2 5 3 3 4" xfId="37949"/>
    <cellStyle name="Background 2 5 3 4" xfId="11814"/>
    <cellStyle name="Background 2 5 3 4 2" xfId="41638"/>
    <cellStyle name="Background 2 5 3 4 2 2" xfId="53254"/>
    <cellStyle name="Background 2 5 3 4 3" xfId="47446"/>
    <cellStyle name="Background 2 5 3 4 4" xfId="30612"/>
    <cellStyle name="Background 2 5 3 5" xfId="39301"/>
    <cellStyle name="Background 2 5 3 5 2" xfId="50917"/>
    <cellStyle name="Background 2 5 3 6" xfId="24777"/>
    <cellStyle name="Background 2 5 3 7" xfId="45109"/>
    <cellStyle name="Background 2 5 3 8" xfId="22250"/>
    <cellStyle name="Background 2 5 4" xfId="824"/>
    <cellStyle name="Background 2 5 4 2" xfId="2931"/>
    <cellStyle name="Background 2 5 4 2 2" xfId="13301"/>
    <cellStyle name="Background 2 5 4 2 2 2" xfId="42699"/>
    <cellStyle name="Background 2 5 4 2 2 2 2" xfId="54315"/>
    <cellStyle name="Background 2 5 4 2 2 3" xfId="48507"/>
    <cellStyle name="Background 2 5 4 2 2 4" xfId="31984"/>
    <cellStyle name="Background 2 5 4 2 3" xfId="40581"/>
    <cellStyle name="Background 2 5 4 2 3 2" xfId="52197"/>
    <cellStyle name="Background 2 5 4 2 4" xfId="46389"/>
    <cellStyle name="Background 2 5 4 2 5" xfId="28962"/>
    <cellStyle name="Background 2 5 4 3" xfId="10523"/>
    <cellStyle name="Background 2 5 4 3 2" xfId="20892"/>
    <cellStyle name="Background 2 5 4 3 2 2" xfId="55484"/>
    <cellStyle name="Background 2 5 4 3 2 3" xfId="43868"/>
    <cellStyle name="Background 2 5 4 3 3" xfId="49676"/>
    <cellStyle name="Background 2 5 4 3 4" xfId="38060"/>
    <cellStyle name="Background 2 5 4 4" xfId="11194"/>
    <cellStyle name="Background 2 5 4 4 2" xfId="41165"/>
    <cellStyle name="Background 2 5 4 4 2 2" xfId="52781"/>
    <cellStyle name="Background 2 5 4 4 3" xfId="46973"/>
    <cellStyle name="Background 2 5 4 4 4" xfId="30139"/>
    <cellStyle name="Background 2 5 4 5" xfId="39412"/>
    <cellStyle name="Background 2 5 4 5 2" xfId="51028"/>
    <cellStyle name="Background 2 5 4 6" xfId="24925"/>
    <cellStyle name="Background 2 5 4 7" xfId="45220"/>
    <cellStyle name="Background 2 5 4 8" xfId="22398"/>
    <cellStyle name="Background 2 5 5" xfId="2283"/>
    <cellStyle name="Background 2 5 5 2" xfId="9939"/>
    <cellStyle name="Background 2 5 5 2 2" xfId="20308"/>
    <cellStyle name="Background 2 5 5 2 2 2" xfId="43284"/>
    <cellStyle name="Background 2 5 5 2 2 2 2" xfId="54900"/>
    <cellStyle name="Background 2 5 5 2 2 3" xfId="49092"/>
    <cellStyle name="Background 2 5 5 2 2 4" xfId="37476"/>
    <cellStyle name="Background 2 5 5 2 3" xfId="39997"/>
    <cellStyle name="Background 2 5 5 2 3 2" xfId="51613"/>
    <cellStyle name="Background 2 5 5 2 4" xfId="45805"/>
    <cellStyle name="Background 2 5 5 2 5" xfId="28363"/>
    <cellStyle name="Background 2 5 5 3" xfId="12653"/>
    <cellStyle name="Background 2 5 5 3 2" xfId="42115"/>
    <cellStyle name="Background 2 5 5 3 2 2" xfId="53731"/>
    <cellStyle name="Background 2 5 5 3 3" xfId="47923"/>
    <cellStyle name="Background 2 5 5 3 4" xfId="31352"/>
    <cellStyle name="Background 2 5 5 4" xfId="38828"/>
    <cellStyle name="Background 2 5 5 4 2" xfId="50444"/>
    <cellStyle name="Background 2 5 5 5" xfId="24205"/>
    <cellStyle name="Background 2 5 5 6" xfId="44636"/>
    <cellStyle name="Background 2 5 5 7" xfId="21669"/>
    <cellStyle name="Background 2 5 6" xfId="1949"/>
    <cellStyle name="Background 2 5 6 2" xfId="12319"/>
    <cellStyle name="Background 2 5 6 2 2" xfId="41895"/>
    <cellStyle name="Background 2 5 6 2 2 2" xfId="53511"/>
    <cellStyle name="Background 2 5 6 2 3" xfId="47703"/>
    <cellStyle name="Background 2 5 6 2 4" xfId="31100"/>
    <cellStyle name="Background 2 5 6 3" xfId="38608"/>
    <cellStyle name="Background 2 5 6 3 2" xfId="50224"/>
    <cellStyle name="Background 2 5 6 4" xfId="44416"/>
    <cellStyle name="Background 2 5 6 5" xfId="23871"/>
    <cellStyle name="Background 2 5 7" xfId="1565"/>
    <cellStyle name="Background 2 5 7 2" xfId="11935"/>
    <cellStyle name="Background 2 5 7 2 2" xfId="41712"/>
    <cellStyle name="Background 2 5 7 2 2 2" xfId="53328"/>
    <cellStyle name="Background 2 5 7 2 3" xfId="47520"/>
    <cellStyle name="Background 2 5 7 2 4" xfId="30733"/>
    <cellStyle name="Background 2 5 7 3" xfId="39777"/>
    <cellStyle name="Background 2 5 7 3 2" xfId="51393"/>
    <cellStyle name="Background 2 5 7 4" xfId="45585"/>
    <cellStyle name="Background 2 5 7 5" xfId="28063"/>
    <cellStyle name="Background 2 5 8" xfId="9719"/>
    <cellStyle name="Background 2 5 8 2" xfId="20088"/>
    <cellStyle name="Background 2 5 8 2 2" xfId="54680"/>
    <cellStyle name="Background 2 5 8 2 3" xfId="43064"/>
    <cellStyle name="Background 2 5 8 3" xfId="48872"/>
    <cellStyle name="Background 2 5 8 4" xfId="37256"/>
    <cellStyle name="Background 2 5 9" xfId="11046"/>
    <cellStyle name="Background 2 5 9 2" xfId="41054"/>
    <cellStyle name="Background 2 5 9 2 2" xfId="52670"/>
    <cellStyle name="Background 2 5 9 3" xfId="46862"/>
    <cellStyle name="Background 2 5 9 4" xfId="30028"/>
    <cellStyle name="Background 2 6" xfId="1056"/>
    <cellStyle name="Background 2 6 2" xfId="3140"/>
    <cellStyle name="Background 2 6 2 2" xfId="10669"/>
    <cellStyle name="Background 2 6 2 2 2" xfId="21038"/>
    <cellStyle name="Background 2 6 2 2 2 2" xfId="44014"/>
    <cellStyle name="Background 2 6 2 2 2 2 2" xfId="55630"/>
    <cellStyle name="Background 2 6 2 2 2 3" xfId="49822"/>
    <cellStyle name="Background 2 6 2 2 2 4" xfId="38206"/>
    <cellStyle name="Background 2 6 2 2 3" xfId="40727"/>
    <cellStyle name="Background 2 6 2 2 3 2" xfId="52343"/>
    <cellStyle name="Background 2 6 2 2 4" xfId="46535"/>
    <cellStyle name="Background 2 6 2 2 5" xfId="29164"/>
    <cellStyle name="Background 2 6 2 3" xfId="13510"/>
    <cellStyle name="Background 2 6 2 3 2" xfId="42845"/>
    <cellStyle name="Background 2 6 2 3 2 2" xfId="54461"/>
    <cellStyle name="Background 2 6 2 3 3" xfId="48653"/>
    <cellStyle name="Background 2 6 2 3 4" xfId="32137"/>
    <cellStyle name="Background 2 6 2 4" xfId="39558"/>
    <cellStyle name="Background 2 6 2 4 2" xfId="51174"/>
    <cellStyle name="Background 2 6 2 5" xfId="25148"/>
    <cellStyle name="Background 2 6 2 6" xfId="45366"/>
    <cellStyle name="Background 2 6 2 7" xfId="22621"/>
    <cellStyle name="Background 2 6 3" xfId="2461"/>
    <cellStyle name="Background 2 6 3 2" xfId="12831"/>
    <cellStyle name="Background 2 6 3 2 2" xfId="42261"/>
    <cellStyle name="Background 2 6 3 2 2 2" xfId="53877"/>
    <cellStyle name="Background 2 6 3 2 3" xfId="48069"/>
    <cellStyle name="Background 2 6 3 2 4" xfId="31518"/>
    <cellStyle name="Background 2 6 3 3" xfId="40143"/>
    <cellStyle name="Background 2 6 3 3 2" xfId="51759"/>
    <cellStyle name="Background 2 6 3 4" xfId="45951"/>
    <cellStyle name="Background 2 6 3 5" xfId="28520"/>
    <cellStyle name="Background 2 6 4" xfId="10085"/>
    <cellStyle name="Background 2 6 4 2" xfId="20454"/>
    <cellStyle name="Background 2 6 4 2 2" xfId="55046"/>
    <cellStyle name="Background 2 6 4 2 3" xfId="43430"/>
    <cellStyle name="Background 2 6 4 3" xfId="49238"/>
    <cellStyle name="Background 2 6 4 4" xfId="37622"/>
    <cellStyle name="Background 2 6 5" xfId="11426"/>
    <cellStyle name="Background 2 6 5 2" xfId="41311"/>
    <cellStyle name="Background 2 6 5 2 2" xfId="52927"/>
    <cellStyle name="Background 2 6 5 3" xfId="47119"/>
    <cellStyle name="Background 2 6 5 4" xfId="30285"/>
    <cellStyle name="Background 2 6 6" xfId="38974"/>
    <cellStyle name="Background 2 6 6 2" xfId="50590"/>
    <cellStyle name="Background 2 6 7" xfId="24389"/>
    <cellStyle name="Background 2 6 8" xfId="44782"/>
    <cellStyle name="Background 2 6 9" xfId="21862"/>
    <cellStyle name="Background 2 7" xfId="1299"/>
    <cellStyle name="Background 2 7 2" xfId="2658"/>
    <cellStyle name="Background 2 7 2 2" xfId="13028"/>
    <cellStyle name="Background 2 7 2 2 2" xfId="42443"/>
    <cellStyle name="Background 2 7 2 2 2 2" xfId="54059"/>
    <cellStyle name="Background 2 7 2 2 3" xfId="48251"/>
    <cellStyle name="Background 2 7 2 2 4" xfId="31715"/>
    <cellStyle name="Background 2 7 2 3" xfId="40325"/>
    <cellStyle name="Background 2 7 2 3 2" xfId="51941"/>
    <cellStyle name="Background 2 7 2 4" xfId="46133"/>
    <cellStyle name="Background 2 7 2 5" xfId="28702"/>
    <cellStyle name="Background 2 7 3" xfId="10267"/>
    <cellStyle name="Background 2 7 3 2" xfId="20636"/>
    <cellStyle name="Background 2 7 3 2 2" xfId="55228"/>
    <cellStyle name="Background 2 7 3 2 3" xfId="43612"/>
    <cellStyle name="Background 2 7 3 3" xfId="49420"/>
    <cellStyle name="Background 2 7 3 4" xfId="37804"/>
    <cellStyle name="Background 2 7 4" xfId="11669"/>
    <cellStyle name="Background 2 7 4 2" xfId="41493"/>
    <cellStyle name="Background 2 7 4 2 2" xfId="53109"/>
    <cellStyle name="Background 2 7 4 3" xfId="47301"/>
    <cellStyle name="Background 2 7 4 4" xfId="30467"/>
    <cellStyle name="Background 2 7 5" xfId="39156"/>
    <cellStyle name="Background 2 7 5 2" xfId="50772"/>
    <cellStyle name="Background 2 7 6" xfId="24632"/>
    <cellStyle name="Background 2 7 7" xfId="44964"/>
    <cellStyle name="Background 2 7 8" xfId="22105"/>
    <cellStyle name="Background 2 8" xfId="717"/>
    <cellStyle name="Background 2 8 2" xfId="2842"/>
    <cellStyle name="Background 2 8 2 2" xfId="13212"/>
    <cellStyle name="Background 2 8 2 2 2" xfId="42625"/>
    <cellStyle name="Background 2 8 2 2 2 2" xfId="54241"/>
    <cellStyle name="Background 2 8 2 2 3" xfId="48433"/>
    <cellStyle name="Background 2 8 2 2 4" xfId="31899"/>
    <cellStyle name="Background 2 8 2 3" xfId="40507"/>
    <cellStyle name="Background 2 8 2 3 2" xfId="52123"/>
    <cellStyle name="Background 2 8 2 4" xfId="46315"/>
    <cellStyle name="Background 2 8 2 5" xfId="28884"/>
    <cellStyle name="Background 2 8 3" xfId="10449"/>
    <cellStyle name="Background 2 8 3 2" xfId="20818"/>
    <cellStyle name="Background 2 8 3 2 2" xfId="55410"/>
    <cellStyle name="Background 2 8 3 2 3" xfId="43794"/>
    <cellStyle name="Background 2 8 3 3" xfId="49602"/>
    <cellStyle name="Background 2 8 3 4" xfId="37986"/>
    <cellStyle name="Background 2 8 4" xfId="11087"/>
    <cellStyle name="Background 2 8 4 2" xfId="41091"/>
    <cellStyle name="Background 2 8 4 2 2" xfId="52707"/>
    <cellStyle name="Background 2 8 4 3" xfId="46899"/>
    <cellStyle name="Background 2 8 4 4" xfId="30065"/>
    <cellStyle name="Background 2 8 5" xfId="39338"/>
    <cellStyle name="Background 2 8 5 2" xfId="50954"/>
    <cellStyle name="Background 2 8 6" xfId="24818"/>
    <cellStyle name="Background 2 8 7" xfId="45146"/>
    <cellStyle name="Background 2 8 8" xfId="22291"/>
    <cellStyle name="Background 2 9" xfId="2199"/>
    <cellStyle name="Background 2 9 2" xfId="9865"/>
    <cellStyle name="Background 2 9 2 2" xfId="20234"/>
    <cellStyle name="Background 2 9 2 2 2" xfId="43210"/>
    <cellStyle name="Background 2 9 2 2 2 2" xfId="54826"/>
    <cellStyle name="Background 2 9 2 2 3" xfId="49018"/>
    <cellStyle name="Background 2 9 2 2 4" xfId="37402"/>
    <cellStyle name="Background 2 9 2 3" xfId="39923"/>
    <cellStyle name="Background 2 9 2 3 2" xfId="51539"/>
    <cellStyle name="Background 2 9 2 4" xfId="45731"/>
    <cellStyle name="Background 2 9 2 5" xfId="28279"/>
    <cellStyle name="Background 2 9 3" xfId="12569"/>
    <cellStyle name="Background 2 9 3 2" xfId="42041"/>
    <cellStyle name="Background 2 9 3 2 2" xfId="53657"/>
    <cellStyle name="Background 2 9 3 3" xfId="47849"/>
    <cellStyle name="Background 2 9 3 4" xfId="31278"/>
    <cellStyle name="Background 2 9 4" xfId="38754"/>
    <cellStyle name="Background 2 9 4 2" xfId="50370"/>
    <cellStyle name="Background 2 9 5" xfId="24121"/>
    <cellStyle name="Background 2 9 6" xfId="44562"/>
    <cellStyle name="Background 2 9 7" xfId="21585"/>
    <cellStyle name="Background 3" xfId="516"/>
    <cellStyle name="Background 3 10" xfId="10888"/>
    <cellStyle name="Background 3 10 2" xfId="40928"/>
    <cellStyle name="Background 3 10 2 2" xfId="52544"/>
    <cellStyle name="Background 3 10 3" xfId="46736"/>
    <cellStyle name="Background 3 10 4" xfId="29902"/>
    <cellStyle name="Background 3 11" xfId="38444"/>
    <cellStyle name="Background 3 11 2" xfId="50060"/>
    <cellStyle name="Background 3 12" xfId="23443"/>
    <cellStyle name="Background 3 13" xfId="44252"/>
    <cellStyle name="Background 3 14" xfId="21361"/>
    <cellStyle name="Background 3 2" xfId="843"/>
    <cellStyle name="Background 3 2 2" xfId="2950"/>
    <cellStyle name="Background 3 2 2 2" xfId="10542"/>
    <cellStyle name="Background 3 2 2 2 2" xfId="20911"/>
    <cellStyle name="Background 3 2 2 2 2 2" xfId="43887"/>
    <cellStyle name="Background 3 2 2 2 2 2 2" xfId="55503"/>
    <cellStyle name="Background 3 2 2 2 2 3" xfId="49695"/>
    <cellStyle name="Background 3 2 2 2 2 4" xfId="38079"/>
    <cellStyle name="Background 3 2 2 2 3" xfId="40600"/>
    <cellStyle name="Background 3 2 2 2 3 2" xfId="52216"/>
    <cellStyle name="Background 3 2 2 2 4" xfId="46408"/>
    <cellStyle name="Background 3 2 2 2 5" xfId="28981"/>
    <cellStyle name="Background 3 2 2 3" xfId="13320"/>
    <cellStyle name="Background 3 2 2 3 2" xfId="42718"/>
    <cellStyle name="Background 3 2 2 3 2 2" xfId="54334"/>
    <cellStyle name="Background 3 2 2 3 3" xfId="48526"/>
    <cellStyle name="Background 3 2 2 3 4" xfId="32003"/>
    <cellStyle name="Background 3 2 2 4" xfId="39431"/>
    <cellStyle name="Background 3 2 2 4 2" xfId="51047"/>
    <cellStyle name="Background 3 2 2 5" xfId="24944"/>
    <cellStyle name="Background 3 2 2 6" xfId="45239"/>
    <cellStyle name="Background 3 2 2 7" xfId="22417"/>
    <cellStyle name="Background 3 2 3" xfId="2302"/>
    <cellStyle name="Background 3 2 3 2" xfId="12672"/>
    <cellStyle name="Background 3 2 3 2 2" xfId="42134"/>
    <cellStyle name="Background 3 2 3 2 2 2" xfId="53750"/>
    <cellStyle name="Background 3 2 3 2 3" xfId="47942"/>
    <cellStyle name="Background 3 2 3 2 4" xfId="31371"/>
    <cellStyle name="Background 3 2 3 3" xfId="40016"/>
    <cellStyle name="Background 3 2 3 3 2" xfId="51632"/>
    <cellStyle name="Background 3 2 3 4" xfId="45824"/>
    <cellStyle name="Background 3 2 3 5" xfId="28382"/>
    <cellStyle name="Background 3 2 4" xfId="9958"/>
    <cellStyle name="Background 3 2 4 2" xfId="20327"/>
    <cellStyle name="Background 3 2 4 2 2" xfId="54919"/>
    <cellStyle name="Background 3 2 4 2 3" xfId="43303"/>
    <cellStyle name="Background 3 2 4 3" xfId="49111"/>
    <cellStyle name="Background 3 2 4 4" xfId="37495"/>
    <cellStyle name="Background 3 2 5" xfId="11213"/>
    <cellStyle name="Background 3 2 5 2" xfId="41184"/>
    <cellStyle name="Background 3 2 5 2 2" xfId="52800"/>
    <cellStyle name="Background 3 2 5 3" xfId="46992"/>
    <cellStyle name="Background 3 2 5 4" xfId="30158"/>
    <cellStyle name="Background 3 2 6" xfId="38847"/>
    <cellStyle name="Background 3 2 6 2" xfId="50463"/>
    <cellStyle name="Background 3 2 7" xfId="24224"/>
    <cellStyle name="Background 3 2 8" xfId="44655"/>
    <cellStyle name="Background 3 2 9" xfId="21688"/>
    <cellStyle name="Background 3 3" xfId="1104"/>
    <cellStyle name="Background 3 3 2" xfId="3159"/>
    <cellStyle name="Background 3 3 2 2" xfId="10688"/>
    <cellStyle name="Background 3 3 2 2 2" xfId="21057"/>
    <cellStyle name="Background 3 3 2 2 2 2" xfId="44033"/>
    <cellStyle name="Background 3 3 2 2 2 2 2" xfId="55649"/>
    <cellStyle name="Background 3 3 2 2 2 3" xfId="49841"/>
    <cellStyle name="Background 3 3 2 2 2 4" xfId="38225"/>
    <cellStyle name="Background 3 3 2 2 3" xfId="40746"/>
    <cellStyle name="Background 3 3 2 2 3 2" xfId="52362"/>
    <cellStyle name="Background 3 3 2 2 4" xfId="46554"/>
    <cellStyle name="Background 3 3 2 2 5" xfId="29183"/>
    <cellStyle name="Background 3 3 2 3" xfId="13529"/>
    <cellStyle name="Background 3 3 2 3 2" xfId="42864"/>
    <cellStyle name="Background 3 3 2 3 2 2" xfId="54480"/>
    <cellStyle name="Background 3 3 2 3 3" xfId="48672"/>
    <cellStyle name="Background 3 3 2 3 4" xfId="32156"/>
    <cellStyle name="Background 3 3 2 4" xfId="39577"/>
    <cellStyle name="Background 3 3 2 4 2" xfId="51193"/>
    <cellStyle name="Background 3 3 2 5" xfId="25167"/>
    <cellStyle name="Background 3 3 2 6" xfId="45385"/>
    <cellStyle name="Background 3 3 2 7" xfId="22640"/>
    <cellStyle name="Background 3 3 3" xfId="2487"/>
    <cellStyle name="Background 3 3 3 2" xfId="12857"/>
    <cellStyle name="Background 3 3 3 2 2" xfId="42280"/>
    <cellStyle name="Background 3 3 3 2 2 2" xfId="53896"/>
    <cellStyle name="Background 3 3 3 2 3" xfId="48088"/>
    <cellStyle name="Background 3 3 3 2 4" xfId="31544"/>
    <cellStyle name="Background 3 3 3 3" xfId="40162"/>
    <cellStyle name="Background 3 3 3 3 2" xfId="51778"/>
    <cellStyle name="Background 3 3 3 4" xfId="45970"/>
    <cellStyle name="Background 3 3 3 5" xfId="28539"/>
    <cellStyle name="Background 3 3 4" xfId="10104"/>
    <cellStyle name="Background 3 3 4 2" xfId="20473"/>
    <cellStyle name="Background 3 3 4 2 2" xfId="55065"/>
    <cellStyle name="Background 3 3 4 2 3" xfId="43449"/>
    <cellStyle name="Background 3 3 4 3" xfId="49257"/>
    <cellStyle name="Background 3 3 4 4" xfId="37641"/>
    <cellStyle name="Background 3 3 5" xfId="11474"/>
    <cellStyle name="Background 3 3 5 2" xfId="41330"/>
    <cellStyle name="Background 3 3 5 2 2" xfId="52946"/>
    <cellStyle name="Background 3 3 5 3" xfId="47138"/>
    <cellStyle name="Background 3 3 5 4" xfId="30304"/>
    <cellStyle name="Background 3 3 6" xfId="38993"/>
    <cellStyle name="Background 3 3 6 2" xfId="50609"/>
    <cellStyle name="Background 3 3 7" xfId="24437"/>
    <cellStyle name="Background 3 3 8" xfId="44801"/>
    <cellStyle name="Background 3 3 9" xfId="21910"/>
    <cellStyle name="Background 3 4" xfId="1318"/>
    <cellStyle name="Background 3 4 2" xfId="2677"/>
    <cellStyle name="Background 3 4 2 2" xfId="13047"/>
    <cellStyle name="Background 3 4 2 2 2" xfId="42462"/>
    <cellStyle name="Background 3 4 2 2 2 2" xfId="54078"/>
    <cellStyle name="Background 3 4 2 2 3" xfId="48270"/>
    <cellStyle name="Background 3 4 2 2 4" xfId="31734"/>
    <cellStyle name="Background 3 4 2 3" xfId="40344"/>
    <cellStyle name="Background 3 4 2 3 2" xfId="51960"/>
    <cellStyle name="Background 3 4 2 4" xfId="46152"/>
    <cellStyle name="Background 3 4 2 5" xfId="28721"/>
    <cellStyle name="Background 3 4 3" xfId="10286"/>
    <cellStyle name="Background 3 4 3 2" xfId="20655"/>
    <cellStyle name="Background 3 4 3 2 2" xfId="55247"/>
    <cellStyle name="Background 3 4 3 2 3" xfId="43631"/>
    <cellStyle name="Background 3 4 3 3" xfId="49439"/>
    <cellStyle name="Background 3 4 3 4" xfId="37823"/>
    <cellStyle name="Background 3 4 4" xfId="11688"/>
    <cellStyle name="Background 3 4 4 2" xfId="41512"/>
    <cellStyle name="Background 3 4 4 2 2" xfId="53128"/>
    <cellStyle name="Background 3 4 4 3" xfId="47320"/>
    <cellStyle name="Background 3 4 4 4" xfId="30486"/>
    <cellStyle name="Background 3 4 5" xfId="39175"/>
    <cellStyle name="Background 3 4 5 2" xfId="50791"/>
    <cellStyle name="Background 3 4 6" xfId="24651"/>
    <cellStyle name="Background 3 4 7" xfId="44983"/>
    <cellStyle name="Background 3 4 8" xfId="22124"/>
    <cellStyle name="Background 3 5" xfId="765"/>
    <cellStyle name="Background 3 5 2" xfId="2872"/>
    <cellStyle name="Background 3 5 2 2" xfId="13242"/>
    <cellStyle name="Background 3 5 2 2 2" xfId="42644"/>
    <cellStyle name="Background 3 5 2 2 2 2" xfId="54260"/>
    <cellStyle name="Background 3 5 2 2 3" xfId="48452"/>
    <cellStyle name="Background 3 5 2 2 4" xfId="31929"/>
    <cellStyle name="Background 3 5 2 3" xfId="40526"/>
    <cellStyle name="Background 3 5 2 3 2" xfId="52142"/>
    <cellStyle name="Background 3 5 2 4" xfId="46334"/>
    <cellStyle name="Background 3 5 2 5" xfId="28903"/>
    <cellStyle name="Background 3 5 3" xfId="10468"/>
    <cellStyle name="Background 3 5 3 2" xfId="20837"/>
    <cellStyle name="Background 3 5 3 2 2" xfId="55429"/>
    <cellStyle name="Background 3 5 3 2 3" xfId="43813"/>
    <cellStyle name="Background 3 5 3 3" xfId="49621"/>
    <cellStyle name="Background 3 5 3 4" xfId="38005"/>
    <cellStyle name="Background 3 5 4" xfId="11135"/>
    <cellStyle name="Background 3 5 4 2" xfId="41110"/>
    <cellStyle name="Background 3 5 4 2 2" xfId="52726"/>
    <cellStyle name="Background 3 5 4 3" xfId="46918"/>
    <cellStyle name="Background 3 5 4 4" xfId="30084"/>
    <cellStyle name="Background 3 5 5" xfId="39357"/>
    <cellStyle name="Background 3 5 5 2" xfId="50973"/>
    <cellStyle name="Background 3 5 6" xfId="24866"/>
    <cellStyle name="Background 3 5 7" xfId="45165"/>
    <cellStyle name="Background 3 5 8" xfId="22339"/>
    <cellStyle name="Background 3 6" xfId="2227"/>
    <cellStyle name="Background 3 6 2" xfId="9884"/>
    <cellStyle name="Background 3 6 2 2" xfId="20253"/>
    <cellStyle name="Background 3 6 2 2 2" xfId="43229"/>
    <cellStyle name="Background 3 6 2 2 2 2" xfId="54845"/>
    <cellStyle name="Background 3 6 2 2 3" xfId="49037"/>
    <cellStyle name="Background 3 6 2 2 4" xfId="37421"/>
    <cellStyle name="Background 3 6 2 3" xfId="39942"/>
    <cellStyle name="Background 3 6 2 3 2" xfId="51558"/>
    <cellStyle name="Background 3 6 2 4" xfId="45750"/>
    <cellStyle name="Background 3 6 2 5" xfId="28307"/>
    <cellStyle name="Background 3 6 3" xfId="12597"/>
    <cellStyle name="Background 3 6 3 2" xfId="42060"/>
    <cellStyle name="Background 3 6 3 2 2" xfId="53676"/>
    <cellStyle name="Background 3 6 3 3" xfId="47868"/>
    <cellStyle name="Background 3 6 3 4" xfId="31297"/>
    <cellStyle name="Background 3 6 4" xfId="38773"/>
    <cellStyle name="Background 3 6 4 2" xfId="50389"/>
    <cellStyle name="Background 3 6 5" xfId="24149"/>
    <cellStyle name="Background 3 6 6" xfId="44581"/>
    <cellStyle name="Background 3 6 7" xfId="21613"/>
    <cellStyle name="Background 3 7" xfId="1987"/>
    <cellStyle name="Background 3 7 2" xfId="12357"/>
    <cellStyle name="Background 3 7 2 2" xfId="41914"/>
    <cellStyle name="Background 3 7 2 2 2" xfId="53530"/>
    <cellStyle name="Background 3 7 2 3" xfId="47722"/>
    <cellStyle name="Background 3 7 2 4" xfId="31137"/>
    <cellStyle name="Background 3 7 3" xfId="38627"/>
    <cellStyle name="Background 3 7 3 2" xfId="50243"/>
    <cellStyle name="Background 3 7 4" xfId="44435"/>
    <cellStyle name="Background 3 7 5" xfId="23909"/>
    <cellStyle name="Background 3 8" xfId="1584"/>
    <cellStyle name="Background 3 8 2" xfId="11954"/>
    <cellStyle name="Background 3 8 2 2" xfId="41731"/>
    <cellStyle name="Background 3 8 2 2 2" xfId="53347"/>
    <cellStyle name="Background 3 8 2 3" xfId="47539"/>
    <cellStyle name="Background 3 8 2 4" xfId="30752"/>
    <cellStyle name="Background 3 8 3" xfId="39796"/>
    <cellStyle name="Background 3 8 3 2" xfId="51412"/>
    <cellStyle name="Background 3 8 4" xfId="45604"/>
    <cellStyle name="Background 3 8 5" xfId="28082"/>
    <cellStyle name="Background 3 9" xfId="9738"/>
    <cellStyle name="Background 3 9 2" xfId="20107"/>
    <cellStyle name="Background 3 9 2 2" xfId="54699"/>
    <cellStyle name="Background 3 9 2 3" xfId="43083"/>
    <cellStyle name="Background 3 9 3" xfId="48891"/>
    <cellStyle name="Background 3 9 4" xfId="37275"/>
    <cellStyle name="Background 4" xfId="556"/>
    <cellStyle name="Background 4 10" xfId="38480"/>
    <cellStyle name="Background 4 10 2" xfId="50096"/>
    <cellStyle name="Background 4 11" xfId="23483"/>
    <cellStyle name="Background 4 12" xfId="44288"/>
    <cellStyle name="Background 4 13" xfId="21401"/>
    <cellStyle name="Background 4 2" xfId="1144"/>
    <cellStyle name="Background 4 2 2" xfId="3195"/>
    <cellStyle name="Background 4 2 2 2" xfId="10724"/>
    <cellStyle name="Background 4 2 2 2 2" xfId="21093"/>
    <cellStyle name="Background 4 2 2 2 2 2" xfId="44069"/>
    <cellStyle name="Background 4 2 2 2 2 2 2" xfId="55685"/>
    <cellStyle name="Background 4 2 2 2 2 3" xfId="49877"/>
    <cellStyle name="Background 4 2 2 2 2 4" xfId="38261"/>
    <cellStyle name="Background 4 2 2 2 3" xfId="40782"/>
    <cellStyle name="Background 4 2 2 2 3 2" xfId="52398"/>
    <cellStyle name="Background 4 2 2 2 4" xfId="46590"/>
    <cellStyle name="Background 4 2 2 2 5" xfId="29219"/>
    <cellStyle name="Background 4 2 2 3" xfId="13565"/>
    <cellStyle name="Background 4 2 2 3 2" xfId="42900"/>
    <cellStyle name="Background 4 2 2 3 2 2" xfId="54516"/>
    <cellStyle name="Background 4 2 2 3 3" xfId="48708"/>
    <cellStyle name="Background 4 2 2 3 4" xfId="32192"/>
    <cellStyle name="Background 4 2 2 4" xfId="39613"/>
    <cellStyle name="Background 4 2 2 4 2" xfId="51229"/>
    <cellStyle name="Background 4 2 2 5" xfId="25203"/>
    <cellStyle name="Background 4 2 2 6" xfId="45421"/>
    <cellStyle name="Background 4 2 2 7" xfId="22676"/>
    <cellStyle name="Background 4 2 3" xfId="2523"/>
    <cellStyle name="Background 4 2 3 2" xfId="12893"/>
    <cellStyle name="Background 4 2 3 2 2" xfId="42316"/>
    <cellStyle name="Background 4 2 3 2 2 2" xfId="53932"/>
    <cellStyle name="Background 4 2 3 2 3" xfId="48124"/>
    <cellStyle name="Background 4 2 3 2 4" xfId="31580"/>
    <cellStyle name="Background 4 2 3 3" xfId="40198"/>
    <cellStyle name="Background 4 2 3 3 2" xfId="51814"/>
    <cellStyle name="Background 4 2 3 4" xfId="46006"/>
    <cellStyle name="Background 4 2 3 5" xfId="28575"/>
    <cellStyle name="Background 4 2 4" xfId="10140"/>
    <cellStyle name="Background 4 2 4 2" xfId="20509"/>
    <cellStyle name="Background 4 2 4 2 2" xfId="55101"/>
    <cellStyle name="Background 4 2 4 2 3" xfId="43485"/>
    <cellStyle name="Background 4 2 4 3" xfId="49293"/>
    <cellStyle name="Background 4 2 4 4" xfId="37677"/>
    <cellStyle name="Background 4 2 5" xfId="11514"/>
    <cellStyle name="Background 4 2 5 2" xfId="41366"/>
    <cellStyle name="Background 4 2 5 2 2" xfId="52982"/>
    <cellStyle name="Background 4 2 5 3" xfId="47174"/>
    <cellStyle name="Background 4 2 5 4" xfId="30340"/>
    <cellStyle name="Background 4 2 6" xfId="39029"/>
    <cellStyle name="Background 4 2 6 2" xfId="50645"/>
    <cellStyle name="Background 4 2 7" xfId="24477"/>
    <cellStyle name="Background 4 2 8" xfId="44837"/>
    <cellStyle name="Background 4 2 9" xfId="21950"/>
    <cellStyle name="Background 4 3" xfId="1354"/>
    <cellStyle name="Background 4 3 2" xfId="2713"/>
    <cellStyle name="Background 4 3 2 2" xfId="13083"/>
    <cellStyle name="Background 4 3 2 2 2" xfId="42498"/>
    <cellStyle name="Background 4 3 2 2 2 2" xfId="54114"/>
    <cellStyle name="Background 4 3 2 2 3" xfId="48306"/>
    <cellStyle name="Background 4 3 2 2 4" xfId="31770"/>
    <cellStyle name="Background 4 3 2 3" xfId="40380"/>
    <cellStyle name="Background 4 3 2 3 2" xfId="51996"/>
    <cellStyle name="Background 4 3 2 4" xfId="46188"/>
    <cellStyle name="Background 4 3 2 5" xfId="28757"/>
    <cellStyle name="Background 4 3 3" xfId="10322"/>
    <cellStyle name="Background 4 3 3 2" xfId="20691"/>
    <cellStyle name="Background 4 3 3 2 2" xfId="55283"/>
    <cellStyle name="Background 4 3 3 2 3" xfId="43667"/>
    <cellStyle name="Background 4 3 3 3" xfId="49475"/>
    <cellStyle name="Background 4 3 3 4" xfId="37859"/>
    <cellStyle name="Background 4 3 4" xfId="11724"/>
    <cellStyle name="Background 4 3 4 2" xfId="41548"/>
    <cellStyle name="Background 4 3 4 2 2" xfId="53164"/>
    <cellStyle name="Background 4 3 4 3" xfId="47356"/>
    <cellStyle name="Background 4 3 4 4" xfId="30522"/>
    <cellStyle name="Background 4 3 5" xfId="39211"/>
    <cellStyle name="Background 4 3 5 2" xfId="50827"/>
    <cellStyle name="Background 4 3 6" xfId="24687"/>
    <cellStyle name="Background 4 3 7" xfId="45019"/>
    <cellStyle name="Background 4 3 8" xfId="22160"/>
    <cellStyle name="Background 4 4" xfId="881"/>
    <cellStyle name="Background 4 4 2" xfId="2986"/>
    <cellStyle name="Background 4 4 2 2" xfId="13356"/>
    <cellStyle name="Background 4 4 2 2 2" xfId="42754"/>
    <cellStyle name="Background 4 4 2 2 2 2" xfId="54370"/>
    <cellStyle name="Background 4 4 2 2 3" xfId="48562"/>
    <cellStyle name="Background 4 4 2 2 4" xfId="32039"/>
    <cellStyle name="Background 4 4 2 3" xfId="40636"/>
    <cellStyle name="Background 4 4 2 3 2" xfId="52252"/>
    <cellStyle name="Background 4 4 2 4" xfId="46444"/>
    <cellStyle name="Background 4 4 2 5" xfId="29017"/>
    <cellStyle name="Background 4 4 3" xfId="10578"/>
    <cellStyle name="Background 4 4 3 2" xfId="20947"/>
    <cellStyle name="Background 4 4 3 2 2" xfId="55539"/>
    <cellStyle name="Background 4 4 3 2 3" xfId="43923"/>
    <cellStyle name="Background 4 4 3 3" xfId="49731"/>
    <cellStyle name="Background 4 4 3 4" xfId="38115"/>
    <cellStyle name="Background 4 4 4" xfId="11251"/>
    <cellStyle name="Background 4 4 4 2" xfId="41220"/>
    <cellStyle name="Background 4 4 4 2 2" xfId="52836"/>
    <cellStyle name="Background 4 4 4 3" xfId="47028"/>
    <cellStyle name="Background 4 4 4 4" xfId="30194"/>
    <cellStyle name="Background 4 4 5" xfId="39467"/>
    <cellStyle name="Background 4 4 5 2" xfId="51083"/>
    <cellStyle name="Background 4 4 6" xfId="24982"/>
    <cellStyle name="Background 4 4 7" xfId="45275"/>
    <cellStyle name="Background 4 4 8" xfId="22455"/>
    <cellStyle name="Background 4 5" xfId="2339"/>
    <cellStyle name="Background 4 5 2" xfId="9994"/>
    <cellStyle name="Background 4 5 2 2" xfId="20363"/>
    <cellStyle name="Background 4 5 2 2 2" xfId="43339"/>
    <cellStyle name="Background 4 5 2 2 2 2" xfId="54955"/>
    <cellStyle name="Background 4 5 2 2 3" xfId="49147"/>
    <cellStyle name="Background 4 5 2 2 4" xfId="37531"/>
    <cellStyle name="Background 4 5 2 3" xfId="40052"/>
    <cellStyle name="Background 4 5 2 3 2" xfId="51668"/>
    <cellStyle name="Background 4 5 2 4" xfId="45860"/>
    <cellStyle name="Background 4 5 2 5" xfId="28419"/>
    <cellStyle name="Background 4 5 3" xfId="12709"/>
    <cellStyle name="Background 4 5 3 2" xfId="42170"/>
    <cellStyle name="Background 4 5 3 2 2" xfId="53786"/>
    <cellStyle name="Background 4 5 3 3" xfId="47978"/>
    <cellStyle name="Background 4 5 3 4" xfId="31407"/>
    <cellStyle name="Background 4 5 4" xfId="38883"/>
    <cellStyle name="Background 4 5 4 2" xfId="50499"/>
    <cellStyle name="Background 4 5 5" xfId="24261"/>
    <cellStyle name="Background 4 5 6" xfId="44691"/>
    <cellStyle name="Background 4 5 7" xfId="21725"/>
    <cellStyle name="Background 4 6" xfId="2026"/>
    <cellStyle name="Background 4 6 2" xfId="12396"/>
    <cellStyle name="Background 4 6 2 2" xfId="41950"/>
    <cellStyle name="Background 4 6 2 2 2" xfId="53566"/>
    <cellStyle name="Background 4 6 2 3" xfId="47758"/>
    <cellStyle name="Background 4 6 2 4" xfId="31176"/>
    <cellStyle name="Background 4 6 3" xfId="38663"/>
    <cellStyle name="Background 4 6 3 2" xfId="50279"/>
    <cellStyle name="Background 4 6 4" xfId="44471"/>
    <cellStyle name="Background 4 6 5" xfId="23948"/>
    <cellStyle name="Background 4 7" xfId="1620"/>
    <cellStyle name="Background 4 7 2" xfId="11990"/>
    <cellStyle name="Background 4 7 2 2" xfId="41767"/>
    <cellStyle name="Background 4 7 2 2 2" xfId="53383"/>
    <cellStyle name="Background 4 7 2 3" xfId="47575"/>
    <cellStyle name="Background 4 7 2 4" xfId="30788"/>
    <cellStyle name="Background 4 7 3" xfId="39832"/>
    <cellStyle name="Background 4 7 3 2" xfId="51448"/>
    <cellStyle name="Background 4 7 4" xfId="45640"/>
    <cellStyle name="Background 4 7 5" xfId="28118"/>
    <cellStyle name="Background 4 8" xfId="9774"/>
    <cellStyle name="Background 4 8 2" xfId="20143"/>
    <cellStyle name="Background 4 8 2 2" xfId="54735"/>
    <cellStyle name="Background 4 8 2 3" xfId="43119"/>
    <cellStyle name="Background 4 8 3" xfId="48927"/>
    <cellStyle name="Background 4 8 4" xfId="37311"/>
    <cellStyle name="Background 4 9" xfId="10928"/>
    <cellStyle name="Background 4 9 2" xfId="40964"/>
    <cellStyle name="Background 4 9 2 2" xfId="52580"/>
    <cellStyle name="Background 4 9 3" xfId="46772"/>
    <cellStyle name="Background 4 9 4" xfId="29938"/>
    <cellStyle name="Background 5" xfId="610"/>
    <cellStyle name="Background 5 10" xfId="38516"/>
    <cellStyle name="Background 5 10 2" xfId="50132"/>
    <cellStyle name="Background 5 11" xfId="23537"/>
    <cellStyle name="Background 5 12" xfId="44324"/>
    <cellStyle name="Background 5 13" xfId="21455"/>
    <cellStyle name="Background 5 2" xfId="1198"/>
    <cellStyle name="Background 5 2 2" xfId="3231"/>
    <cellStyle name="Background 5 2 2 2" xfId="10760"/>
    <cellStyle name="Background 5 2 2 2 2" xfId="21129"/>
    <cellStyle name="Background 5 2 2 2 2 2" xfId="44105"/>
    <cellStyle name="Background 5 2 2 2 2 2 2" xfId="55721"/>
    <cellStyle name="Background 5 2 2 2 2 3" xfId="49913"/>
    <cellStyle name="Background 5 2 2 2 2 4" xfId="38297"/>
    <cellStyle name="Background 5 2 2 2 3" xfId="40818"/>
    <cellStyle name="Background 5 2 2 2 3 2" xfId="52434"/>
    <cellStyle name="Background 5 2 2 2 4" xfId="46626"/>
    <cellStyle name="Background 5 2 2 2 5" xfId="29255"/>
    <cellStyle name="Background 5 2 2 3" xfId="13601"/>
    <cellStyle name="Background 5 2 2 3 2" xfId="42936"/>
    <cellStyle name="Background 5 2 2 3 2 2" xfId="54552"/>
    <cellStyle name="Background 5 2 2 3 3" xfId="48744"/>
    <cellStyle name="Background 5 2 2 3 4" xfId="32228"/>
    <cellStyle name="Background 5 2 2 4" xfId="39649"/>
    <cellStyle name="Background 5 2 2 4 2" xfId="51265"/>
    <cellStyle name="Background 5 2 2 5" xfId="25239"/>
    <cellStyle name="Background 5 2 2 6" xfId="45457"/>
    <cellStyle name="Background 5 2 2 7" xfId="22712"/>
    <cellStyle name="Background 5 2 3" xfId="2565"/>
    <cellStyle name="Background 5 2 3 2" xfId="12935"/>
    <cellStyle name="Background 5 2 3 2 2" xfId="42352"/>
    <cellStyle name="Background 5 2 3 2 2 2" xfId="53968"/>
    <cellStyle name="Background 5 2 3 2 3" xfId="48160"/>
    <cellStyle name="Background 5 2 3 2 4" xfId="31622"/>
    <cellStyle name="Background 5 2 3 3" xfId="40234"/>
    <cellStyle name="Background 5 2 3 3 2" xfId="51850"/>
    <cellStyle name="Background 5 2 3 4" xfId="46042"/>
    <cellStyle name="Background 5 2 3 5" xfId="28611"/>
    <cellStyle name="Background 5 2 4" xfId="10176"/>
    <cellStyle name="Background 5 2 4 2" xfId="20545"/>
    <cellStyle name="Background 5 2 4 2 2" xfId="55137"/>
    <cellStyle name="Background 5 2 4 2 3" xfId="43521"/>
    <cellStyle name="Background 5 2 4 3" xfId="49329"/>
    <cellStyle name="Background 5 2 4 4" xfId="37713"/>
    <cellStyle name="Background 5 2 5" xfId="11568"/>
    <cellStyle name="Background 5 2 5 2" xfId="41402"/>
    <cellStyle name="Background 5 2 5 2 2" xfId="53018"/>
    <cellStyle name="Background 5 2 5 3" xfId="47210"/>
    <cellStyle name="Background 5 2 5 4" xfId="30376"/>
    <cellStyle name="Background 5 2 6" xfId="39065"/>
    <cellStyle name="Background 5 2 6 2" xfId="50681"/>
    <cellStyle name="Background 5 2 7" xfId="24531"/>
    <cellStyle name="Background 5 2 8" xfId="44873"/>
    <cellStyle name="Background 5 2 9" xfId="22004"/>
    <cellStyle name="Background 5 3" xfId="1390"/>
    <cellStyle name="Background 5 3 2" xfId="2749"/>
    <cellStyle name="Background 5 3 2 2" xfId="13119"/>
    <cellStyle name="Background 5 3 2 2 2" xfId="42534"/>
    <cellStyle name="Background 5 3 2 2 2 2" xfId="54150"/>
    <cellStyle name="Background 5 3 2 2 3" xfId="48342"/>
    <cellStyle name="Background 5 3 2 2 4" xfId="31806"/>
    <cellStyle name="Background 5 3 2 3" xfId="40416"/>
    <cellStyle name="Background 5 3 2 3 2" xfId="52032"/>
    <cellStyle name="Background 5 3 2 4" xfId="46224"/>
    <cellStyle name="Background 5 3 2 5" xfId="28793"/>
    <cellStyle name="Background 5 3 3" xfId="10358"/>
    <cellStyle name="Background 5 3 3 2" xfId="20727"/>
    <cellStyle name="Background 5 3 3 2 2" xfId="55319"/>
    <cellStyle name="Background 5 3 3 2 3" xfId="43703"/>
    <cellStyle name="Background 5 3 3 3" xfId="49511"/>
    <cellStyle name="Background 5 3 3 4" xfId="37895"/>
    <cellStyle name="Background 5 3 4" xfId="11760"/>
    <cellStyle name="Background 5 3 4 2" xfId="41584"/>
    <cellStyle name="Background 5 3 4 2 2" xfId="53200"/>
    <cellStyle name="Background 5 3 4 3" xfId="47392"/>
    <cellStyle name="Background 5 3 4 4" xfId="30558"/>
    <cellStyle name="Background 5 3 5" xfId="39247"/>
    <cellStyle name="Background 5 3 5 2" xfId="50863"/>
    <cellStyle name="Background 5 3 6" xfId="24723"/>
    <cellStyle name="Background 5 3 7" xfId="45055"/>
    <cellStyle name="Background 5 3 8" xfId="22196"/>
    <cellStyle name="Background 5 4" xfId="931"/>
    <cellStyle name="Background 5 4 2" xfId="3027"/>
    <cellStyle name="Background 5 4 2 2" xfId="13397"/>
    <cellStyle name="Background 5 4 2 2 2" xfId="42790"/>
    <cellStyle name="Background 5 4 2 2 2 2" xfId="54406"/>
    <cellStyle name="Background 5 4 2 2 3" xfId="48598"/>
    <cellStyle name="Background 5 4 2 2 4" xfId="32080"/>
    <cellStyle name="Background 5 4 2 3" xfId="40672"/>
    <cellStyle name="Background 5 4 2 3 2" xfId="52288"/>
    <cellStyle name="Background 5 4 2 4" xfId="46480"/>
    <cellStyle name="Background 5 4 2 5" xfId="29053"/>
    <cellStyle name="Background 5 4 3" xfId="10614"/>
    <cellStyle name="Background 5 4 3 2" xfId="20983"/>
    <cellStyle name="Background 5 4 3 2 2" xfId="55575"/>
    <cellStyle name="Background 5 4 3 2 3" xfId="43959"/>
    <cellStyle name="Background 5 4 3 3" xfId="49767"/>
    <cellStyle name="Background 5 4 3 4" xfId="38151"/>
    <cellStyle name="Background 5 4 4" xfId="11301"/>
    <cellStyle name="Background 5 4 4 2" xfId="41256"/>
    <cellStyle name="Background 5 4 4 2 2" xfId="52872"/>
    <cellStyle name="Background 5 4 4 3" xfId="47064"/>
    <cellStyle name="Background 5 4 4 4" xfId="30230"/>
    <cellStyle name="Background 5 4 5" xfId="39503"/>
    <cellStyle name="Background 5 4 5 2" xfId="51119"/>
    <cellStyle name="Background 5 4 6" xfId="25032"/>
    <cellStyle name="Background 5 4 7" xfId="45311"/>
    <cellStyle name="Background 5 4 8" xfId="22505"/>
    <cellStyle name="Background 5 5" xfId="2379"/>
    <cellStyle name="Background 5 5 2" xfId="10030"/>
    <cellStyle name="Background 5 5 2 2" xfId="20399"/>
    <cellStyle name="Background 5 5 2 2 2" xfId="43375"/>
    <cellStyle name="Background 5 5 2 2 2 2" xfId="54991"/>
    <cellStyle name="Background 5 5 2 2 3" xfId="49183"/>
    <cellStyle name="Background 5 5 2 2 4" xfId="37567"/>
    <cellStyle name="Background 5 5 2 3" xfId="40088"/>
    <cellStyle name="Background 5 5 2 3 2" xfId="51704"/>
    <cellStyle name="Background 5 5 2 4" xfId="45896"/>
    <cellStyle name="Background 5 5 2 5" xfId="28459"/>
    <cellStyle name="Background 5 5 3" xfId="12749"/>
    <cellStyle name="Background 5 5 3 2" xfId="42206"/>
    <cellStyle name="Background 5 5 3 2 2" xfId="53822"/>
    <cellStyle name="Background 5 5 3 3" xfId="48014"/>
    <cellStyle name="Background 5 5 3 4" xfId="31443"/>
    <cellStyle name="Background 5 5 4" xfId="38919"/>
    <cellStyle name="Background 5 5 4 2" xfId="50535"/>
    <cellStyle name="Background 5 5 5" xfId="24301"/>
    <cellStyle name="Background 5 5 6" xfId="44727"/>
    <cellStyle name="Background 5 5 7" xfId="21765"/>
    <cellStyle name="Background 5 6" xfId="2071"/>
    <cellStyle name="Background 5 6 2" xfId="12441"/>
    <cellStyle name="Background 5 6 2 2" xfId="41986"/>
    <cellStyle name="Background 5 6 2 2 2" xfId="53602"/>
    <cellStyle name="Background 5 6 2 3" xfId="47794"/>
    <cellStyle name="Background 5 6 2 4" xfId="31220"/>
    <cellStyle name="Background 5 6 3" xfId="38699"/>
    <cellStyle name="Background 5 6 3 2" xfId="50315"/>
    <cellStyle name="Background 5 6 4" xfId="44507"/>
    <cellStyle name="Background 5 6 5" xfId="23993"/>
    <cellStyle name="Background 5 7" xfId="1661"/>
    <cellStyle name="Background 5 7 2" xfId="12031"/>
    <cellStyle name="Background 5 7 2 2" xfId="41803"/>
    <cellStyle name="Background 5 7 2 2 2" xfId="53419"/>
    <cellStyle name="Background 5 7 2 3" xfId="47611"/>
    <cellStyle name="Background 5 7 2 4" xfId="30829"/>
    <cellStyle name="Background 5 7 3" xfId="39868"/>
    <cellStyle name="Background 5 7 3 2" xfId="51484"/>
    <cellStyle name="Background 5 7 4" xfId="45676"/>
    <cellStyle name="Background 5 7 5" xfId="28154"/>
    <cellStyle name="Background 5 8" xfId="9810"/>
    <cellStyle name="Background 5 8 2" xfId="20179"/>
    <cellStyle name="Background 5 8 2 2" xfId="54771"/>
    <cellStyle name="Background 5 8 2 3" xfId="43155"/>
    <cellStyle name="Background 5 8 3" xfId="48963"/>
    <cellStyle name="Background 5 8 4" xfId="37347"/>
    <cellStyle name="Background 5 9" xfId="10982"/>
    <cellStyle name="Background 5 9 2" xfId="41000"/>
    <cellStyle name="Background 5 9 2 2" xfId="52616"/>
    <cellStyle name="Background 5 9 3" xfId="46808"/>
    <cellStyle name="Background 5 9 4" xfId="29974"/>
    <cellStyle name="Background 6" xfId="651"/>
    <cellStyle name="Background 6 10" xfId="38407"/>
    <cellStyle name="Background 6 10 2" xfId="50023"/>
    <cellStyle name="Background 6 11" xfId="23400"/>
    <cellStyle name="Background 6 12" xfId="44215"/>
    <cellStyle name="Background 6 13" xfId="21290"/>
    <cellStyle name="Background 6 2" xfId="1239"/>
    <cellStyle name="Background 6 2 2" xfId="3267"/>
    <cellStyle name="Background 6 2 2 2" xfId="10796"/>
    <cellStyle name="Background 6 2 2 2 2" xfId="21165"/>
    <cellStyle name="Background 6 2 2 2 2 2" xfId="44141"/>
    <cellStyle name="Background 6 2 2 2 2 2 2" xfId="55757"/>
    <cellStyle name="Background 6 2 2 2 2 3" xfId="49949"/>
    <cellStyle name="Background 6 2 2 2 2 4" xfId="38333"/>
    <cellStyle name="Background 6 2 2 2 3" xfId="40854"/>
    <cellStyle name="Background 6 2 2 2 3 2" xfId="52470"/>
    <cellStyle name="Background 6 2 2 2 4" xfId="46662"/>
    <cellStyle name="Background 6 2 2 2 5" xfId="29291"/>
    <cellStyle name="Background 6 2 2 3" xfId="13637"/>
    <cellStyle name="Background 6 2 2 3 2" xfId="42972"/>
    <cellStyle name="Background 6 2 2 3 2 2" xfId="54588"/>
    <cellStyle name="Background 6 2 2 3 3" xfId="48780"/>
    <cellStyle name="Background 6 2 2 3 4" xfId="32264"/>
    <cellStyle name="Background 6 2 2 4" xfId="39685"/>
    <cellStyle name="Background 6 2 2 4 2" xfId="51301"/>
    <cellStyle name="Background 6 2 2 5" xfId="25275"/>
    <cellStyle name="Background 6 2 2 6" xfId="45493"/>
    <cellStyle name="Background 6 2 2 7" xfId="22748"/>
    <cellStyle name="Background 6 2 3" xfId="2602"/>
    <cellStyle name="Background 6 2 3 2" xfId="12972"/>
    <cellStyle name="Background 6 2 3 2 2" xfId="42388"/>
    <cellStyle name="Background 6 2 3 2 2 2" xfId="54004"/>
    <cellStyle name="Background 6 2 3 2 3" xfId="48196"/>
    <cellStyle name="Background 6 2 3 2 4" xfId="31659"/>
    <cellStyle name="Background 6 2 3 3" xfId="40270"/>
    <cellStyle name="Background 6 2 3 3 2" xfId="51886"/>
    <cellStyle name="Background 6 2 3 4" xfId="46078"/>
    <cellStyle name="Background 6 2 3 5" xfId="28647"/>
    <cellStyle name="Background 6 2 4" xfId="10212"/>
    <cellStyle name="Background 6 2 4 2" xfId="20581"/>
    <cellStyle name="Background 6 2 4 2 2" xfId="55173"/>
    <cellStyle name="Background 6 2 4 2 3" xfId="43557"/>
    <cellStyle name="Background 6 2 4 3" xfId="49365"/>
    <cellStyle name="Background 6 2 4 4" xfId="37749"/>
    <cellStyle name="Background 6 2 5" xfId="11609"/>
    <cellStyle name="Background 6 2 5 2" xfId="41438"/>
    <cellStyle name="Background 6 2 5 2 2" xfId="53054"/>
    <cellStyle name="Background 6 2 5 3" xfId="47246"/>
    <cellStyle name="Background 6 2 5 4" xfId="30412"/>
    <cellStyle name="Background 6 2 6" xfId="39101"/>
    <cellStyle name="Background 6 2 6 2" xfId="50717"/>
    <cellStyle name="Background 6 2 7" xfId="24572"/>
    <cellStyle name="Background 6 2 8" xfId="44909"/>
    <cellStyle name="Background 6 2 9" xfId="22045"/>
    <cellStyle name="Background 6 3" xfId="1426"/>
    <cellStyle name="Background 6 3 2" xfId="2785"/>
    <cellStyle name="Background 6 3 2 2" xfId="13155"/>
    <cellStyle name="Background 6 3 2 2 2" xfId="42570"/>
    <cellStyle name="Background 6 3 2 2 2 2" xfId="54186"/>
    <cellStyle name="Background 6 3 2 2 3" xfId="48378"/>
    <cellStyle name="Background 6 3 2 2 4" xfId="31842"/>
    <cellStyle name="Background 6 3 2 3" xfId="40452"/>
    <cellStyle name="Background 6 3 2 3 2" xfId="52068"/>
    <cellStyle name="Background 6 3 2 4" xfId="46260"/>
    <cellStyle name="Background 6 3 2 5" xfId="28829"/>
    <cellStyle name="Background 6 3 3" xfId="10394"/>
    <cellStyle name="Background 6 3 3 2" xfId="20763"/>
    <cellStyle name="Background 6 3 3 2 2" xfId="55355"/>
    <cellStyle name="Background 6 3 3 2 3" xfId="43739"/>
    <cellStyle name="Background 6 3 3 3" xfId="49547"/>
    <cellStyle name="Background 6 3 3 4" xfId="37931"/>
    <cellStyle name="Background 6 3 4" xfId="11796"/>
    <cellStyle name="Background 6 3 4 2" xfId="41620"/>
    <cellStyle name="Background 6 3 4 2 2" xfId="53236"/>
    <cellStyle name="Background 6 3 4 3" xfId="47428"/>
    <cellStyle name="Background 6 3 4 4" xfId="30594"/>
    <cellStyle name="Background 6 3 5" xfId="39283"/>
    <cellStyle name="Background 6 3 5 2" xfId="50899"/>
    <cellStyle name="Background 6 3 6" xfId="24759"/>
    <cellStyle name="Background 6 3 7" xfId="45091"/>
    <cellStyle name="Background 6 3 8" xfId="22232"/>
    <cellStyle name="Background 6 4" xfId="802"/>
    <cellStyle name="Background 6 4 2" xfId="2909"/>
    <cellStyle name="Background 6 4 2 2" xfId="13279"/>
    <cellStyle name="Background 6 4 2 2 2" xfId="42681"/>
    <cellStyle name="Background 6 4 2 2 2 2" xfId="54297"/>
    <cellStyle name="Background 6 4 2 2 3" xfId="48489"/>
    <cellStyle name="Background 6 4 2 2 4" xfId="31966"/>
    <cellStyle name="Background 6 4 2 3" xfId="40563"/>
    <cellStyle name="Background 6 4 2 3 2" xfId="52179"/>
    <cellStyle name="Background 6 4 2 4" xfId="46371"/>
    <cellStyle name="Background 6 4 2 5" xfId="28940"/>
    <cellStyle name="Background 6 4 3" xfId="10505"/>
    <cellStyle name="Background 6 4 3 2" xfId="20874"/>
    <cellStyle name="Background 6 4 3 2 2" xfId="55466"/>
    <cellStyle name="Background 6 4 3 2 3" xfId="43850"/>
    <cellStyle name="Background 6 4 3 3" xfId="49658"/>
    <cellStyle name="Background 6 4 3 4" xfId="38042"/>
    <cellStyle name="Background 6 4 4" xfId="11172"/>
    <cellStyle name="Background 6 4 4 2" xfId="41147"/>
    <cellStyle name="Background 6 4 4 2 2" xfId="52763"/>
    <cellStyle name="Background 6 4 4 3" xfId="46955"/>
    <cellStyle name="Background 6 4 4 4" xfId="30121"/>
    <cellStyle name="Background 6 4 5" xfId="39394"/>
    <cellStyle name="Background 6 4 5 2" xfId="51010"/>
    <cellStyle name="Background 6 4 6" xfId="24903"/>
    <cellStyle name="Background 6 4 7" xfId="45202"/>
    <cellStyle name="Background 6 4 8" xfId="22376"/>
    <cellStyle name="Background 6 5" xfId="2265"/>
    <cellStyle name="Background 6 5 2" xfId="9921"/>
    <cellStyle name="Background 6 5 2 2" xfId="20290"/>
    <cellStyle name="Background 6 5 2 2 2" xfId="43266"/>
    <cellStyle name="Background 6 5 2 2 2 2" xfId="54882"/>
    <cellStyle name="Background 6 5 2 2 3" xfId="49074"/>
    <cellStyle name="Background 6 5 2 2 4" xfId="37458"/>
    <cellStyle name="Background 6 5 2 3" xfId="39979"/>
    <cellStyle name="Background 6 5 2 3 2" xfId="51595"/>
    <cellStyle name="Background 6 5 2 4" xfId="45787"/>
    <cellStyle name="Background 6 5 2 5" xfId="28345"/>
    <cellStyle name="Background 6 5 3" xfId="12635"/>
    <cellStyle name="Background 6 5 3 2" xfId="42097"/>
    <cellStyle name="Background 6 5 3 2 2" xfId="53713"/>
    <cellStyle name="Background 6 5 3 3" xfId="47905"/>
    <cellStyle name="Background 6 5 3 4" xfId="31334"/>
    <cellStyle name="Background 6 5 4" xfId="38810"/>
    <cellStyle name="Background 6 5 4 2" xfId="50426"/>
    <cellStyle name="Background 6 5 5" xfId="24187"/>
    <cellStyle name="Background 6 5 6" xfId="44618"/>
    <cellStyle name="Background 6 5 7" xfId="21651"/>
    <cellStyle name="Background 6 6" xfId="1928"/>
    <cellStyle name="Background 6 6 2" xfId="12298"/>
    <cellStyle name="Background 6 6 2 2" xfId="41877"/>
    <cellStyle name="Background 6 6 2 2 2" xfId="53493"/>
    <cellStyle name="Background 6 6 2 3" xfId="47685"/>
    <cellStyle name="Background 6 6 2 4" xfId="31079"/>
    <cellStyle name="Background 6 6 3" xfId="38590"/>
    <cellStyle name="Background 6 6 3 2" xfId="50206"/>
    <cellStyle name="Background 6 6 4" xfId="44398"/>
    <cellStyle name="Background 6 6 5" xfId="23850"/>
    <cellStyle name="Background 6 7" xfId="1543"/>
    <cellStyle name="Background 6 7 2" xfId="11913"/>
    <cellStyle name="Background 6 7 2 2" xfId="41694"/>
    <cellStyle name="Background 6 7 2 2 2" xfId="53310"/>
    <cellStyle name="Background 6 7 2 3" xfId="47502"/>
    <cellStyle name="Background 6 7 2 4" xfId="30711"/>
    <cellStyle name="Background 6 7 3" xfId="39759"/>
    <cellStyle name="Background 6 7 3 2" xfId="51375"/>
    <cellStyle name="Background 6 7 4" xfId="45567"/>
    <cellStyle name="Background 6 7 5" xfId="28045"/>
    <cellStyle name="Background 6 8" xfId="9701"/>
    <cellStyle name="Background 6 8 2" xfId="20070"/>
    <cellStyle name="Background 6 8 2 2" xfId="54662"/>
    <cellStyle name="Background 6 8 2 3" xfId="43046"/>
    <cellStyle name="Background 6 8 3" xfId="48854"/>
    <cellStyle name="Background 6 8 4" xfId="37238"/>
    <cellStyle name="Background 6 9" xfId="11023"/>
    <cellStyle name="Background 6 9 2" xfId="41036"/>
    <cellStyle name="Background 6 9 2 2" xfId="52652"/>
    <cellStyle name="Background 6 9 3" xfId="46844"/>
    <cellStyle name="Background 6 9 4" xfId="30010"/>
    <cellStyle name="Background 7" xfId="1033"/>
    <cellStyle name="Background 7 2" xfId="3122"/>
    <cellStyle name="Background 7 2 2" xfId="10651"/>
    <cellStyle name="Background 7 2 2 2" xfId="21020"/>
    <cellStyle name="Background 7 2 2 2 2" xfId="43996"/>
    <cellStyle name="Background 7 2 2 2 2 2" xfId="55612"/>
    <cellStyle name="Background 7 2 2 2 3" xfId="49804"/>
    <cellStyle name="Background 7 2 2 2 4" xfId="38188"/>
    <cellStyle name="Background 7 2 2 3" xfId="40709"/>
    <cellStyle name="Background 7 2 2 3 2" xfId="52325"/>
    <cellStyle name="Background 7 2 2 4" xfId="46517"/>
    <cellStyle name="Background 7 2 2 5" xfId="29146"/>
    <cellStyle name="Background 7 2 3" xfId="13492"/>
    <cellStyle name="Background 7 2 3 2" xfId="42827"/>
    <cellStyle name="Background 7 2 3 2 2" xfId="54443"/>
    <cellStyle name="Background 7 2 3 3" xfId="48635"/>
    <cellStyle name="Background 7 2 3 4" xfId="32119"/>
    <cellStyle name="Background 7 2 4" xfId="39540"/>
    <cellStyle name="Background 7 2 4 2" xfId="51156"/>
    <cellStyle name="Background 7 2 5" xfId="25130"/>
    <cellStyle name="Background 7 2 6" xfId="45348"/>
    <cellStyle name="Background 7 2 7" xfId="22603"/>
    <cellStyle name="Background 7 3" xfId="2442"/>
    <cellStyle name="Background 7 3 2" xfId="12812"/>
    <cellStyle name="Background 7 3 2 2" xfId="42243"/>
    <cellStyle name="Background 7 3 2 2 2" xfId="53859"/>
    <cellStyle name="Background 7 3 2 3" xfId="48051"/>
    <cellStyle name="Background 7 3 2 4" xfId="31499"/>
    <cellStyle name="Background 7 3 3" xfId="40125"/>
    <cellStyle name="Background 7 3 3 2" xfId="51741"/>
    <cellStyle name="Background 7 3 4" xfId="45933"/>
    <cellStyle name="Background 7 3 5" xfId="28502"/>
    <cellStyle name="Background 7 4" xfId="10067"/>
    <cellStyle name="Background 7 4 2" xfId="20436"/>
    <cellStyle name="Background 7 4 2 2" xfId="55028"/>
    <cellStyle name="Background 7 4 2 3" xfId="43412"/>
    <cellStyle name="Background 7 4 3" xfId="49220"/>
    <cellStyle name="Background 7 4 4" xfId="37604"/>
    <cellStyle name="Background 7 5" xfId="11403"/>
    <cellStyle name="Background 7 5 2" xfId="41293"/>
    <cellStyle name="Background 7 5 2 2" xfId="52909"/>
    <cellStyle name="Background 7 5 3" xfId="47101"/>
    <cellStyle name="Background 7 5 4" xfId="30267"/>
    <cellStyle name="Background 7 6" xfId="38956"/>
    <cellStyle name="Background 7 6 2" xfId="50572"/>
    <cellStyle name="Background 7 7" xfId="24366"/>
    <cellStyle name="Background 7 8" xfId="44764"/>
    <cellStyle name="Background 7 9" xfId="21839"/>
    <cellStyle name="Background 8" xfId="1281"/>
    <cellStyle name="Background 8 2" xfId="2640"/>
    <cellStyle name="Background 8 2 2" xfId="13010"/>
    <cellStyle name="Background 8 2 2 2" xfId="42425"/>
    <cellStyle name="Background 8 2 2 2 2" xfId="54041"/>
    <cellStyle name="Background 8 2 2 3" xfId="48233"/>
    <cellStyle name="Background 8 2 2 4" xfId="31697"/>
    <cellStyle name="Background 8 2 3" xfId="40307"/>
    <cellStyle name="Background 8 2 3 2" xfId="51923"/>
    <cellStyle name="Background 8 2 4" xfId="46115"/>
    <cellStyle name="Background 8 2 5" xfId="28684"/>
    <cellStyle name="Background 8 3" xfId="10249"/>
    <cellStyle name="Background 8 3 2" xfId="20618"/>
    <cellStyle name="Background 8 3 2 2" xfId="55210"/>
    <cellStyle name="Background 8 3 2 3" xfId="43594"/>
    <cellStyle name="Background 8 3 3" xfId="49402"/>
    <cellStyle name="Background 8 3 4" xfId="37786"/>
    <cellStyle name="Background 8 4" xfId="11651"/>
    <cellStyle name="Background 8 4 2" xfId="41475"/>
    <cellStyle name="Background 8 4 2 2" xfId="53091"/>
    <cellStyle name="Background 8 4 3" xfId="47283"/>
    <cellStyle name="Background 8 4 4" xfId="30449"/>
    <cellStyle name="Background 8 5" xfId="39138"/>
    <cellStyle name="Background 8 5 2" xfId="50754"/>
    <cellStyle name="Background 8 6" xfId="24614"/>
    <cellStyle name="Background 8 7" xfId="44946"/>
    <cellStyle name="Background 8 8" xfId="22087"/>
    <cellStyle name="Background 9" xfId="699"/>
    <cellStyle name="Background 9 2" xfId="2824"/>
    <cellStyle name="Background 9 2 2" xfId="13194"/>
    <cellStyle name="Background 9 2 2 2" xfId="42607"/>
    <cellStyle name="Background 9 2 2 2 2" xfId="54223"/>
    <cellStyle name="Background 9 2 2 3" xfId="48415"/>
    <cellStyle name="Background 9 2 2 4" xfId="31881"/>
    <cellStyle name="Background 9 2 3" xfId="40489"/>
    <cellStyle name="Background 9 2 3 2" xfId="52105"/>
    <cellStyle name="Background 9 2 4" xfId="46297"/>
    <cellStyle name="Background 9 2 5" xfId="28866"/>
    <cellStyle name="Background 9 3" xfId="10431"/>
    <cellStyle name="Background 9 3 2" xfId="20800"/>
    <cellStyle name="Background 9 3 2 2" xfId="55392"/>
    <cellStyle name="Background 9 3 2 3" xfId="43776"/>
    <cellStyle name="Background 9 3 3" xfId="49584"/>
    <cellStyle name="Background 9 3 4" xfId="37968"/>
    <cellStyle name="Background 9 4" xfId="11069"/>
    <cellStyle name="Background 9 4 2" xfId="41073"/>
    <cellStyle name="Background 9 4 2 2" xfId="52689"/>
    <cellStyle name="Background 9 4 3" xfId="46881"/>
    <cellStyle name="Background 9 4 4" xfId="30047"/>
    <cellStyle name="Background 9 5" xfId="39320"/>
    <cellStyle name="Background 9 5 2" xfId="50936"/>
    <cellStyle name="Background 9 6" xfId="24800"/>
    <cellStyle name="Background 9 7" xfId="45128"/>
    <cellStyle name="Background 9 8" xfId="22273"/>
    <cellStyle name="Background table" xfId="244"/>
    <cellStyle name="Background table 2" xfId="1"/>
    <cellStyle name="Background table 2 2" xfId="21186"/>
    <cellStyle name="Background table 3" xfId="21210"/>
    <cellStyle name="Bad 2" xfId="245"/>
    <cellStyle name="Bad 3" xfId="246"/>
    <cellStyle name="Calc cel" xfId="247"/>
    <cellStyle name="Calc cel 2" xfId="3"/>
    <cellStyle name="Calc cel 2 2" xfId="187"/>
    <cellStyle name="Calc cel 2 2 10" xfId="4987"/>
    <cellStyle name="Calc cel 2 2 10 2" xfId="15357"/>
    <cellStyle name="Calc cel 2 2 10 3" xfId="26995"/>
    <cellStyle name="Calc cel 2 2 11" xfId="1686"/>
    <cellStyle name="Calc cel 2 2 11 2" xfId="12056"/>
    <cellStyle name="Calc cel 2 2 11 3" xfId="30854"/>
    <cellStyle name="Calc cel 2 2 12" xfId="6460"/>
    <cellStyle name="Calc cel 2 2 12 2" xfId="16829"/>
    <cellStyle name="Calc cel 2 2 12 3" xfId="34594"/>
    <cellStyle name="Calc cel 2 2 13" xfId="6322"/>
    <cellStyle name="Calc cel 2 2 13 2" xfId="16691"/>
    <cellStyle name="Calc cel 2 2 13 3" xfId="34468"/>
    <cellStyle name="Calc cel 2 2 14" xfId="6128"/>
    <cellStyle name="Calc cel 2 2 14 2" xfId="16497"/>
    <cellStyle name="Calc cel 2 2 14 3" xfId="34353"/>
    <cellStyle name="Calc cel 2 2 15" xfId="10819"/>
    <cellStyle name="Calc cel 2 2 15 2" xfId="23308"/>
    <cellStyle name="Calc cel 2 2 16" xfId="21191"/>
    <cellStyle name="Calc cel 2 2 2" xfId="807"/>
    <cellStyle name="Calc cel 2 2 2 10" xfId="1482"/>
    <cellStyle name="Calc cel 2 2 2 10 2" xfId="11852"/>
    <cellStyle name="Calc cel 2 2 2 10 3" xfId="30650"/>
    <cellStyle name="Calc cel 2 2 2 11" xfId="5992"/>
    <cellStyle name="Calc cel 2 2 2 11 2" xfId="16361"/>
    <cellStyle name="Calc cel 2 2 2 11 3" xfId="34217"/>
    <cellStyle name="Calc cel 2 2 2 12" xfId="2531"/>
    <cellStyle name="Calc cel 2 2 2 12 2" xfId="12901"/>
    <cellStyle name="Calc cel 2 2 2 12 3" xfId="31588"/>
    <cellStyle name="Calc cel 2 2 2 13" xfId="11177"/>
    <cellStyle name="Calc cel 2 2 2 13 2" xfId="23407"/>
    <cellStyle name="Calc cel 2 2 2 14" xfId="21272"/>
    <cellStyle name="Calc cel 2 2 2 2" xfId="2914"/>
    <cellStyle name="Calc cel 2 2 2 2 10" xfId="13284"/>
    <cellStyle name="Calc cel 2 2 2 2 10 2" xfId="24908"/>
    <cellStyle name="Calc cel 2 2 2 2 11" xfId="22381"/>
    <cellStyle name="Calc cel 2 2 2 2 2" xfId="3474"/>
    <cellStyle name="Calc cel 2 2 2 2 2 2" xfId="4564"/>
    <cellStyle name="Calc cel 2 2 2 2 2 2 2" xfId="14934"/>
    <cellStyle name="Calc cel 2 2 2 2 2 2 2 2" xfId="32969"/>
    <cellStyle name="Calc cel 2 2 2 2 2 2 3" xfId="26572"/>
    <cellStyle name="Calc cel 2 2 2 2 2 3" xfId="5565"/>
    <cellStyle name="Calc cel 2 2 2 2 2 3 2" xfId="15934"/>
    <cellStyle name="Calc cel 2 2 2 2 2 3 2 2" xfId="33859"/>
    <cellStyle name="Calc cel 2 2 2 2 2 3 3" xfId="27572"/>
    <cellStyle name="Calc cel 2 2 2 2 2 4" xfId="7230"/>
    <cellStyle name="Calc cel 2 2 2 2 2 4 2" xfId="17599"/>
    <cellStyle name="Calc cel 2 2 2 2 2 4 3" xfId="29498"/>
    <cellStyle name="Calc cel 2 2 2 2 2 5" xfId="7985"/>
    <cellStyle name="Calc cel 2 2 2 2 2 5 2" xfId="18354"/>
    <cellStyle name="Calc cel 2 2 2 2 2 5 3" xfId="35522"/>
    <cellStyle name="Calc cel 2 2 2 2 2 6" xfId="8679"/>
    <cellStyle name="Calc cel 2 2 2 2 2 6 2" xfId="19048"/>
    <cellStyle name="Calc cel 2 2 2 2 2 6 3" xfId="36216"/>
    <cellStyle name="Calc cel 2 2 2 2 2 7" xfId="9297"/>
    <cellStyle name="Calc cel 2 2 2 2 2 7 2" xfId="19666"/>
    <cellStyle name="Calc cel 2 2 2 2 2 7 3" xfId="36834"/>
    <cellStyle name="Calc cel 2 2 2 2 2 8" xfId="13844"/>
    <cellStyle name="Calc cel 2 2 2 2 2 8 2" xfId="25482"/>
    <cellStyle name="Calc cel 2 2 2 2 2 9" xfId="22955"/>
    <cellStyle name="Calc cel 2 2 2 2 3" xfId="3352"/>
    <cellStyle name="Calc cel 2 2 2 2 3 2" xfId="4807"/>
    <cellStyle name="Calc cel 2 2 2 2 3 2 2" xfId="15177"/>
    <cellStyle name="Calc cel 2 2 2 2 3 2 2 2" xfId="33188"/>
    <cellStyle name="Calc cel 2 2 2 2 3 2 3" xfId="26815"/>
    <cellStyle name="Calc cel 2 2 2 2 3 3" xfId="5443"/>
    <cellStyle name="Calc cel 2 2 2 2 3 3 2" xfId="15812"/>
    <cellStyle name="Calc cel 2 2 2 2 3 3 2 2" xfId="33737"/>
    <cellStyle name="Calc cel 2 2 2 2 3 3 3" xfId="27450"/>
    <cellStyle name="Calc cel 2 2 2 2 3 4" xfId="7108"/>
    <cellStyle name="Calc cel 2 2 2 2 3 4 2" xfId="17477"/>
    <cellStyle name="Calc cel 2 2 2 2 3 4 3" xfId="29376"/>
    <cellStyle name="Calc cel 2 2 2 2 3 5" xfId="7863"/>
    <cellStyle name="Calc cel 2 2 2 2 3 5 2" xfId="18232"/>
    <cellStyle name="Calc cel 2 2 2 2 3 5 3" xfId="35400"/>
    <cellStyle name="Calc cel 2 2 2 2 3 6" xfId="8557"/>
    <cellStyle name="Calc cel 2 2 2 2 3 6 2" xfId="18926"/>
    <cellStyle name="Calc cel 2 2 2 2 3 6 3" xfId="36094"/>
    <cellStyle name="Calc cel 2 2 2 2 3 7" xfId="9175"/>
    <cellStyle name="Calc cel 2 2 2 2 3 7 2" xfId="19544"/>
    <cellStyle name="Calc cel 2 2 2 2 3 7 3" xfId="36712"/>
    <cellStyle name="Calc cel 2 2 2 2 3 8" xfId="13722"/>
    <cellStyle name="Calc cel 2 2 2 2 3 8 2" xfId="25360"/>
    <cellStyle name="Calc cel 2 2 2 2 3 9" xfId="22833"/>
    <cellStyle name="Calc cel 2 2 2 2 4" xfId="4975"/>
    <cellStyle name="Calc cel 2 2 2 2 4 2" xfId="15345"/>
    <cellStyle name="Calc cel 2 2 2 2 4 2 2" xfId="33343"/>
    <cellStyle name="Calc cel 2 2 2 2 4 3" xfId="26983"/>
    <cellStyle name="Calc cel 2 2 2 2 5" xfId="5197"/>
    <cellStyle name="Calc cel 2 2 2 2 5 2" xfId="15566"/>
    <cellStyle name="Calc cel 2 2 2 2 5 2 2" xfId="33534"/>
    <cellStyle name="Calc cel 2 2 2 2 5 3" xfId="27204"/>
    <cellStyle name="Calc cel 2 2 2 2 6" xfId="6798"/>
    <cellStyle name="Calc cel 2 2 2 2 6 2" xfId="17167"/>
    <cellStyle name="Calc cel 2 2 2 2 6 3" xfId="28945"/>
    <cellStyle name="Calc cel 2 2 2 2 7" xfId="7591"/>
    <cellStyle name="Calc cel 2 2 2 2 7 2" xfId="17960"/>
    <cellStyle name="Calc cel 2 2 2 2 7 3" xfId="35128"/>
    <cellStyle name="Calc cel 2 2 2 2 8" xfId="8341"/>
    <cellStyle name="Calc cel 2 2 2 2 8 2" xfId="18710"/>
    <cellStyle name="Calc cel 2 2 2 2 8 3" xfId="35878"/>
    <cellStyle name="Calc cel 2 2 2 2 9" xfId="9032"/>
    <cellStyle name="Calc cel 2 2 2 2 9 2" xfId="19401"/>
    <cellStyle name="Calc cel 2 2 2 2 9 3" xfId="36569"/>
    <cellStyle name="Calc cel 2 2 2 3" xfId="2100"/>
    <cellStyle name="Calc cel 2 2 2 3 2" xfId="4557"/>
    <cellStyle name="Calc cel 2 2 2 3 2 2" xfId="14927"/>
    <cellStyle name="Calc cel 2 2 2 3 2 2 2" xfId="32962"/>
    <cellStyle name="Calc cel 2 2 2 3 2 3" xfId="26565"/>
    <cellStyle name="Calc cel 2 2 2 3 3" xfId="4494"/>
    <cellStyle name="Calc cel 2 2 2 3 3 2" xfId="14864"/>
    <cellStyle name="Calc cel 2 2 2 3 3 2 2" xfId="32907"/>
    <cellStyle name="Calc cel 2 2 2 3 3 3" xfId="26502"/>
    <cellStyle name="Calc cel 2 2 2 3 4" xfId="6202"/>
    <cellStyle name="Calc cel 2 2 2 3 4 2" xfId="16571"/>
    <cellStyle name="Calc cel 2 2 2 3 4 3" xfId="28180"/>
    <cellStyle name="Calc cel 2 2 2 3 5" xfId="1496"/>
    <cellStyle name="Calc cel 2 2 2 3 5 2" xfId="11866"/>
    <cellStyle name="Calc cel 2 2 2 3 5 3" xfId="30664"/>
    <cellStyle name="Calc cel 2 2 2 3 6" xfId="6005"/>
    <cellStyle name="Calc cel 2 2 2 3 6 2" xfId="16374"/>
    <cellStyle name="Calc cel 2 2 2 3 6 3" xfId="34230"/>
    <cellStyle name="Calc cel 2 2 2 3 7" xfId="6616"/>
    <cellStyle name="Calc cel 2 2 2 3 7 2" xfId="16985"/>
    <cellStyle name="Calc cel 2 2 2 3 7 3" xfId="34750"/>
    <cellStyle name="Calc cel 2 2 2 3 8" xfId="12470"/>
    <cellStyle name="Calc cel 2 2 2 3 8 2" xfId="24022"/>
    <cellStyle name="Calc cel 2 2 2 3 9" xfId="21486"/>
    <cellStyle name="Calc cel 2 2 2 4" xfId="3573"/>
    <cellStyle name="Calc cel 2 2 2 4 2" xfId="4330"/>
    <cellStyle name="Calc cel 2 2 2 4 2 2" xfId="14700"/>
    <cellStyle name="Calc cel 2 2 2 4 2 2 2" xfId="32755"/>
    <cellStyle name="Calc cel 2 2 2 4 2 3" xfId="26338"/>
    <cellStyle name="Calc cel 2 2 2 4 3" xfId="5664"/>
    <cellStyle name="Calc cel 2 2 2 4 3 2" xfId="16033"/>
    <cellStyle name="Calc cel 2 2 2 4 3 2 2" xfId="33958"/>
    <cellStyle name="Calc cel 2 2 2 4 3 3" xfId="27671"/>
    <cellStyle name="Calc cel 2 2 2 4 4" xfId="7329"/>
    <cellStyle name="Calc cel 2 2 2 4 4 2" xfId="17698"/>
    <cellStyle name="Calc cel 2 2 2 4 4 3" xfId="29597"/>
    <cellStyle name="Calc cel 2 2 2 4 5" xfId="8084"/>
    <cellStyle name="Calc cel 2 2 2 4 5 2" xfId="18453"/>
    <cellStyle name="Calc cel 2 2 2 4 5 3" xfId="35621"/>
    <cellStyle name="Calc cel 2 2 2 4 6" xfId="8778"/>
    <cellStyle name="Calc cel 2 2 2 4 6 2" xfId="19147"/>
    <cellStyle name="Calc cel 2 2 2 4 6 3" xfId="36315"/>
    <cellStyle name="Calc cel 2 2 2 4 7" xfId="9396"/>
    <cellStyle name="Calc cel 2 2 2 4 7 2" xfId="19765"/>
    <cellStyle name="Calc cel 2 2 2 4 7 3" xfId="36933"/>
    <cellStyle name="Calc cel 2 2 2 4 8" xfId="13943"/>
    <cellStyle name="Calc cel 2 2 2 4 8 2" xfId="25581"/>
    <cellStyle name="Calc cel 2 2 2 4 9" xfId="23054"/>
    <cellStyle name="Calc cel 2 2 2 5" xfId="3967"/>
    <cellStyle name="Calc cel 2 2 2 5 2" xfId="14337"/>
    <cellStyle name="Calc cel 2 2 2 5 2 2" xfId="32421"/>
    <cellStyle name="Calc cel 2 2 2 5 3" xfId="25975"/>
    <cellStyle name="Calc cel 2 2 2 6" xfId="4800"/>
    <cellStyle name="Calc cel 2 2 2 6 2" xfId="15170"/>
    <cellStyle name="Calc cel 2 2 2 6 2 2" xfId="33181"/>
    <cellStyle name="Calc cel 2 2 2 6 3" xfId="26808"/>
    <cellStyle name="Calc cel 2 2 2 7" xfId="1748"/>
    <cellStyle name="Calc cel 2 2 2 7 2" xfId="12118"/>
    <cellStyle name="Calc cel 2 2 2 7 2 2" xfId="30912"/>
    <cellStyle name="Calc cel 2 2 2 7 3" xfId="23670"/>
    <cellStyle name="Calc cel 2 2 2 8" xfId="4512"/>
    <cellStyle name="Calc cel 2 2 2 8 2" xfId="14882"/>
    <cellStyle name="Calc cel 2 2 2 8 3" xfId="26520"/>
    <cellStyle name="Calc cel 2 2 2 9" xfId="6054"/>
    <cellStyle name="Calc cel 2 2 2 9 2" xfId="16423"/>
    <cellStyle name="Calc cel 2 2 2 9 3" xfId="34279"/>
    <cellStyle name="Calc cel 2 2 3" xfId="1015"/>
    <cellStyle name="Calc cel 2 2 3 10" xfId="6622"/>
    <cellStyle name="Calc cel 2 2 3 10 2" xfId="16991"/>
    <cellStyle name="Calc cel 2 2 3 10 3" xfId="34756"/>
    <cellStyle name="Calc cel 2 2 3 11" xfId="6685"/>
    <cellStyle name="Calc cel 2 2 3 11 2" xfId="17054"/>
    <cellStyle name="Calc cel 2 2 3 11 3" xfId="34819"/>
    <cellStyle name="Calc cel 2 2 3 12" xfId="11385"/>
    <cellStyle name="Calc cel 2 2 3 12 2" xfId="24348"/>
    <cellStyle name="Calc cel 2 2 3 13" xfId="21821"/>
    <cellStyle name="Calc cel 2 2 3 2" xfId="3483"/>
    <cellStyle name="Calc cel 2 2 3 2 2" xfId="4285"/>
    <cellStyle name="Calc cel 2 2 3 2 2 2" xfId="14655"/>
    <cellStyle name="Calc cel 2 2 3 2 2 2 2" xfId="32716"/>
    <cellStyle name="Calc cel 2 2 3 2 2 3" xfId="26293"/>
    <cellStyle name="Calc cel 2 2 3 2 3" xfId="5574"/>
    <cellStyle name="Calc cel 2 2 3 2 3 2" xfId="15943"/>
    <cellStyle name="Calc cel 2 2 3 2 3 2 2" xfId="33868"/>
    <cellStyle name="Calc cel 2 2 3 2 3 3" xfId="27581"/>
    <cellStyle name="Calc cel 2 2 3 2 4" xfId="7239"/>
    <cellStyle name="Calc cel 2 2 3 2 4 2" xfId="17608"/>
    <cellStyle name="Calc cel 2 2 3 2 4 3" xfId="29507"/>
    <cellStyle name="Calc cel 2 2 3 2 5" xfId="7994"/>
    <cellStyle name="Calc cel 2 2 3 2 5 2" xfId="18363"/>
    <cellStyle name="Calc cel 2 2 3 2 5 3" xfId="35531"/>
    <cellStyle name="Calc cel 2 2 3 2 6" xfId="8688"/>
    <cellStyle name="Calc cel 2 2 3 2 6 2" xfId="19057"/>
    <cellStyle name="Calc cel 2 2 3 2 6 3" xfId="36225"/>
    <cellStyle name="Calc cel 2 2 3 2 7" xfId="9306"/>
    <cellStyle name="Calc cel 2 2 3 2 7 2" xfId="19675"/>
    <cellStyle name="Calc cel 2 2 3 2 7 3" xfId="36843"/>
    <cellStyle name="Calc cel 2 2 3 2 8" xfId="13853"/>
    <cellStyle name="Calc cel 2 2 3 2 8 2" xfId="25491"/>
    <cellStyle name="Calc cel 2 2 3 2 9" xfId="22964"/>
    <cellStyle name="Calc cel 2 2 3 3" xfId="3534"/>
    <cellStyle name="Calc cel 2 2 3 3 2" xfId="4487"/>
    <cellStyle name="Calc cel 2 2 3 3 2 2" xfId="14857"/>
    <cellStyle name="Calc cel 2 2 3 3 2 2 2" xfId="32900"/>
    <cellStyle name="Calc cel 2 2 3 3 2 3" xfId="26495"/>
    <cellStyle name="Calc cel 2 2 3 3 3" xfId="5625"/>
    <cellStyle name="Calc cel 2 2 3 3 3 2" xfId="15994"/>
    <cellStyle name="Calc cel 2 2 3 3 3 2 2" xfId="33919"/>
    <cellStyle name="Calc cel 2 2 3 3 3 3" xfId="27632"/>
    <cellStyle name="Calc cel 2 2 3 3 4" xfId="7290"/>
    <cellStyle name="Calc cel 2 2 3 3 4 2" xfId="17659"/>
    <cellStyle name="Calc cel 2 2 3 3 4 3" xfId="29558"/>
    <cellStyle name="Calc cel 2 2 3 3 5" xfId="8045"/>
    <cellStyle name="Calc cel 2 2 3 3 5 2" xfId="18414"/>
    <cellStyle name="Calc cel 2 2 3 3 5 3" xfId="35582"/>
    <cellStyle name="Calc cel 2 2 3 3 6" xfId="8739"/>
    <cellStyle name="Calc cel 2 2 3 3 6 2" xfId="19108"/>
    <cellStyle name="Calc cel 2 2 3 3 6 3" xfId="36276"/>
    <cellStyle name="Calc cel 2 2 3 3 7" xfId="9357"/>
    <cellStyle name="Calc cel 2 2 3 3 7 2" xfId="19726"/>
    <cellStyle name="Calc cel 2 2 3 3 7 3" xfId="36894"/>
    <cellStyle name="Calc cel 2 2 3 3 8" xfId="13904"/>
    <cellStyle name="Calc cel 2 2 3 3 8 2" xfId="25542"/>
    <cellStyle name="Calc cel 2 2 3 3 9" xfId="23015"/>
    <cellStyle name="Calc cel 2 2 3 4" xfId="3828"/>
    <cellStyle name="Calc cel 2 2 3 4 2" xfId="14198"/>
    <cellStyle name="Calc cel 2 2 3 4 2 2" xfId="32288"/>
    <cellStyle name="Calc cel 2 2 3 4 3" xfId="25836"/>
    <cellStyle name="Calc cel 2 2 3 5" xfId="5032"/>
    <cellStyle name="Calc cel 2 2 3 5 2" xfId="15402"/>
    <cellStyle name="Calc cel 2 2 3 5 2 2" xfId="33394"/>
    <cellStyle name="Calc cel 2 2 3 5 3" xfId="27040"/>
    <cellStyle name="Calc cel 2 2 3 6" xfId="4235"/>
    <cellStyle name="Calc cel 2 2 3 6 2" xfId="14605"/>
    <cellStyle name="Calc cel 2 2 3 6 2 2" xfId="32669"/>
    <cellStyle name="Calc cel 2 2 3 6 3" xfId="26243"/>
    <cellStyle name="Calc cel 2 2 3 7" xfId="5201"/>
    <cellStyle name="Calc cel 2 2 3 7 2" xfId="15570"/>
    <cellStyle name="Calc cel 2 2 3 7 3" xfId="27208"/>
    <cellStyle name="Calc cel 2 2 3 8" xfId="6443"/>
    <cellStyle name="Calc cel 2 2 3 8 2" xfId="16812"/>
    <cellStyle name="Calc cel 2 2 3 8 3" xfId="34577"/>
    <cellStyle name="Calc cel 2 2 3 9" xfId="6407"/>
    <cellStyle name="Calc cel 2 2 3 9 2" xfId="16776"/>
    <cellStyle name="Calc cel 2 2 3 9 3" xfId="34545"/>
    <cellStyle name="Calc cel 2 2 4" xfId="681"/>
    <cellStyle name="Calc cel 2 2 4 10" xfId="6114"/>
    <cellStyle name="Calc cel 2 2 4 10 2" xfId="16483"/>
    <cellStyle name="Calc cel 2 2 4 10 3" xfId="34339"/>
    <cellStyle name="Calc cel 2 2 4 11" xfId="6454"/>
    <cellStyle name="Calc cel 2 2 4 11 2" xfId="16823"/>
    <cellStyle name="Calc cel 2 2 4 11 3" xfId="34588"/>
    <cellStyle name="Calc cel 2 2 4 12" xfId="11051"/>
    <cellStyle name="Calc cel 2 2 4 12 2" xfId="24782"/>
    <cellStyle name="Calc cel 2 2 4 13" xfId="22255"/>
    <cellStyle name="Calc cel 2 2 4 2" xfId="3628"/>
    <cellStyle name="Calc cel 2 2 4 2 2" xfId="3842"/>
    <cellStyle name="Calc cel 2 2 4 2 2 2" xfId="14212"/>
    <cellStyle name="Calc cel 2 2 4 2 2 2 2" xfId="32302"/>
    <cellStyle name="Calc cel 2 2 4 2 2 3" xfId="25850"/>
    <cellStyle name="Calc cel 2 2 4 2 3" xfId="5719"/>
    <cellStyle name="Calc cel 2 2 4 2 3 2" xfId="16088"/>
    <cellStyle name="Calc cel 2 2 4 2 3 2 2" xfId="34013"/>
    <cellStyle name="Calc cel 2 2 4 2 3 3" xfId="27726"/>
    <cellStyle name="Calc cel 2 2 4 2 4" xfId="7384"/>
    <cellStyle name="Calc cel 2 2 4 2 4 2" xfId="17753"/>
    <cellStyle name="Calc cel 2 2 4 2 4 3" xfId="29652"/>
    <cellStyle name="Calc cel 2 2 4 2 5" xfId="8139"/>
    <cellStyle name="Calc cel 2 2 4 2 5 2" xfId="18508"/>
    <cellStyle name="Calc cel 2 2 4 2 5 3" xfId="35676"/>
    <cellStyle name="Calc cel 2 2 4 2 6" xfId="8833"/>
    <cellStyle name="Calc cel 2 2 4 2 6 2" xfId="19202"/>
    <cellStyle name="Calc cel 2 2 4 2 6 3" xfId="36370"/>
    <cellStyle name="Calc cel 2 2 4 2 7" xfId="9451"/>
    <cellStyle name="Calc cel 2 2 4 2 7 2" xfId="19820"/>
    <cellStyle name="Calc cel 2 2 4 2 7 3" xfId="36988"/>
    <cellStyle name="Calc cel 2 2 4 2 8" xfId="13998"/>
    <cellStyle name="Calc cel 2 2 4 2 8 2" xfId="25636"/>
    <cellStyle name="Calc cel 2 2 4 2 9" xfId="23109"/>
    <cellStyle name="Calc cel 2 2 4 3" xfId="3606"/>
    <cellStyle name="Calc cel 2 2 4 3 2" xfId="4831"/>
    <cellStyle name="Calc cel 2 2 4 3 2 2" xfId="15201"/>
    <cellStyle name="Calc cel 2 2 4 3 2 2 2" xfId="33212"/>
    <cellStyle name="Calc cel 2 2 4 3 2 3" xfId="26839"/>
    <cellStyle name="Calc cel 2 2 4 3 3" xfId="5697"/>
    <cellStyle name="Calc cel 2 2 4 3 3 2" xfId="16066"/>
    <cellStyle name="Calc cel 2 2 4 3 3 2 2" xfId="33991"/>
    <cellStyle name="Calc cel 2 2 4 3 3 3" xfId="27704"/>
    <cellStyle name="Calc cel 2 2 4 3 4" xfId="7362"/>
    <cellStyle name="Calc cel 2 2 4 3 4 2" xfId="17731"/>
    <cellStyle name="Calc cel 2 2 4 3 4 3" xfId="29630"/>
    <cellStyle name="Calc cel 2 2 4 3 5" xfId="8117"/>
    <cellStyle name="Calc cel 2 2 4 3 5 2" xfId="18486"/>
    <cellStyle name="Calc cel 2 2 4 3 5 3" xfId="35654"/>
    <cellStyle name="Calc cel 2 2 4 3 6" xfId="8811"/>
    <cellStyle name="Calc cel 2 2 4 3 6 2" xfId="19180"/>
    <cellStyle name="Calc cel 2 2 4 3 6 3" xfId="36348"/>
    <cellStyle name="Calc cel 2 2 4 3 7" xfId="9429"/>
    <cellStyle name="Calc cel 2 2 4 3 7 2" xfId="19798"/>
    <cellStyle name="Calc cel 2 2 4 3 7 3" xfId="36966"/>
    <cellStyle name="Calc cel 2 2 4 3 8" xfId="13976"/>
    <cellStyle name="Calc cel 2 2 4 3 8 2" xfId="25614"/>
    <cellStyle name="Calc cel 2 2 4 3 9" xfId="23087"/>
    <cellStyle name="Calc cel 2 2 4 4" xfId="4904"/>
    <cellStyle name="Calc cel 2 2 4 4 2" xfId="15274"/>
    <cellStyle name="Calc cel 2 2 4 4 2 2" xfId="33277"/>
    <cellStyle name="Calc cel 2 2 4 4 3" xfId="26912"/>
    <cellStyle name="Calc cel 2 2 4 5" xfId="3848"/>
    <cellStyle name="Calc cel 2 2 4 5 2" xfId="14218"/>
    <cellStyle name="Calc cel 2 2 4 5 2 2" xfId="32308"/>
    <cellStyle name="Calc cel 2 2 4 5 3" xfId="25856"/>
    <cellStyle name="Calc cel 2 2 4 6" xfId="4938"/>
    <cellStyle name="Calc cel 2 2 4 6 2" xfId="15308"/>
    <cellStyle name="Calc cel 2 2 4 6 2 2" xfId="33310"/>
    <cellStyle name="Calc cel 2 2 4 6 3" xfId="26946"/>
    <cellStyle name="Calc cel 2 2 4 7" xfId="5927"/>
    <cellStyle name="Calc cel 2 2 4 7 2" xfId="16296"/>
    <cellStyle name="Calc cel 2 2 4 7 3" xfId="27934"/>
    <cellStyle name="Calc cel 2 2 4 8" xfId="6711"/>
    <cellStyle name="Calc cel 2 2 4 8 2" xfId="17080"/>
    <cellStyle name="Calc cel 2 2 4 8 3" xfId="34845"/>
    <cellStyle name="Calc cel 2 2 4 9" xfId="6527"/>
    <cellStyle name="Calc cel 2 2 4 9 2" xfId="16896"/>
    <cellStyle name="Calc cel 2 2 4 9 3" xfId="34661"/>
    <cellStyle name="Calc cel 2 2 5" xfId="3436"/>
    <cellStyle name="Calc cel 2 2 5 2" xfId="4363"/>
    <cellStyle name="Calc cel 2 2 5 2 2" xfId="14733"/>
    <cellStyle name="Calc cel 2 2 5 2 2 2" xfId="32785"/>
    <cellStyle name="Calc cel 2 2 5 2 3" xfId="26371"/>
    <cellStyle name="Calc cel 2 2 5 3" xfId="5527"/>
    <cellStyle name="Calc cel 2 2 5 3 2" xfId="15896"/>
    <cellStyle name="Calc cel 2 2 5 3 2 2" xfId="33821"/>
    <cellStyle name="Calc cel 2 2 5 3 3" xfId="27534"/>
    <cellStyle name="Calc cel 2 2 5 4" xfId="7192"/>
    <cellStyle name="Calc cel 2 2 5 4 2" xfId="17561"/>
    <cellStyle name="Calc cel 2 2 5 4 3" xfId="29460"/>
    <cellStyle name="Calc cel 2 2 5 5" xfId="7947"/>
    <cellStyle name="Calc cel 2 2 5 5 2" xfId="18316"/>
    <cellStyle name="Calc cel 2 2 5 5 3" xfId="35484"/>
    <cellStyle name="Calc cel 2 2 5 6" xfId="8641"/>
    <cellStyle name="Calc cel 2 2 5 6 2" xfId="19010"/>
    <cellStyle name="Calc cel 2 2 5 6 3" xfId="36178"/>
    <cellStyle name="Calc cel 2 2 5 7" xfId="9259"/>
    <cellStyle name="Calc cel 2 2 5 7 2" xfId="19628"/>
    <cellStyle name="Calc cel 2 2 5 7 3" xfId="36796"/>
    <cellStyle name="Calc cel 2 2 5 8" xfId="13806"/>
    <cellStyle name="Calc cel 2 2 5 8 2" xfId="25444"/>
    <cellStyle name="Calc cel 2 2 5 9" xfId="22917"/>
    <cellStyle name="Calc cel 2 2 6" xfId="3578"/>
    <cellStyle name="Calc cel 2 2 6 2" xfId="4819"/>
    <cellStyle name="Calc cel 2 2 6 2 2" xfId="15189"/>
    <cellStyle name="Calc cel 2 2 6 2 2 2" xfId="33200"/>
    <cellStyle name="Calc cel 2 2 6 2 3" xfId="26827"/>
    <cellStyle name="Calc cel 2 2 6 3" xfId="5669"/>
    <cellStyle name="Calc cel 2 2 6 3 2" xfId="16038"/>
    <cellStyle name="Calc cel 2 2 6 3 2 2" xfId="33963"/>
    <cellStyle name="Calc cel 2 2 6 3 3" xfId="27676"/>
    <cellStyle name="Calc cel 2 2 6 4" xfId="7334"/>
    <cellStyle name="Calc cel 2 2 6 4 2" xfId="17703"/>
    <cellStyle name="Calc cel 2 2 6 4 3" xfId="29602"/>
    <cellStyle name="Calc cel 2 2 6 5" xfId="8089"/>
    <cellStyle name="Calc cel 2 2 6 5 2" xfId="18458"/>
    <cellStyle name="Calc cel 2 2 6 5 3" xfId="35626"/>
    <cellStyle name="Calc cel 2 2 6 6" xfId="8783"/>
    <cellStyle name="Calc cel 2 2 6 6 2" xfId="19152"/>
    <cellStyle name="Calc cel 2 2 6 6 3" xfId="36320"/>
    <cellStyle name="Calc cel 2 2 6 7" xfId="9401"/>
    <cellStyle name="Calc cel 2 2 6 7 2" xfId="19770"/>
    <cellStyle name="Calc cel 2 2 6 7 3" xfId="36938"/>
    <cellStyle name="Calc cel 2 2 6 8" xfId="13948"/>
    <cellStyle name="Calc cel 2 2 6 8 2" xfId="25586"/>
    <cellStyle name="Calc cel 2 2 6 9" xfId="23059"/>
    <cellStyle name="Calc cel 2 2 7" xfId="5112"/>
    <cellStyle name="Calc cel 2 2 7 2" xfId="15482"/>
    <cellStyle name="Calc cel 2 2 7 2 2" xfId="33459"/>
    <cellStyle name="Calc cel 2 2 7 3" xfId="27120"/>
    <cellStyle name="Calc cel 2 2 8" xfId="4099"/>
    <cellStyle name="Calc cel 2 2 8 2" xfId="14469"/>
    <cellStyle name="Calc cel 2 2 8 2 2" xfId="32542"/>
    <cellStyle name="Calc cel 2 2 8 3" xfId="26107"/>
    <cellStyle name="Calc cel 2 2 9" xfId="3965"/>
    <cellStyle name="Calc cel 2 2 9 2" xfId="14335"/>
    <cellStyle name="Calc cel 2 2 9 2 2" xfId="32419"/>
    <cellStyle name="Calc cel 2 2 9 3" xfId="25973"/>
    <cellStyle name="Calc cel 2 3" xfId="495"/>
    <cellStyle name="Calc cel 2 3 10" xfId="5978"/>
    <cellStyle name="Calc cel 2 3 10 2" xfId="16347"/>
    <cellStyle name="Calc cel 2 3 10 3" xfId="27985"/>
    <cellStyle name="Calc cel 2 3 11" xfId="6048"/>
    <cellStyle name="Calc cel 2 3 11 2" xfId="16417"/>
    <cellStyle name="Calc cel 2 3 11 3" xfId="34273"/>
    <cellStyle name="Calc cel 2 3 12" xfId="2846"/>
    <cellStyle name="Calc cel 2 3 12 2" xfId="13216"/>
    <cellStyle name="Calc cel 2 3 12 3" xfId="31903"/>
    <cellStyle name="Calc cel 2 3 13" xfId="2855"/>
    <cellStyle name="Calc cel 2 3 13 2" xfId="13225"/>
    <cellStyle name="Calc cel 2 3 13 3" xfId="31912"/>
    <cellStyle name="Calc cel 2 3 14" xfId="6009"/>
    <cellStyle name="Calc cel 2 3 14 2" xfId="16378"/>
    <cellStyle name="Calc cel 2 3 14 3" xfId="34234"/>
    <cellStyle name="Calc cel 2 3 15" xfId="10870"/>
    <cellStyle name="Calc cel 2 3 15 2" xfId="23376"/>
    <cellStyle name="Calc cel 2 3 16" xfId="21265"/>
    <cellStyle name="Calc cel 2 3 2" xfId="981"/>
    <cellStyle name="Calc cel 2 3 2 10" xfId="6135"/>
    <cellStyle name="Calc cel 2 3 2 10 2" xfId="16504"/>
    <cellStyle name="Calc cel 2 3 2 10 3" xfId="34360"/>
    <cellStyle name="Calc cel 2 3 2 11" xfId="6340"/>
    <cellStyle name="Calc cel 2 3 2 11 2" xfId="16709"/>
    <cellStyle name="Calc cel 2 3 2 11 3" xfId="34485"/>
    <cellStyle name="Calc cel 2 3 2 12" xfId="6532"/>
    <cellStyle name="Calc cel 2 3 2 12 2" xfId="16901"/>
    <cellStyle name="Calc cel 2 3 2 12 3" xfId="34666"/>
    <cellStyle name="Calc cel 2 3 2 13" xfId="11351"/>
    <cellStyle name="Calc cel 2 3 2 13 2" xfId="23587"/>
    <cellStyle name="Calc cel 2 3 2 14" xfId="21340"/>
    <cellStyle name="Calc cel 2 3 2 2" xfId="3074"/>
    <cellStyle name="Calc cel 2 3 2 2 10" xfId="13444"/>
    <cellStyle name="Calc cel 2 3 2 2 10 2" xfId="25082"/>
    <cellStyle name="Calc cel 2 3 2 2 11" xfId="22555"/>
    <cellStyle name="Calc cel 2 3 2 2 2" xfId="3517"/>
    <cellStyle name="Calc cel 2 3 2 2 2 2" xfId="4645"/>
    <cellStyle name="Calc cel 2 3 2 2 2 2 2" xfId="15015"/>
    <cellStyle name="Calc cel 2 3 2 2 2 2 2 2" xfId="33041"/>
    <cellStyle name="Calc cel 2 3 2 2 2 2 3" xfId="26653"/>
    <cellStyle name="Calc cel 2 3 2 2 2 3" xfId="5608"/>
    <cellStyle name="Calc cel 2 3 2 2 2 3 2" xfId="15977"/>
    <cellStyle name="Calc cel 2 3 2 2 2 3 2 2" xfId="33902"/>
    <cellStyle name="Calc cel 2 3 2 2 2 3 3" xfId="27615"/>
    <cellStyle name="Calc cel 2 3 2 2 2 4" xfId="7273"/>
    <cellStyle name="Calc cel 2 3 2 2 2 4 2" xfId="17642"/>
    <cellStyle name="Calc cel 2 3 2 2 2 4 3" xfId="29541"/>
    <cellStyle name="Calc cel 2 3 2 2 2 5" xfId="8028"/>
    <cellStyle name="Calc cel 2 3 2 2 2 5 2" xfId="18397"/>
    <cellStyle name="Calc cel 2 3 2 2 2 5 3" xfId="35565"/>
    <cellStyle name="Calc cel 2 3 2 2 2 6" xfId="8722"/>
    <cellStyle name="Calc cel 2 3 2 2 2 6 2" xfId="19091"/>
    <cellStyle name="Calc cel 2 3 2 2 2 6 3" xfId="36259"/>
    <cellStyle name="Calc cel 2 3 2 2 2 7" xfId="9340"/>
    <cellStyle name="Calc cel 2 3 2 2 2 7 2" xfId="19709"/>
    <cellStyle name="Calc cel 2 3 2 2 2 7 3" xfId="36877"/>
    <cellStyle name="Calc cel 2 3 2 2 2 8" xfId="13887"/>
    <cellStyle name="Calc cel 2 3 2 2 2 8 2" xfId="25525"/>
    <cellStyle name="Calc cel 2 3 2 2 2 9" xfId="22998"/>
    <cellStyle name="Calc cel 2 3 2 2 3" xfId="3793"/>
    <cellStyle name="Calc cel 2 3 2 2 3 2" xfId="5148"/>
    <cellStyle name="Calc cel 2 3 2 2 3 2 2" xfId="15517"/>
    <cellStyle name="Calc cel 2 3 2 2 3 2 2 2" xfId="33491"/>
    <cellStyle name="Calc cel 2 3 2 2 3 2 3" xfId="27155"/>
    <cellStyle name="Calc cel 2 3 2 2 3 3" xfId="5884"/>
    <cellStyle name="Calc cel 2 3 2 2 3 3 2" xfId="16253"/>
    <cellStyle name="Calc cel 2 3 2 2 3 3 2 2" xfId="34178"/>
    <cellStyle name="Calc cel 2 3 2 2 3 3 3" xfId="27891"/>
    <cellStyle name="Calc cel 2 3 2 2 3 4" xfId="7549"/>
    <cellStyle name="Calc cel 2 3 2 2 3 4 2" xfId="17918"/>
    <cellStyle name="Calc cel 2 3 2 2 3 4 3" xfId="29817"/>
    <cellStyle name="Calc cel 2 3 2 2 3 5" xfId="8304"/>
    <cellStyle name="Calc cel 2 3 2 2 3 5 2" xfId="18673"/>
    <cellStyle name="Calc cel 2 3 2 2 3 5 3" xfId="35841"/>
    <cellStyle name="Calc cel 2 3 2 2 3 6" xfId="8998"/>
    <cellStyle name="Calc cel 2 3 2 2 3 6 2" xfId="19367"/>
    <cellStyle name="Calc cel 2 3 2 2 3 6 3" xfId="36535"/>
    <cellStyle name="Calc cel 2 3 2 2 3 7" xfId="9616"/>
    <cellStyle name="Calc cel 2 3 2 2 3 7 2" xfId="19985"/>
    <cellStyle name="Calc cel 2 3 2 2 3 7 3" xfId="37153"/>
    <cellStyle name="Calc cel 2 3 2 2 3 8" xfId="14163"/>
    <cellStyle name="Calc cel 2 3 2 2 3 8 2" xfId="25801"/>
    <cellStyle name="Calc cel 2 3 2 2 3 9" xfId="23274"/>
    <cellStyle name="Calc cel 2 3 2 2 4" xfId="3864"/>
    <cellStyle name="Calc cel 2 3 2 2 4 2" xfId="14234"/>
    <cellStyle name="Calc cel 2 3 2 2 4 2 2" xfId="32324"/>
    <cellStyle name="Calc cel 2 3 2 2 4 3" xfId="25872"/>
    <cellStyle name="Calc cel 2 3 2 2 5" xfId="5281"/>
    <cellStyle name="Calc cel 2 3 2 2 5 2" xfId="15650"/>
    <cellStyle name="Calc cel 2 3 2 2 5 2 2" xfId="33602"/>
    <cellStyle name="Calc cel 2 3 2 2 5 3" xfId="27288"/>
    <cellStyle name="Calc cel 2 3 2 2 6" xfId="6917"/>
    <cellStyle name="Calc cel 2 3 2 2 6 2" xfId="17286"/>
    <cellStyle name="Calc cel 2 3 2 2 6 3" xfId="29098"/>
    <cellStyle name="Calc cel 2 3 2 2 7" xfId="7692"/>
    <cellStyle name="Calc cel 2 3 2 2 7 2" xfId="18061"/>
    <cellStyle name="Calc cel 2 3 2 2 7 3" xfId="35229"/>
    <cellStyle name="Calc cel 2 3 2 2 8" xfId="8420"/>
    <cellStyle name="Calc cel 2 3 2 2 8 2" xfId="18789"/>
    <cellStyle name="Calc cel 2 3 2 2 8 3" xfId="35957"/>
    <cellStyle name="Calc cel 2 3 2 2 9" xfId="9079"/>
    <cellStyle name="Calc cel 2 3 2 2 9 2" xfId="19448"/>
    <cellStyle name="Calc cel 2 3 2 2 9 3" xfId="36616"/>
    <cellStyle name="Calc cel 2 3 2 3" xfId="3568"/>
    <cellStyle name="Calc cel 2 3 2 3 2" xfId="4185"/>
    <cellStyle name="Calc cel 2 3 2 3 2 2" xfId="14555"/>
    <cellStyle name="Calc cel 2 3 2 3 2 2 2" xfId="32622"/>
    <cellStyle name="Calc cel 2 3 2 3 2 3" xfId="26193"/>
    <cellStyle name="Calc cel 2 3 2 3 3" xfId="5659"/>
    <cellStyle name="Calc cel 2 3 2 3 3 2" xfId="16028"/>
    <cellStyle name="Calc cel 2 3 2 3 3 2 2" xfId="33953"/>
    <cellStyle name="Calc cel 2 3 2 3 3 3" xfId="27666"/>
    <cellStyle name="Calc cel 2 3 2 3 4" xfId="7324"/>
    <cellStyle name="Calc cel 2 3 2 3 4 2" xfId="17693"/>
    <cellStyle name="Calc cel 2 3 2 3 4 3" xfId="29592"/>
    <cellStyle name="Calc cel 2 3 2 3 5" xfId="8079"/>
    <cellStyle name="Calc cel 2 3 2 3 5 2" xfId="18448"/>
    <cellStyle name="Calc cel 2 3 2 3 5 3" xfId="35616"/>
    <cellStyle name="Calc cel 2 3 2 3 6" xfId="8773"/>
    <cellStyle name="Calc cel 2 3 2 3 6 2" xfId="19142"/>
    <cellStyle name="Calc cel 2 3 2 3 6 3" xfId="36310"/>
    <cellStyle name="Calc cel 2 3 2 3 7" xfId="9391"/>
    <cellStyle name="Calc cel 2 3 2 3 7 2" xfId="19760"/>
    <cellStyle name="Calc cel 2 3 2 3 7 3" xfId="36928"/>
    <cellStyle name="Calc cel 2 3 2 3 8" xfId="13938"/>
    <cellStyle name="Calc cel 2 3 2 3 8 2" xfId="25576"/>
    <cellStyle name="Calc cel 2 3 2 3 9" xfId="23049"/>
    <cellStyle name="Calc cel 2 3 2 4" xfId="3487"/>
    <cellStyle name="Calc cel 2 3 2 4 2" xfId="4405"/>
    <cellStyle name="Calc cel 2 3 2 4 2 2" xfId="14775"/>
    <cellStyle name="Calc cel 2 3 2 4 2 2 2" xfId="32821"/>
    <cellStyle name="Calc cel 2 3 2 4 2 3" xfId="26413"/>
    <cellStyle name="Calc cel 2 3 2 4 3" xfId="5578"/>
    <cellStyle name="Calc cel 2 3 2 4 3 2" xfId="15947"/>
    <cellStyle name="Calc cel 2 3 2 4 3 2 2" xfId="33872"/>
    <cellStyle name="Calc cel 2 3 2 4 3 3" xfId="27585"/>
    <cellStyle name="Calc cel 2 3 2 4 4" xfId="7243"/>
    <cellStyle name="Calc cel 2 3 2 4 4 2" xfId="17612"/>
    <cellStyle name="Calc cel 2 3 2 4 4 3" xfId="29511"/>
    <cellStyle name="Calc cel 2 3 2 4 5" xfId="7998"/>
    <cellStyle name="Calc cel 2 3 2 4 5 2" xfId="18367"/>
    <cellStyle name="Calc cel 2 3 2 4 5 3" xfId="35535"/>
    <cellStyle name="Calc cel 2 3 2 4 6" xfId="8692"/>
    <cellStyle name="Calc cel 2 3 2 4 6 2" xfId="19061"/>
    <cellStyle name="Calc cel 2 3 2 4 6 3" xfId="36229"/>
    <cellStyle name="Calc cel 2 3 2 4 7" xfId="9310"/>
    <cellStyle name="Calc cel 2 3 2 4 7 2" xfId="19679"/>
    <cellStyle name="Calc cel 2 3 2 4 7 3" xfId="36847"/>
    <cellStyle name="Calc cel 2 3 2 4 8" xfId="13857"/>
    <cellStyle name="Calc cel 2 3 2 4 8 2" xfId="25495"/>
    <cellStyle name="Calc cel 2 3 2 4 9" xfId="22968"/>
    <cellStyle name="Calc cel 2 3 2 5" xfId="2031"/>
    <cellStyle name="Calc cel 2 3 2 5 2" xfId="12401"/>
    <cellStyle name="Calc cel 2 3 2 5 2 2" xfId="31181"/>
    <cellStyle name="Calc cel 2 3 2 5 3" xfId="23953"/>
    <cellStyle name="Calc cel 2 3 2 6" xfId="4439"/>
    <cellStyle name="Calc cel 2 3 2 6 2" xfId="14809"/>
    <cellStyle name="Calc cel 2 3 2 6 2 2" xfId="32852"/>
    <cellStyle name="Calc cel 2 3 2 6 3" xfId="26447"/>
    <cellStyle name="Calc cel 2 3 2 7" xfId="4462"/>
    <cellStyle name="Calc cel 2 3 2 7 2" xfId="14832"/>
    <cellStyle name="Calc cel 2 3 2 7 2 2" xfId="32875"/>
    <cellStyle name="Calc cel 2 3 2 7 3" xfId="26470"/>
    <cellStyle name="Calc cel 2 3 2 8" xfId="5964"/>
    <cellStyle name="Calc cel 2 3 2 8 2" xfId="16333"/>
    <cellStyle name="Calc cel 2 3 2 8 3" xfId="27971"/>
    <cellStyle name="Calc cel 2 3 2 9" xfId="6105"/>
    <cellStyle name="Calc cel 2 3 2 9 2" xfId="16474"/>
    <cellStyle name="Calc cel 2 3 2 9 3" xfId="34330"/>
    <cellStyle name="Calc cel 2 3 3" xfId="1083"/>
    <cellStyle name="Calc cel 2 3 3 10" xfId="7779"/>
    <cellStyle name="Calc cel 2 3 3 10 2" xfId="18148"/>
    <cellStyle name="Calc cel 2 3 3 10 3" xfId="35316"/>
    <cellStyle name="Calc cel 2 3 3 11" xfId="8482"/>
    <cellStyle name="Calc cel 2 3 3 11 2" xfId="18851"/>
    <cellStyle name="Calc cel 2 3 3 11 3" xfId="36019"/>
    <cellStyle name="Calc cel 2 3 3 12" xfId="11453"/>
    <cellStyle name="Calc cel 2 3 3 12 2" xfId="24416"/>
    <cellStyle name="Calc cel 2 3 3 13" xfId="21889"/>
    <cellStyle name="Calc cel 2 3 3 2" xfId="3715"/>
    <cellStyle name="Calc cel 2 3 3 2 2" xfId="4268"/>
    <cellStyle name="Calc cel 2 3 3 2 2 2" xfId="14638"/>
    <cellStyle name="Calc cel 2 3 3 2 2 2 2" xfId="32700"/>
    <cellStyle name="Calc cel 2 3 3 2 2 3" xfId="26276"/>
    <cellStyle name="Calc cel 2 3 3 2 3" xfId="5806"/>
    <cellStyle name="Calc cel 2 3 3 2 3 2" xfId="16175"/>
    <cellStyle name="Calc cel 2 3 3 2 3 2 2" xfId="34100"/>
    <cellStyle name="Calc cel 2 3 3 2 3 3" xfId="27813"/>
    <cellStyle name="Calc cel 2 3 3 2 4" xfId="7471"/>
    <cellStyle name="Calc cel 2 3 3 2 4 2" xfId="17840"/>
    <cellStyle name="Calc cel 2 3 3 2 4 3" xfId="29739"/>
    <cellStyle name="Calc cel 2 3 3 2 5" xfId="8226"/>
    <cellStyle name="Calc cel 2 3 3 2 5 2" xfId="18595"/>
    <cellStyle name="Calc cel 2 3 3 2 5 3" xfId="35763"/>
    <cellStyle name="Calc cel 2 3 3 2 6" xfId="8920"/>
    <cellStyle name="Calc cel 2 3 3 2 6 2" xfId="19289"/>
    <cellStyle name="Calc cel 2 3 3 2 6 3" xfId="36457"/>
    <cellStyle name="Calc cel 2 3 3 2 7" xfId="9538"/>
    <cellStyle name="Calc cel 2 3 3 2 7 2" xfId="19907"/>
    <cellStyle name="Calc cel 2 3 3 2 7 3" xfId="37075"/>
    <cellStyle name="Calc cel 2 3 3 2 8" xfId="14085"/>
    <cellStyle name="Calc cel 2 3 3 2 8 2" xfId="25723"/>
    <cellStyle name="Calc cel 2 3 3 2 9" xfId="23196"/>
    <cellStyle name="Calc cel 2 3 3 3" xfId="2180"/>
    <cellStyle name="Calc cel 2 3 3 3 2" xfId="4508"/>
    <cellStyle name="Calc cel 2 3 3 3 2 2" xfId="14878"/>
    <cellStyle name="Calc cel 2 3 3 3 2 2 2" xfId="32919"/>
    <cellStyle name="Calc cel 2 3 3 3 2 3" xfId="26516"/>
    <cellStyle name="Calc cel 2 3 3 3 3" xfId="3987"/>
    <cellStyle name="Calc cel 2 3 3 3 3 2" xfId="14357"/>
    <cellStyle name="Calc cel 2 3 3 3 3 2 2" xfId="32437"/>
    <cellStyle name="Calc cel 2 3 3 3 3 3" xfId="25995"/>
    <cellStyle name="Calc cel 2 3 3 3 4" xfId="6275"/>
    <cellStyle name="Calc cel 2 3 3 3 4 2" xfId="16644"/>
    <cellStyle name="Calc cel 2 3 3 3 4 3" xfId="28260"/>
    <cellStyle name="Calc cel 2 3 3 3 5" xfId="1687"/>
    <cellStyle name="Calc cel 2 3 3 3 5 2" xfId="12057"/>
    <cellStyle name="Calc cel 2 3 3 3 5 3" xfId="30855"/>
    <cellStyle name="Calc cel 2 3 3 3 6" xfId="6655"/>
    <cellStyle name="Calc cel 2 3 3 3 6 2" xfId="17024"/>
    <cellStyle name="Calc cel 2 3 3 3 6 3" xfId="34789"/>
    <cellStyle name="Calc cel 2 3 3 3 7" xfId="6886"/>
    <cellStyle name="Calc cel 2 3 3 3 7 2" xfId="17255"/>
    <cellStyle name="Calc cel 2 3 3 3 7 3" xfId="35016"/>
    <cellStyle name="Calc cel 2 3 3 3 8" xfId="12550"/>
    <cellStyle name="Calc cel 2 3 3 3 8 2" xfId="24102"/>
    <cellStyle name="Calc cel 2 3 3 3 9" xfId="21566"/>
    <cellStyle name="Calc cel 2 3 3 4" xfId="4442"/>
    <cellStyle name="Calc cel 2 3 3 4 2" xfId="14812"/>
    <cellStyle name="Calc cel 2 3 3 4 2 2" xfId="32855"/>
    <cellStyle name="Calc cel 2 3 3 4 3" xfId="26450"/>
    <cellStyle name="Calc cel 2 3 3 5" xfId="4994"/>
    <cellStyle name="Calc cel 2 3 3 5 2" xfId="15364"/>
    <cellStyle name="Calc cel 2 3 3 5 2 2" xfId="33359"/>
    <cellStyle name="Calc cel 2 3 3 5 3" xfId="27002"/>
    <cellStyle name="Calc cel 2 3 3 6" xfId="4200"/>
    <cellStyle name="Calc cel 2 3 3 6 2" xfId="14570"/>
    <cellStyle name="Calc cel 2 3 3 6 2 2" xfId="32636"/>
    <cellStyle name="Calc cel 2 3 3 6 3" xfId="26208"/>
    <cellStyle name="Calc cel 2 3 3 7" xfId="5980"/>
    <cellStyle name="Calc cel 2 3 3 7 2" xfId="16349"/>
    <cellStyle name="Calc cel 2 3 3 7 3" xfId="27987"/>
    <cellStyle name="Calc cel 2 3 3 8" xfId="6494"/>
    <cellStyle name="Calc cel 2 3 3 8 2" xfId="16863"/>
    <cellStyle name="Calc cel 2 3 3 8 3" xfId="34628"/>
    <cellStyle name="Calc cel 2 3 3 9" xfId="7019"/>
    <cellStyle name="Calc cel 2 3 3 9 2" xfId="17388"/>
    <cellStyle name="Calc cel 2 3 3 9 3" xfId="35093"/>
    <cellStyle name="Calc cel 2 3 4" xfId="744"/>
    <cellStyle name="Calc cel 2 3 4 10" xfId="6684"/>
    <cellStyle name="Calc cel 2 3 4 10 2" xfId="17053"/>
    <cellStyle name="Calc cel 2 3 4 10 3" xfId="34818"/>
    <cellStyle name="Calc cel 2 3 4 11" xfId="6333"/>
    <cellStyle name="Calc cel 2 3 4 11 2" xfId="16702"/>
    <cellStyle name="Calc cel 2 3 4 11 3" xfId="34478"/>
    <cellStyle name="Calc cel 2 3 4 12" xfId="11114"/>
    <cellStyle name="Calc cel 2 3 4 12 2" xfId="24845"/>
    <cellStyle name="Calc cel 2 3 4 13" xfId="22318"/>
    <cellStyle name="Calc cel 2 3 4 2" xfId="3414"/>
    <cellStyle name="Calc cel 2 3 4 2 2" xfId="4124"/>
    <cellStyle name="Calc cel 2 3 4 2 2 2" xfId="14494"/>
    <cellStyle name="Calc cel 2 3 4 2 2 2 2" xfId="32565"/>
    <cellStyle name="Calc cel 2 3 4 2 2 3" xfId="26132"/>
    <cellStyle name="Calc cel 2 3 4 2 3" xfId="5505"/>
    <cellStyle name="Calc cel 2 3 4 2 3 2" xfId="15874"/>
    <cellStyle name="Calc cel 2 3 4 2 3 2 2" xfId="33799"/>
    <cellStyle name="Calc cel 2 3 4 2 3 3" xfId="27512"/>
    <cellStyle name="Calc cel 2 3 4 2 4" xfId="7170"/>
    <cellStyle name="Calc cel 2 3 4 2 4 2" xfId="17539"/>
    <cellStyle name="Calc cel 2 3 4 2 4 3" xfId="29438"/>
    <cellStyle name="Calc cel 2 3 4 2 5" xfId="7925"/>
    <cellStyle name="Calc cel 2 3 4 2 5 2" xfId="18294"/>
    <cellStyle name="Calc cel 2 3 4 2 5 3" xfId="35462"/>
    <cellStyle name="Calc cel 2 3 4 2 6" xfId="8619"/>
    <cellStyle name="Calc cel 2 3 4 2 6 2" xfId="18988"/>
    <cellStyle name="Calc cel 2 3 4 2 6 3" xfId="36156"/>
    <cellStyle name="Calc cel 2 3 4 2 7" xfId="9237"/>
    <cellStyle name="Calc cel 2 3 4 2 7 2" xfId="19606"/>
    <cellStyle name="Calc cel 2 3 4 2 7 3" xfId="36774"/>
    <cellStyle name="Calc cel 2 3 4 2 8" xfId="13784"/>
    <cellStyle name="Calc cel 2 3 4 2 8 2" xfId="25422"/>
    <cellStyle name="Calc cel 2 3 4 2 9" xfId="22895"/>
    <cellStyle name="Calc cel 2 3 4 3" xfId="3699"/>
    <cellStyle name="Calc cel 2 3 4 3 2" xfId="4052"/>
    <cellStyle name="Calc cel 2 3 4 3 2 2" xfId="14422"/>
    <cellStyle name="Calc cel 2 3 4 3 2 2 2" xfId="32495"/>
    <cellStyle name="Calc cel 2 3 4 3 2 3" xfId="26060"/>
    <cellStyle name="Calc cel 2 3 4 3 3" xfId="5790"/>
    <cellStyle name="Calc cel 2 3 4 3 3 2" xfId="16159"/>
    <cellStyle name="Calc cel 2 3 4 3 3 2 2" xfId="34084"/>
    <cellStyle name="Calc cel 2 3 4 3 3 3" xfId="27797"/>
    <cellStyle name="Calc cel 2 3 4 3 4" xfId="7455"/>
    <cellStyle name="Calc cel 2 3 4 3 4 2" xfId="17824"/>
    <cellStyle name="Calc cel 2 3 4 3 4 3" xfId="29723"/>
    <cellStyle name="Calc cel 2 3 4 3 5" xfId="8210"/>
    <cellStyle name="Calc cel 2 3 4 3 5 2" xfId="18579"/>
    <cellStyle name="Calc cel 2 3 4 3 5 3" xfId="35747"/>
    <cellStyle name="Calc cel 2 3 4 3 6" xfId="8904"/>
    <cellStyle name="Calc cel 2 3 4 3 6 2" xfId="19273"/>
    <cellStyle name="Calc cel 2 3 4 3 6 3" xfId="36441"/>
    <cellStyle name="Calc cel 2 3 4 3 7" xfId="9522"/>
    <cellStyle name="Calc cel 2 3 4 3 7 2" xfId="19891"/>
    <cellStyle name="Calc cel 2 3 4 3 7 3" xfId="37059"/>
    <cellStyle name="Calc cel 2 3 4 3 8" xfId="14069"/>
    <cellStyle name="Calc cel 2 3 4 3 8 2" xfId="25707"/>
    <cellStyle name="Calc cel 2 3 4 3 9" xfId="23180"/>
    <cellStyle name="Calc cel 2 3 4 4" xfId="3959"/>
    <cellStyle name="Calc cel 2 3 4 4 2" xfId="14329"/>
    <cellStyle name="Calc cel 2 3 4 4 2 2" xfId="32414"/>
    <cellStyle name="Calc cel 2 3 4 4 3" xfId="25967"/>
    <cellStyle name="Calc cel 2 3 4 5" xfId="3881"/>
    <cellStyle name="Calc cel 2 3 4 5 2" xfId="14251"/>
    <cellStyle name="Calc cel 2 3 4 5 2 2" xfId="32339"/>
    <cellStyle name="Calc cel 2 3 4 5 3" xfId="25889"/>
    <cellStyle name="Calc cel 2 3 4 6" xfId="1842"/>
    <cellStyle name="Calc cel 2 3 4 6 2" xfId="12212"/>
    <cellStyle name="Calc cel 2 3 4 6 2 2" xfId="30997"/>
    <cellStyle name="Calc cel 2 3 4 6 3" xfId="23764"/>
    <cellStyle name="Calc cel 2 3 4 7" xfId="5025"/>
    <cellStyle name="Calc cel 2 3 4 7 2" xfId="15395"/>
    <cellStyle name="Calc cel 2 3 4 7 3" xfId="27033"/>
    <cellStyle name="Calc cel 2 3 4 8" xfId="6757"/>
    <cellStyle name="Calc cel 2 3 4 8 2" xfId="17126"/>
    <cellStyle name="Calc cel 2 3 4 8 3" xfId="34891"/>
    <cellStyle name="Calc cel 2 3 4 9" xfId="6656"/>
    <cellStyle name="Calc cel 2 3 4 9 2" xfId="17025"/>
    <cellStyle name="Calc cel 2 3 4 9 3" xfId="34790"/>
    <cellStyle name="Calc cel 2 3 5" xfId="2150"/>
    <cellStyle name="Calc cel 2 3 5 2" xfId="5059"/>
    <cellStyle name="Calc cel 2 3 5 2 2" xfId="15429"/>
    <cellStyle name="Calc cel 2 3 5 2 2 2" xfId="33417"/>
    <cellStyle name="Calc cel 2 3 5 2 3" xfId="27067"/>
    <cellStyle name="Calc cel 2 3 5 3" xfId="4699"/>
    <cellStyle name="Calc cel 2 3 5 3 2" xfId="15069"/>
    <cellStyle name="Calc cel 2 3 5 3 2 2" xfId="33089"/>
    <cellStyle name="Calc cel 2 3 5 3 3" xfId="26707"/>
    <cellStyle name="Calc cel 2 3 5 4" xfId="6245"/>
    <cellStyle name="Calc cel 2 3 5 4 2" xfId="16614"/>
    <cellStyle name="Calc cel 2 3 5 4 3" xfId="28230"/>
    <cellStyle name="Calc cel 2 3 5 5" xfId="6080"/>
    <cellStyle name="Calc cel 2 3 5 5 2" xfId="16449"/>
    <cellStyle name="Calc cel 2 3 5 5 3" xfId="34305"/>
    <cellStyle name="Calc cel 2 3 5 6" xfId="6510"/>
    <cellStyle name="Calc cel 2 3 5 6 2" xfId="16879"/>
    <cellStyle name="Calc cel 2 3 5 6 3" xfId="34644"/>
    <cellStyle name="Calc cel 2 3 5 7" xfId="6321"/>
    <cellStyle name="Calc cel 2 3 5 7 2" xfId="16690"/>
    <cellStyle name="Calc cel 2 3 5 7 3" xfId="34467"/>
    <cellStyle name="Calc cel 2 3 5 8" xfId="12520"/>
    <cellStyle name="Calc cel 2 3 5 8 2" xfId="24072"/>
    <cellStyle name="Calc cel 2 3 5 9" xfId="21536"/>
    <cellStyle name="Calc cel 2 3 6" xfId="3338"/>
    <cellStyle name="Calc cel 2 3 6 2" xfId="2035"/>
    <cellStyle name="Calc cel 2 3 6 2 2" xfId="12405"/>
    <cellStyle name="Calc cel 2 3 6 2 2 2" xfId="31185"/>
    <cellStyle name="Calc cel 2 3 6 2 3" xfId="23957"/>
    <cellStyle name="Calc cel 2 3 6 3" xfId="5429"/>
    <cellStyle name="Calc cel 2 3 6 3 2" xfId="15798"/>
    <cellStyle name="Calc cel 2 3 6 3 2 2" xfId="33723"/>
    <cellStyle name="Calc cel 2 3 6 3 3" xfId="27436"/>
    <cellStyle name="Calc cel 2 3 6 4" xfId="7094"/>
    <cellStyle name="Calc cel 2 3 6 4 2" xfId="17463"/>
    <cellStyle name="Calc cel 2 3 6 4 3" xfId="29362"/>
    <cellStyle name="Calc cel 2 3 6 5" xfId="7849"/>
    <cellStyle name="Calc cel 2 3 6 5 2" xfId="18218"/>
    <cellStyle name="Calc cel 2 3 6 5 3" xfId="35386"/>
    <cellStyle name="Calc cel 2 3 6 6" xfId="8543"/>
    <cellStyle name="Calc cel 2 3 6 6 2" xfId="18912"/>
    <cellStyle name="Calc cel 2 3 6 6 3" xfId="36080"/>
    <cellStyle name="Calc cel 2 3 6 7" xfId="9161"/>
    <cellStyle name="Calc cel 2 3 6 7 2" xfId="19530"/>
    <cellStyle name="Calc cel 2 3 6 7 3" xfId="36698"/>
    <cellStyle name="Calc cel 2 3 6 8" xfId="13708"/>
    <cellStyle name="Calc cel 2 3 6 8 2" xfId="25346"/>
    <cellStyle name="Calc cel 2 3 6 9" xfId="22819"/>
    <cellStyle name="Calc cel 2 3 7" xfId="4858"/>
    <cellStyle name="Calc cel 2 3 7 2" xfId="15228"/>
    <cellStyle name="Calc cel 2 3 7 2 2" xfId="33237"/>
    <cellStyle name="Calc cel 2 3 7 3" xfId="26866"/>
    <cellStyle name="Calc cel 2 3 8" xfId="5113"/>
    <cellStyle name="Calc cel 2 3 8 2" xfId="15483"/>
    <cellStyle name="Calc cel 2 3 8 2 2" xfId="33460"/>
    <cellStyle name="Calc cel 2 3 8 3" xfId="27121"/>
    <cellStyle name="Calc cel 2 3 9" xfId="5058"/>
    <cellStyle name="Calc cel 2 3 9 2" xfId="15428"/>
    <cellStyle name="Calc cel 2 3 9 2 2" xfId="33416"/>
    <cellStyle name="Calc cel 2 3 9 3" xfId="27066"/>
    <cellStyle name="Calc cel 2 4" xfId="471"/>
    <cellStyle name="Calc cel 2 4 10" xfId="3981"/>
    <cellStyle name="Calc cel 2 4 10 2" xfId="14351"/>
    <cellStyle name="Calc cel 2 4 10 3" xfId="25989"/>
    <cellStyle name="Calc cel 2 4 11" xfId="6024"/>
    <cellStyle name="Calc cel 2 4 11 2" xfId="16393"/>
    <cellStyle name="Calc cel 2 4 11 3" xfId="34249"/>
    <cellStyle name="Calc cel 2 4 12" xfId="6309"/>
    <cellStyle name="Calc cel 2 4 12 2" xfId="16678"/>
    <cellStyle name="Calc cel 2 4 12 3" xfId="34455"/>
    <cellStyle name="Calc cel 2 4 13" xfId="6730"/>
    <cellStyle name="Calc cel 2 4 13 2" xfId="17099"/>
    <cellStyle name="Calc cel 2 4 13 3" xfId="34864"/>
    <cellStyle name="Calc cel 2 4 14" xfId="6649"/>
    <cellStyle name="Calc cel 2 4 14 2" xfId="17018"/>
    <cellStyle name="Calc cel 2 4 14 3" xfId="34783"/>
    <cellStyle name="Calc cel 2 4 15" xfId="10857"/>
    <cellStyle name="Calc cel 2 4 15 2" xfId="23352"/>
    <cellStyle name="Calc cel 2 4 16" xfId="21241"/>
    <cellStyle name="Calc cel 2 4 2" xfId="957"/>
    <cellStyle name="Calc cel 2 4 2 10" xfId="6120"/>
    <cellStyle name="Calc cel 2 4 2 10 2" xfId="16489"/>
    <cellStyle name="Calc cel 2 4 2 10 3" xfId="34345"/>
    <cellStyle name="Calc cel 2 4 2 11" xfId="7015"/>
    <cellStyle name="Calc cel 2 4 2 11 2" xfId="17384"/>
    <cellStyle name="Calc cel 2 4 2 11 3" xfId="35089"/>
    <cellStyle name="Calc cel 2 4 2 12" xfId="7776"/>
    <cellStyle name="Calc cel 2 4 2 12 2" xfId="18145"/>
    <cellStyle name="Calc cel 2 4 2 12 3" xfId="35313"/>
    <cellStyle name="Calc cel 2 4 2 13" xfId="11327"/>
    <cellStyle name="Calc cel 2 4 2 13 2" xfId="23563"/>
    <cellStyle name="Calc cel 2 4 2 14" xfId="21316"/>
    <cellStyle name="Calc cel 2 4 2 2" xfId="3050"/>
    <cellStyle name="Calc cel 2 4 2 2 10" xfId="13420"/>
    <cellStyle name="Calc cel 2 4 2 2 10 2" xfId="25058"/>
    <cellStyle name="Calc cel 2 4 2 2 11" xfId="22531"/>
    <cellStyle name="Calc cel 2 4 2 2 2" xfId="3509"/>
    <cellStyle name="Calc cel 2 4 2 2 2 2" xfId="1740"/>
    <cellStyle name="Calc cel 2 4 2 2 2 2 2" xfId="12110"/>
    <cellStyle name="Calc cel 2 4 2 2 2 2 2 2" xfId="30904"/>
    <cellStyle name="Calc cel 2 4 2 2 2 2 3" xfId="23662"/>
    <cellStyle name="Calc cel 2 4 2 2 2 3" xfId="5600"/>
    <cellStyle name="Calc cel 2 4 2 2 2 3 2" xfId="15969"/>
    <cellStyle name="Calc cel 2 4 2 2 2 3 2 2" xfId="33894"/>
    <cellStyle name="Calc cel 2 4 2 2 2 3 3" xfId="27607"/>
    <cellStyle name="Calc cel 2 4 2 2 2 4" xfId="7265"/>
    <cellStyle name="Calc cel 2 4 2 2 2 4 2" xfId="17634"/>
    <cellStyle name="Calc cel 2 4 2 2 2 4 3" xfId="29533"/>
    <cellStyle name="Calc cel 2 4 2 2 2 5" xfId="8020"/>
    <cellStyle name="Calc cel 2 4 2 2 2 5 2" xfId="18389"/>
    <cellStyle name="Calc cel 2 4 2 2 2 5 3" xfId="35557"/>
    <cellStyle name="Calc cel 2 4 2 2 2 6" xfId="8714"/>
    <cellStyle name="Calc cel 2 4 2 2 2 6 2" xfId="19083"/>
    <cellStyle name="Calc cel 2 4 2 2 2 6 3" xfId="36251"/>
    <cellStyle name="Calc cel 2 4 2 2 2 7" xfId="9332"/>
    <cellStyle name="Calc cel 2 4 2 2 2 7 2" xfId="19701"/>
    <cellStyle name="Calc cel 2 4 2 2 2 7 3" xfId="36869"/>
    <cellStyle name="Calc cel 2 4 2 2 2 8" xfId="13879"/>
    <cellStyle name="Calc cel 2 4 2 2 2 8 2" xfId="25517"/>
    <cellStyle name="Calc cel 2 4 2 2 2 9" xfId="22990"/>
    <cellStyle name="Calc cel 2 4 2 2 3" xfId="3769"/>
    <cellStyle name="Calc cel 2 4 2 2 3 2" xfId="1744"/>
    <cellStyle name="Calc cel 2 4 2 2 3 2 2" xfId="12114"/>
    <cellStyle name="Calc cel 2 4 2 2 3 2 2 2" xfId="30908"/>
    <cellStyle name="Calc cel 2 4 2 2 3 2 3" xfId="23666"/>
    <cellStyle name="Calc cel 2 4 2 2 3 3" xfId="5860"/>
    <cellStyle name="Calc cel 2 4 2 2 3 3 2" xfId="16229"/>
    <cellStyle name="Calc cel 2 4 2 2 3 3 2 2" xfId="34154"/>
    <cellStyle name="Calc cel 2 4 2 2 3 3 3" xfId="27867"/>
    <cellStyle name="Calc cel 2 4 2 2 3 4" xfId="7525"/>
    <cellStyle name="Calc cel 2 4 2 2 3 4 2" xfId="17894"/>
    <cellStyle name="Calc cel 2 4 2 2 3 4 3" xfId="29793"/>
    <cellStyle name="Calc cel 2 4 2 2 3 5" xfId="8280"/>
    <cellStyle name="Calc cel 2 4 2 2 3 5 2" xfId="18649"/>
    <cellStyle name="Calc cel 2 4 2 2 3 5 3" xfId="35817"/>
    <cellStyle name="Calc cel 2 4 2 2 3 6" xfId="8974"/>
    <cellStyle name="Calc cel 2 4 2 2 3 6 2" xfId="19343"/>
    <cellStyle name="Calc cel 2 4 2 2 3 6 3" xfId="36511"/>
    <cellStyle name="Calc cel 2 4 2 2 3 7" xfId="9592"/>
    <cellStyle name="Calc cel 2 4 2 2 3 7 2" xfId="19961"/>
    <cellStyle name="Calc cel 2 4 2 2 3 7 3" xfId="37129"/>
    <cellStyle name="Calc cel 2 4 2 2 3 8" xfId="14139"/>
    <cellStyle name="Calc cel 2 4 2 2 3 8 2" xfId="25777"/>
    <cellStyle name="Calc cel 2 4 2 2 3 9" xfId="23250"/>
    <cellStyle name="Calc cel 2 4 2 2 4" xfId="4586"/>
    <cellStyle name="Calc cel 2 4 2 2 4 2" xfId="14956"/>
    <cellStyle name="Calc cel 2 4 2 2 4 2 2" xfId="32990"/>
    <cellStyle name="Calc cel 2 4 2 2 4 3" xfId="26594"/>
    <cellStyle name="Calc cel 2 4 2 2 5" xfId="5257"/>
    <cellStyle name="Calc cel 2 4 2 2 5 2" xfId="15626"/>
    <cellStyle name="Calc cel 2 4 2 2 5 2 2" xfId="33578"/>
    <cellStyle name="Calc cel 2 4 2 2 5 3" xfId="27264"/>
    <cellStyle name="Calc cel 2 4 2 2 6" xfId="6893"/>
    <cellStyle name="Calc cel 2 4 2 2 6 2" xfId="17262"/>
    <cellStyle name="Calc cel 2 4 2 2 6 3" xfId="29074"/>
    <cellStyle name="Calc cel 2 4 2 2 7" xfId="7668"/>
    <cellStyle name="Calc cel 2 4 2 2 7 2" xfId="18037"/>
    <cellStyle name="Calc cel 2 4 2 2 7 3" xfId="35205"/>
    <cellStyle name="Calc cel 2 4 2 2 8" xfId="8396"/>
    <cellStyle name="Calc cel 2 4 2 2 8 2" xfId="18765"/>
    <cellStyle name="Calc cel 2 4 2 2 8 3" xfId="35933"/>
    <cellStyle name="Calc cel 2 4 2 2 9" xfId="9055"/>
    <cellStyle name="Calc cel 2 4 2 2 9 2" xfId="19424"/>
    <cellStyle name="Calc cel 2 4 2 2 9 3" xfId="36592"/>
    <cellStyle name="Calc cel 2 4 2 3" xfId="3410"/>
    <cellStyle name="Calc cel 2 4 2 3 2" xfId="4460"/>
    <cellStyle name="Calc cel 2 4 2 3 2 2" xfId="14830"/>
    <cellStyle name="Calc cel 2 4 2 3 2 2 2" xfId="32873"/>
    <cellStyle name="Calc cel 2 4 2 3 2 3" xfId="26468"/>
    <cellStyle name="Calc cel 2 4 2 3 3" xfId="5501"/>
    <cellStyle name="Calc cel 2 4 2 3 3 2" xfId="15870"/>
    <cellStyle name="Calc cel 2 4 2 3 3 2 2" xfId="33795"/>
    <cellStyle name="Calc cel 2 4 2 3 3 3" xfId="27508"/>
    <cellStyle name="Calc cel 2 4 2 3 4" xfId="7166"/>
    <cellStyle name="Calc cel 2 4 2 3 4 2" xfId="17535"/>
    <cellStyle name="Calc cel 2 4 2 3 4 3" xfId="29434"/>
    <cellStyle name="Calc cel 2 4 2 3 5" xfId="7921"/>
    <cellStyle name="Calc cel 2 4 2 3 5 2" xfId="18290"/>
    <cellStyle name="Calc cel 2 4 2 3 5 3" xfId="35458"/>
    <cellStyle name="Calc cel 2 4 2 3 6" xfId="8615"/>
    <cellStyle name="Calc cel 2 4 2 3 6 2" xfId="18984"/>
    <cellStyle name="Calc cel 2 4 2 3 6 3" xfId="36152"/>
    <cellStyle name="Calc cel 2 4 2 3 7" xfId="9233"/>
    <cellStyle name="Calc cel 2 4 2 3 7 2" xfId="19602"/>
    <cellStyle name="Calc cel 2 4 2 3 7 3" xfId="36770"/>
    <cellStyle name="Calc cel 2 4 2 3 8" xfId="13780"/>
    <cellStyle name="Calc cel 2 4 2 3 8 2" xfId="25418"/>
    <cellStyle name="Calc cel 2 4 2 3 9" xfId="22891"/>
    <cellStyle name="Calc cel 2 4 2 4" xfId="3353"/>
    <cellStyle name="Calc cel 2 4 2 4 2" xfId="4287"/>
    <cellStyle name="Calc cel 2 4 2 4 2 2" xfId="14657"/>
    <cellStyle name="Calc cel 2 4 2 4 2 2 2" xfId="32718"/>
    <cellStyle name="Calc cel 2 4 2 4 2 3" xfId="26295"/>
    <cellStyle name="Calc cel 2 4 2 4 3" xfId="5444"/>
    <cellStyle name="Calc cel 2 4 2 4 3 2" xfId="15813"/>
    <cellStyle name="Calc cel 2 4 2 4 3 2 2" xfId="33738"/>
    <cellStyle name="Calc cel 2 4 2 4 3 3" xfId="27451"/>
    <cellStyle name="Calc cel 2 4 2 4 4" xfId="7109"/>
    <cellStyle name="Calc cel 2 4 2 4 4 2" xfId="17478"/>
    <cellStyle name="Calc cel 2 4 2 4 4 3" xfId="29377"/>
    <cellStyle name="Calc cel 2 4 2 4 5" xfId="7864"/>
    <cellStyle name="Calc cel 2 4 2 4 5 2" xfId="18233"/>
    <cellStyle name="Calc cel 2 4 2 4 5 3" xfId="35401"/>
    <cellStyle name="Calc cel 2 4 2 4 6" xfId="8558"/>
    <cellStyle name="Calc cel 2 4 2 4 6 2" xfId="18927"/>
    <cellStyle name="Calc cel 2 4 2 4 6 3" xfId="36095"/>
    <cellStyle name="Calc cel 2 4 2 4 7" xfId="9176"/>
    <cellStyle name="Calc cel 2 4 2 4 7 2" xfId="19545"/>
    <cellStyle name="Calc cel 2 4 2 4 7 3" xfId="36713"/>
    <cellStyle name="Calc cel 2 4 2 4 8" xfId="13723"/>
    <cellStyle name="Calc cel 2 4 2 4 8 2" xfId="25361"/>
    <cellStyle name="Calc cel 2 4 2 4 9" xfId="22834"/>
    <cellStyle name="Calc cel 2 4 2 5" xfId="2030"/>
    <cellStyle name="Calc cel 2 4 2 5 2" xfId="12400"/>
    <cellStyle name="Calc cel 2 4 2 5 2 2" xfId="31180"/>
    <cellStyle name="Calc cel 2 4 2 5 3" xfId="23952"/>
    <cellStyle name="Calc cel 2 4 2 6" xfId="4589"/>
    <cellStyle name="Calc cel 2 4 2 6 2" xfId="14959"/>
    <cellStyle name="Calc cel 2 4 2 6 2 2" xfId="32992"/>
    <cellStyle name="Calc cel 2 4 2 6 3" xfId="26597"/>
    <cellStyle name="Calc cel 2 4 2 7" xfId="5101"/>
    <cellStyle name="Calc cel 2 4 2 7 2" xfId="15471"/>
    <cellStyle name="Calc cel 2 4 2 7 2 2" xfId="33451"/>
    <cellStyle name="Calc cel 2 4 2 7 3" xfId="27109"/>
    <cellStyle name="Calc cel 2 4 2 8" xfId="4891"/>
    <cellStyle name="Calc cel 2 4 2 8 2" xfId="15261"/>
    <cellStyle name="Calc cel 2 4 2 8 3" xfId="26899"/>
    <cellStyle name="Calc cel 2 4 2 9" xfId="6081"/>
    <cellStyle name="Calc cel 2 4 2 9 2" xfId="16450"/>
    <cellStyle name="Calc cel 2 4 2 9 3" xfId="34306"/>
    <cellStyle name="Calc cel 2 4 3" xfId="1059"/>
    <cellStyle name="Calc cel 2 4 3 10" xfId="6336"/>
    <cellStyle name="Calc cel 2 4 3 10 2" xfId="16705"/>
    <cellStyle name="Calc cel 2 4 3 10 3" xfId="34481"/>
    <cellStyle name="Calc cel 2 4 3 11" xfId="7013"/>
    <cellStyle name="Calc cel 2 4 3 11 2" xfId="17382"/>
    <cellStyle name="Calc cel 2 4 3 11 3" xfId="35087"/>
    <cellStyle name="Calc cel 2 4 3 12" xfId="11429"/>
    <cellStyle name="Calc cel 2 4 3 12 2" xfId="24392"/>
    <cellStyle name="Calc cel 2 4 3 13" xfId="21865"/>
    <cellStyle name="Calc cel 2 4 3 2" xfId="3330"/>
    <cellStyle name="Calc cel 2 4 3 2 2" xfId="4769"/>
    <cellStyle name="Calc cel 2 4 3 2 2 2" xfId="15139"/>
    <cellStyle name="Calc cel 2 4 3 2 2 2 2" xfId="33152"/>
    <cellStyle name="Calc cel 2 4 3 2 2 3" xfId="26777"/>
    <cellStyle name="Calc cel 2 4 3 2 3" xfId="5421"/>
    <cellStyle name="Calc cel 2 4 3 2 3 2" xfId="15790"/>
    <cellStyle name="Calc cel 2 4 3 2 3 2 2" xfId="33715"/>
    <cellStyle name="Calc cel 2 4 3 2 3 3" xfId="27428"/>
    <cellStyle name="Calc cel 2 4 3 2 4" xfId="7086"/>
    <cellStyle name="Calc cel 2 4 3 2 4 2" xfId="17455"/>
    <cellStyle name="Calc cel 2 4 3 2 4 3" xfId="29354"/>
    <cellStyle name="Calc cel 2 4 3 2 5" xfId="7841"/>
    <cellStyle name="Calc cel 2 4 3 2 5 2" xfId="18210"/>
    <cellStyle name="Calc cel 2 4 3 2 5 3" xfId="35378"/>
    <cellStyle name="Calc cel 2 4 3 2 6" xfId="8535"/>
    <cellStyle name="Calc cel 2 4 3 2 6 2" xfId="18904"/>
    <cellStyle name="Calc cel 2 4 3 2 6 3" xfId="36072"/>
    <cellStyle name="Calc cel 2 4 3 2 7" xfId="9153"/>
    <cellStyle name="Calc cel 2 4 3 2 7 2" xfId="19522"/>
    <cellStyle name="Calc cel 2 4 3 2 7 3" xfId="36690"/>
    <cellStyle name="Calc cel 2 4 3 2 8" xfId="13700"/>
    <cellStyle name="Calc cel 2 4 3 2 8 2" xfId="25338"/>
    <cellStyle name="Calc cel 2 4 3 2 9" xfId="22811"/>
    <cellStyle name="Calc cel 2 4 3 3" xfId="3724"/>
    <cellStyle name="Calc cel 2 4 3 3 2" xfId="3855"/>
    <cellStyle name="Calc cel 2 4 3 3 2 2" xfId="14225"/>
    <cellStyle name="Calc cel 2 4 3 3 2 2 2" xfId="32315"/>
    <cellStyle name="Calc cel 2 4 3 3 2 3" xfId="25863"/>
    <cellStyle name="Calc cel 2 4 3 3 3" xfId="5815"/>
    <cellStyle name="Calc cel 2 4 3 3 3 2" xfId="16184"/>
    <cellStyle name="Calc cel 2 4 3 3 3 2 2" xfId="34109"/>
    <cellStyle name="Calc cel 2 4 3 3 3 3" xfId="27822"/>
    <cellStyle name="Calc cel 2 4 3 3 4" xfId="7480"/>
    <cellStyle name="Calc cel 2 4 3 3 4 2" xfId="17849"/>
    <cellStyle name="Calc cel 2 4 3 3 4 3" xfId="29748"/>
    <cellStyle name="Calc cel 2 4 3 3 5" xfId="8235"/>
    <cellStyle name="Calc cel 2 4 3 3 5 2" xfId="18604"/>
    <cellStyle name="Calc cel 2 4 3 3 5 3" xfId="35772"/>
    <cellStyle name="Calc cel 2 4 3 3 6" xfId="8929"/>
    <cellStyle name="Calc cel 2 4 3 3 6 2" xfId="19298"/>
    <cellStyle name="Calc cel 2 4 3 3 6 3" xfId="36466"/>
    <cellStyle name="Calc cel 2 4 3 3 7" xfId="9547"/>
    <cellStyle name="Calc cel 2 4 3 3 7 2" xfId="19916"/>
    <cellStyle name="Calc cel 2 4 3 3 7 3" xfId="37084"/>
    <cellStyle name="Calc cel 2 4 3 3 8" xfId="14094"/>
    <cellStyle name="Calc cel 2 4 3 3 8 2" xfId="25732"/>
    <cellStyle name="Calc cel 2 4 3 3 9" xfId="23205"/>
    <cellStyle name="Calc cel 2 4 3 4" xfId="1844"/>
    <cellStyle name="Calc cel 2 4 3 4 2" xfId="12214"/>
    <cellStyle name="Calc cel 2 4 3 4 2 2" xfId="30999"/>
    <cellStyle name="Calc cel 2 4 3 4 3" xfId="23766"/>
    <cellStyle name="Calc cel 2 4 3 5" xfId="4059"/>
    <cellStyle name="Calc cel 2 4 3 5 2" xfId="14429"/>
    <cellStyle name="Calc cel 2 4 3 5 2 2" xfId="32502"/>
    <cellStyle name="Calc cel 2 4 3 5 3" xfId="26067"/>
    <cellStyle name="Calc cel 2 4 3 6" xfId="4088"/>
    <cellStyle name="Calc cel 2 4 3 6 2" xfId="14458"/>
    <cellStyle name="Calc cel 2 4 3 6 2 2" xfId="32531"/>
    <cellStyle name="Calc cel 2 4 3 6 3" xfId="26096"/>
    <cellStyle name="Calc cel 2 4 3 7" xfId="4307"/>
    <cellStyle name="Calc cel 2 4 3 7 2" xfId="14677"/>
    <cellStyle name="Calc cel 2 4 3 7 3" xfId="26315"/>
    <cellStyle name="Calc cel 2 4 3 8" xfId="6470"/>
    <cellStyle name="Calc cel 2 4 3 8 2" xfId="16839"/>
    <cellStyle name="Calc cel 2 4 3 8 3" xfId="34604"/>
    <cellStyle name="Calc cel 2 4 3 9" xfId="6530"/>
    <cellStyle name="Calc cel 2 4 3 9 2" xfId="16899"/>
    <cellStyle name="Calc cel 2 4 3 9 3" xfId="34664"/>
    <cellStyle name="Calc cel 2 4 4" xfId="720"/>
    <cellStyle name="Calc cel 2 4 4 10" xfId="6587"/>
    <cellStyle name="Calc cel 2 4 4 10 2" xfId="16956"/>
    <cellStyle name="Calc cel 2 4 4 10 3" xfId="34721"/>
    <cellStyle name="Calc cel 2 4 4 11" xfId="7002"/>
    <cellStyle name="Calc cel 2 4 4 11 2" xfId="17371"/>
    <cellStyle name="Calc cel 2 4 4 11 3" xfId="35076"/>
    <cellStyle name="Calc cel 2 4 4 12" xfId="11090"/>
    <cellStyle name="Calc cel 2 4 4 12 2" xfId="24821"/>
    <cellStyle name="Calc cel 2 4 4 13" xfId="22294"/>
    <cellStyle name="Calc cel 2 4 4 2" xfId="3312"/>
    <cellStyle name="Calc cel 2 4 4 2 2" xfId="4850"/>
    <cellStyle name="Calc cel 2 4 4 2 2 2" xfId="15220"/>
    <cellStyle name="Calc cel 2 4 4 2 2 2 2" xfId="33230"/>
    <cellStyle name="Calc cel 2 4 4 2 2 3" xfId="26858"/>
    <cellStyle name="Calc cel 2 4 4 2 3" xfId="5403"/>
    <cellStyle name="Calc cel 2 4 4 2 3 2" xfId="15772"/>
    <cellStyle name="Calc cel 2 4 4 2 3 2 2" xfId="33697"/>
    <cellStyle name="Calc cel 2 4 4 2 3 3" xfId="27410"/>
    <cellStyle name="Calc cel 2 4 4 2 4" xfId="7068"/>
    <cellStyle name="Calc cel 2 4 4 2 4 2" xfId="17437"/>
    <cellStyle name="Calc cel 2 4 4 2 4 3" xfId="29336"/>
    <cellStyle name="Calc cel 2 4 4 2 5" xfId="7823"/>
    <cellStyle name="Calc cel 2 4 4 2 5 2" xfId="18192"/>
    <cellStyle name="Calc cel 2 4 4 2 5 3" xfId="35360"/>
    <cellStyle name="Calc cel 2 4 4 2 6" xfId="8517"/>
    <cellStyle name="Calc cel 2 4 4 2 6 2" xfId="18886"/>
    <cellStyle name="Calc cel 2 4 4 2 6 3" xfId="36054"/>
    <cellStyle name="Calc cel 2 4 4 2 7" xfId="9135"/>
    <cellStyle name="Calc cel 2 4 4 2 7 2" xfId="19504"/>
    <cellStyle name="Calc cel 2 4 4 2 7 3" xfId="36672"/>
    <cellStyle name="Calc cel 2 4 4 2 8" xfId="13682"/>
    <cellStyle name="Calc cel 2 4 4 2 8 2" xfId="25320"/>
    <cellStyle name="Calc cel 2 4 4 2 9" xfId="22793"/>
    <cellStyle name="Calc cel 2 4 4 3" xfId="2126"/>
    <cellStyle name="Calc cel 2 4 4 3 2" xfId="3892"/>
    <cellStyle name="Calc cel 2 4 4 3 2 2" xfId="14262"/>
    <cellStyle name="Calc cel 2 4 4 3 2 2 2" xfId="32348"/>
    <cellStyle name="Calc cel 2 4 4 3 2 3" xfId="25900"/>
    <cellStyle name="Calc cel 2 4 4 3 3" xfId="1962"/>
    <cellStyle name="Calc cel 2 4 4 3 3 2" xfId="12332"/>
    <cellStyle name="Calc cel 2 4 4 3 3 2 2" xfId="31113"/>
    <cellStyle name="Calc cel 2 4 4 3 3 3" xfId="23884"/>
    <cellStyle name="Calc cel 2 4 4 3 4" xfId="6222"/>
    <cellStyle name="Calc cel 2 4 4 3 4 2" xfId="16591"/>
    <cellStyle name="Calc cel 2 4 4 3 4 3" xfId="28206"/>
    <cellStyle name="Calc cel 2 4 4 3 5" xfId="6375"/>
    <cellStyle name="Calc cel 2 4 4 3 5 2" xfId="16744"/>
    <cellStyle name="Calc cel 2 4 4 3 5 3" xfId="34519"/>
    <cellStyle name="Calc cel 2 4 4 3 6" xfId="6398"/>
    <cellStyle name="Calc cel 2 4 4 3 6 2" xfId="16767"/>
    <cellStyle name="Calc cel 2 4 4 3 6 3" xfId="34538"/>
    <cellStyle name="Calc cel 2 4 4 3 7" xfId="6389"/>
    <cellStyle name="Calc cel 2 4 4 3 7 2" xfId="16758"/>
    <cellStyle name="Calc cel 2 4 4 3 7 3" xfId="34529"/>
    <cellStyle name="Calc cel 2 4 4 3 8" xfId="12496"/>
    <cellStyle name="Calc cel 2 4 4 3 8 2" xfId="24048"/>
    <cellStyle name="Calc cel 2 4 4 3 9" xfId="21512"/>
    <cellStyle name="Calc cel 2 4 4 4" xfId="4693"/>
    <cellStyle name="Calc cel 2 4 4 4 2" xfId="15063"/>
    <cellStyle name="Calc cel 2 4 4 4 2 2" xfId="33085"/>
    <cellStyle name="Calc cel 2 4 4 4 3" xfId="26701"/>
    <cellStyle name="Calc cel 2 4 4 5" xfId="2407"/>
    <cellStyle name="Calc cel 2 4 4 5 2" xfId="12777"/>
    <cellStyle name="Calc cel 2 4 4 5 2 2" xfId="31465"/>
    <cellStyle name="Calc cel 2 4 4 5 3" xfId="24329"/>
    <cellStyle name="Calc cel 2 4 4 6" xfId="5022"/>
    <cellStyle name="Calc cel 2 4 4 6 2" xfId="15392"/>
    <cellStyle name="Calc cel 2 4 4 6 2 2" xfId="33385"/>
    <cellStyle name="Calc cel 2 4 4 6 3" xfId="27030"/>
    <cellStyle name="Calc cel 2 4 4 7" xfId="4496"/>
    <cellStyle name="Calc cel 2 4 4 7 2" xfId="14866"/>
    <cellStyle name="Calc cel 2 4 4 7 3" xfId="26504"/>
    <cellStyle name="Calc cel 2 4 4 8" xfId="6733"/>
    <cellStyle name="Calc cel 2 4 4 8 2" xfId="17102"/>
    <cellStyle name="Calc cel 2 4 4 8 3" xfId="34867"/>
    <cellStyle name="Calc cel 2 4 4 9" xfId="6356"/>
    <cellStyle name="Calc cel 2 4 4 9 2" xfId="16725"/>
    <cellStyle name="Calc cel 2 4 4 9 3" xfId="34501"/>
    <cellStyle name="Calc cel 2 4 5" xfId="3716"/>
    <cellStyle name="Calc cel 2 4 5 2" xfId="3896"/>
    <cellStyle name="Calc cel 2 4 5 2 2" xfId="14266"/>
    <cellStyle name="Calc cel 2 4 5 2 2 2" xfId="32352"/>
    <cellStyle name="Calc cel 2 4 5 2 3" xfId="25904"/>
    <cellStyle name="Calc cel 2 4 5 3" xfId="5807"/>
    <cellStyle name="Calc cel 2 4 5 3 2" xfId="16176"/>
    <cellStyle name="Calc cel 2 4 5 3 2 2" xfId="34101"/>
    <cellStyle name="Calc cel 2 4 5 3 3" xfId="27814"/>
    <cellStyle name="Calc cel 2 4 5 4" xfId="7472"/>
    <cellStyle name="Calc cel 2 4 5 4 2" xfId="17841"/>
    <cellStyle name="Calc cel 2 4 5 4 3" xfId="29740"/>
    <cellStyle name="Calc cel 2 4 5 5" xfId="8227"/>
    <cellStyle name="Calc cel 2 4 5 5 2" xfId="18596"/>
    <cellStyle name="Calc cel 2 4 5 5 3" xfId="35764"/>
    <cellStyle name="Calc cel 2 4 5 6" xfId="8921"/>
    <cellStyle name="Calc cel 2 4 5 6 2" xfId="19290"/>
    <cellStyle name="Calc cel 2 4 5 6 3" xfId="36458"/>
    <cellStyle name="Calc cel 2 4 5 7" xfId="9539"/>
    <cellStyle name="Calc cel 2 4 5 7 2" xfId="19908"/>
    <cellStyle name="Calc cel 2 4 5 7 3" xfId="37076"/>
    <cellStyle name="Calc cel 2 4 5 8" xfId="14086"/>
    <cellStyle name="Calc cel 2 4 5 8 2" xfId="25724"/>
    <cellStyle name="Calc cel 2 4 5 9" xfId="23197"/>
    <cellStyle name="Calc cel 2 4 6" xfId="3692"/>
    <cellStyle name="Calc cel 2 4 6 2" xfId="4062"/>
    <cellStyle name="Calc cel 2 4 6 2 2" xfId="14432"/>
    <cellStyle name="Calc cel 2 4 6 2 2 2" xfId="32505"/>
    <cellStyle name="Calc cel 2 4 6 2 3" xfId="26070"/>
    <cellStyle name="Calc cel 2 4 6 3" xfId="5783"/>
    <cellStyle name="Calc cel 2 4 6 3 2" xfId="16152"/>
    <cellStyle name="Calc cel 2 4 6 3 2 2" xfId="34077"/>
    <cellStyle name="Calc cel 2 4 6 3 3" xfId="27790"/>
    <cellStyle name="Calc cel 2 4 6 4" xfId="7448"/>
    <cellStyle name="Calc cel 2 4 6 4 2" xfId="17817"/>
    <cellStyle name="Calc cel 2 4 6 4 3" xfId="29716"/>
    <cellStyle name="Calc cel 2 4 6 5" xfId="8203"/>
    <cellStyle name="Calc cel 2 4 6 5 2" xfId="18572"/>
    <cellStyle name="Calc cel 2 4 6 5 3" xfId="35740"/>
    <cellStyle name="Calc cel 2 4 6 6" xfId="8897"/>
    <cellStyle name="Calc cel 2 4 6 6 2" xfId="19266"/>
    <cellStyle name="Calc cel 2 4 6 6 3" xfId="36434"/>
    <cellStyle name="Calc cel 2 4 6 7" xfId="9515"/>
    <cellStyle name="Calc cel 2 4 6 7 2" xfId="19884"/>
    <cellStyle name="Calc cel 2 4 6 7 3" xfId="37052"/>
    <cellStyle name="Calc cel 2 4 6 8" xfId="14062"/>
    <cellStyle name="Calc cel 2 4 6 8 2" xfId="25700"/>
    <cellStyle name="Calc cel 2 4 6 9" xfId="23173"/>
    <cellStyle name="Calc cel 2 4 7" xfId="3887"/>
    <cellStyle name="Calc cel 2 4 7 2" xfId="14257"/>
    <cellStyle name="Calc cel 2 4 7 2 2" xfId="32344"/>
    <cellStyle name="Calc cel 2 4 7 3" xfId="25895"/>
    <cellStyle name="Calc cel 2 4 8" xfId="4074"/>
    <cellStyle name="Calc cel 2 4 8 2" xfId="14444"/>
    <cellStyle name="Calc cel 2 4 8 2 2" xfId="32517"/>
    <cellStyle name="Calc cel 2 4 8 3" xfId="26082"/>
    <cellStyle name="Calc cel 2 4 9" xfId="5016"/>
    <cellStyle name="Calc cel 2 4 9 2" xfId="15386"/>
    <cellStyle name="Calc cel 2 4 9 2 2" xfId="33379"/>
    <cellStyle name="Calc cel 2 4 9 3" xfId="27024"/>
    <cellStyle name="Calc cel 2 5" xfId="574"/>
    <cellStyle name="Calc cel 2 5 10" xfId="5322"/>
    <cellStyle name="Calc cel 2 5 10 2" xfId="15691"/>
    <cellStyle name="Calc cel 2 5 10 3" xfId="27329"/>
    <cellStyle name="Calc cel 2 5 11" xfId="6162"/>
    <cellStyle name="Calc cel 2 5 11 2" xfId="16531"/>
    <cellStyle name="Calc cel 2 5 11 3" xfId="34387"/>
    <cellStyle name="Calc cel 2 5 12" xfId="6795"/>
    <cellStyle name="Calc cel 2 5 12 2" xfId="17164"/>
    <cellStyle name="Calc cel 2 5 12 3" xfId="34929"/>
    <cellStyle name="Calc cel 2 5 13" xfId="7588"/>
    <cellStyle name="Calc cel 2 5 13 2" xfId="17957"/>
    <cellStyle name="Calc cel 2 5 13 3" xfId="35125"/>
    <cellStyle name="Calc cel 2 5 14" xfId="8338"/>
    <cellStyle name="Calc cel 2 5 14 2" xfId="18707"/>
    <cellStyle name="Calc cel 2 5 14 3" xfId="35875"/>
    <cellStyle name="Calc cel 2 5 15" xfId="10946"/>
    <cellStyle name="Calc cel 2 5 15 2" xfId="23501"/>
    <cellStyle name="Calc cel 2 5 16" xfId="21419"/>
    <cellStyle name="Calc cel 2 5 2" xfId="1005"/>
    <cellStyle name="Calc cel 2 5 2 10" xfId="6729"/>
    <cellStyle name="Calc cel 2 5 2 10 2" xfId="17098"/>
    <cellStyle name="Calc cel 2 5 2 10 3" xfId="34863"/>
    <cellStyle name="Calc cel 2 5 2 11" xfId="6166"/>
    <cellStyle name="Calc cel 2 5 2 11 2" xfId="16535"/>
    <cellStyle name="Calc cel 2 5 2 11 3" xfId="34391"/>
    <cellStyle name="Calc cel 2 5 2 12" xfId="6681"/>
    <cellStyle name="Calc cel 2 5 2 12 2" xfId="17050"/>
    <cellStyle name="Calc cel 2 5 2 12 3" xfId="34815"/>
    <cellStyle name="Calc cel 2 5 2 13" xfId="11375"/>
    <cellStyle name="Calc cel 2 5 2 13 2" xfId="23611"/>
    <cellStyle name="Calc cel 2 5 2 14" xfId="21811"/>
    <cellStyle name="Calc cel 2 5 2 2" xfId="3098"/>
    <cellStyle name="Calc cel 2 5 2 2 10" xfId="13468"/>
    <cellStyle name="Calc cel 2 5 2 2 10 2" xfId="25106"/>
    <cellStyle name="Calc cel 2 5 2 2 11" xfId="22579"/>
    <cellStyle name="Calc cel 2 5 2 2 2" xfId="3299"/>
    <cellStyle name="Calc cel 2 5 2 2 2 2" xfId="4754"/>
    <cellStyle name="Calc cel 2 5 2 2 2 2 2" xfId="15124"/>
    <cellStyle name="Calc cel 2 5 2 2 2 2 2 2" xfId="33139"/>
    <cellStyle name="Calc cel 2 5 2 2 2 2 3" xfId="26762"/>
    <cellStyle name="Calc cel 2 5 2 2 2 3" xfId="5390"/>
    <cellStyle name="Calc cel 2 5 2 2 2 3 2" xfId="15759"/>
    <cellStyle name="Calc cel 2 5 2 2 2 3 2 2" xfId="33684"/>
    <cellStyle name="Calc cel 2 5 2 2 2 3 3" xfId="27397"/>
    <cellStyle name="Calc cel 2 5 2 2 2 4" xfId="7055"/>
    <cellStyle name="Calc cel 2 5 2 2 2 4 2" xfId="17424"/>
    <cellStyle name="Calc cel 2 5 2 2 2 4 3" xfId="29323"/>
    <cellStyle name="Calc cel 2 5 2 2 2 5" xfId="7810"/>
    <cellStyle name="Calc cel 2 5 2 2 2 5 2" xfId="18179"/>
    <cellStyle name="Calc cel 2 5 2 2 2 5 3" xfId="35347"/>
    <cellStyle name="Calc cel 2 5 2 2 2 6" xfId="8504"/>
    <cellStyle name="Calc cel 2 5 2 2 2 6 2" xfId="18873"/>
    <cellStyle name="Calc cel 2 5 2 2 2 6 3" xfId="36041"/>
    <cellStyle name="Calc cel 2 5 2 2 2 7" xfId="9122"/>
    <cellStyle name="Calc cel 2 5 2 2 2 7 2" xfId="19491"/>
    <cellStyle name="Calc cel 2 5 2 2 2 7 3" xfId="36659"/>
    <cellStyle name="Calc cel 2 5 2 2 2 8" xfId="13669"/>
    <cellStyle name="Calc cel 2 5 2 2 2 8 2" xfId="25307"/>
    <cellStyle name="Calc cel 2 5 2 2 2 9" xfId="22780"/>
    <cellStyle name="Calc cel 2 5 2 2 3" xfId="3817"/>
    <cellStyle name="Calc cel 2 5 2 2 3 2" xfId="5172"/>
    <cellStyle name="Calc cel 2 5 2 2 3 2 2" xfId="15541"/>
    <cellStyle name="Calc cel 2 5 2 2 3 2 2 2" xfId="33515"/>
    <cellStyle name="Calc cel 2 5 2 2 3 2 3" xfId="27179"/>
    <cellStyle name="Calc cel 2 5 2 2 3 3" xfId="5908"/>
    <cellStyle name="Calc cel 2 5 2 2 3 3 2" xfId="16277"/>
    <cellStyle name="Calc cel 2 5 2 2 3 3 2 2" xfId="34202"/>
    <cellStyle name="Calc cel 2 5 2 2 3 3 3" xfId="27915"/>
    <cellStyle name="Calc cel 2 5 2 2 3 4" xfId="7573"/>
    <cellStyle name="Calc cel 2 5 2 2 3 4 2" xfId="17942"/>
    <cellStyle name="Calc cel 2 5 2 2 3 4 3" xfId="29841"/>
    <cellStyle name="Calc cel 2 5 2 2 3 5" xfId="8328"/>
    <cellStyle name="Calc cel 2 5 2 2 3 5 2" xfId="18697"/>
    <cellStyle name="Calc cel 2 5 2 2 3 5 3" xfId="35865"/>
    <cellStyle name="Calc cel 2 5 2 2 3 6" xfId="9022"/>
    <cellStyle name="Calc cel 2 5 2 2 3 6 2" xfId="19391"/>
    <cellStyle name="Calc cel 2 5 2 2 3 6 3" xfId="36559"/>
    <cellStyle name="Calc cel 2 5 2 2 3 7" xfId="9640"/>
    <cellStyle name="Calc cel 2 5 2 2 3 7 2" xfId="20009"/>
    <cellStyle name="Calc cel 2 5 2 2 3 7 3" xfId="37177"/>
    <cellStyle name="Calc cel 2 5 2 2 3 8" xfId="14187"/>
    <cellStyle name="Calc cel 2 5 2 2 3 8 2" xfId="25825"/>
    <cellStyle name="Calc cel 2 5 2 2 3 9" xfId="23298"/>
    <cellStyle name="Calc cel 2 5 2 2 4" xfId="4783"/>
    <cellStyle name="Calc cel 2 5 2 2 4 2" xfId="15153"/>
    <cellStyle name="Calc cel 2 5 2 2 4 2 2" xfId="33165"/>
    <cellStyle name="Calc cel 2 5 2 2 4 3" xfId="26791"/>
    <cellStyle name="Calc cel 2 5 2 2 5" xfId="5305"/>
    <cellStyle name="Calc cel 2 5 2 2 5 2" xfId="15674"/>
    <cellStyle name="Calc cel 2 5 2 2 5 2 2" xfId="33626"/>
    <cellStyle name="Calc cel 2 5 2 2 5 3" xfId="27312"/>
    <cellStyle name="Calc cel 2 5 2 2 6" xfId="6941"/>
    <cellStyle name="Calc cel 2 5 2 2 6 2" xfId="17310"/>
    <cellStyle name="Calc cel 2 5 2 2 6 3" xfId="29122"/>
    <cellStyle name="Calc cel 2 5 2 2 7" xfId="7716"/>
    <cellStyle name="Calc cel 2 5 2 2 7 2" xfId="18085"/>
    <cellStyle name="Calc cel 2 5 2 2 7 3" xfId="35253"/>
    <cellStyle name="Calc cel 2 5 2 2 8" xfId="8444"/>
    <cellStyle name="Calc cel 2 5 2 2 8 2" xfId="18813"/>
    <cellStyle name="Calc cel 2 5 2 2 8 3" xfId="35981"/>
    <cellStyle name="Calc cel 2 5 2 2 9" xfId="9103"/>
    <cellStyle name="Calc cel 2 5 2 2 9 2" xfId="19472"/>
    <cellStyle name="Calc cel 2 5 2 2 9 3" xfId="36640"/>
    <cellStyle name="Calc cel 2 5 2 3" xfId="3619"/>
    <cellStyle name="Calc cel 2 5 2 3 2" xfId="4243"/>
    <cellStyle name="Calc cel 2 5 2 3 2 2" xfId="14613"/>
    <cellStyle name="Calc cel 2 5 2 3 2 2 2" xfId="32676"/>
    <cellStyle name="Calc cel 2 5 2 3 2 3" xfId="26251"/>
    <cellStyle name="Calc cel 2 5 2 3 3" xfId="5710"/>
    <cellStyle name="Calc cel 2 5 2 3 3 2" xfId="16079"/>
    <cellStyle name="Calc cel 2 5 2 3 3 2 2" xfId="34004"/>
    <cellStyle name="Calc cel 2 5 2 3 3 3" xfId="27717"/>
    <cellStyle name="Calc cel 2 5 2 3 4" xfId="7375"/>
    <cellStyle name="Calc cel 2 5 2 3 4 2" xfId="17744"/>
    <cellStyle name="Calc cel 2 5 2 3 4 3" xfId="29643"/>
    <cellStyle name="Calc cel 2 5 2 3 5" xfId="8130"/>
    <cellStyle name="Calc cel 2 5 2 3 5 2" xfId="18499"/>
    <cellStyle name="Calc cel 2 5 2 3 5 3" xfId="35667"/>
    <cellStyle name="Calc cel 2 5 2 3 6" xfId="8824"/>
    <cellStyle name="Calc cel 2 5 2 3 6 2" xfId="19193"/>
    <cellStyle name="Calc cel 2 5 2 3 6 3" xfId="36361"/>
    <cellStyle name="Calc cel 2 5 2 3 7" xfId="9442"/>
    <cellStyle name="Calc cel 2 5 2 3 7 2" xfId="19811"/>
    <cellStyle name="Calc cel 2 5 2 3 7 3" xfId="36979"/>
    <cellStyle name="Calc cel 2 5 2 3 8" xfId="13989"/>
    <cellStyle name="Calc cel 2 5 2 3 8 2" xfId="25627"/>
    <cellStyle name="Calc cel 2 5 2 3 9" xfId="23100"/>
    <cellStyle name="Calc cel 2 5 2 4" xfId="2112"/>
    <cellStyle name="Calc cel 2 5 2 4 2" xfId="4841"/>
    <cellStyle name="Calc cel 2 5 2 4 2 2" xfId="15211"/>
    <cellStyle name="Calc cel 2 5 2 4 2 2 2" xfId="33221"/>
    <cellStyle name="Calc cel 2 5 2 4 2 3" xfId="26849"/>
    <cellStyle name="Calc cel 2 5 2 4 3" xfId="4340"/>
    <cellStyle name="Calc cel 2 5 2 4 3 2" xfId="14710"/>
    <cellStyle name="Calc cel 2 5 2 4 3 2 2" xfId="32765"/>
    <cellStyle name="Calc cel 2 5 2 4 3 3" xfId="26348"/>
    <cellStyle name="Calc cel 2 5 2 4 4" xfId="6211"/>
    <cellStyle name="Calc cel 2 5 2 4 4 2" xfId="16580"/>
    <cellStyle name="Calc cel 2 5 2 4 4 3" xfId="28192"/>
    <cellStyle name="Calc cel 2 5 2 4 5" xfId="6954"/>
    <cellStyle name="Calc cel 2 5 2 4 5 2" xfId="17323"/>
    <cellStyle name="Calc cel 2 5 2 4 5 3" xfId="35028"/>
    <cellStyle name="Calc cel 2 5 2 4 6" xfId="7727"/>
    <cellStyle name="Calc cel 2 5 2 4 6 2" xfId="18096"/>
    <cellStyle name="Calc cel 2 5 2 4 6 3" xfId="35264"/>
    <cellStyle name="Calc cel 2 5 2 4 7" xfId="8454"/>
    <cellStyle name="Calc cel 2 5 2 4 7 2" xfId="18823"/>
    <cellStyle name="Calc cel 2 5 2 4 7 3" xfId="35991"/>
    <cellStyle name="Calc cel 2 5 2 4 8" xfId="12482"/>
    <cellStyle name="Calc cel 2 5 2 4 8 2" xfId="24034"/>
    <cellStyle name="Calc cel 2 5 2 4 9" xfId="21498"/>
    <cellStyle name="Calc cel 2 5 2 5" xfId="4892"/>
    <cellStyle name="Calc cel 2 5 2 5 2" xfId="15262"/>
    <cellStyle name="Calc cel 2 5 2 5 2 2" xfId="33266"/>
    <cellStyle name="Calc cel 2 5 2 5 3" xfId="26900"/>
    <cellStyle name="Calc cel 2 5 2 6" xfId="4521"/>
    <cellStyle name="Calc cel 2 5 2 6 2" xfId="14891"/>
    <cellStyle name="Calc cel 2 5 2 6 2 2" xfId="32929"/>
    <cellStyle name="Calc cel 2 5 2 6 3" xfId="26529"/>
    <cellStyle name="Calc cel 2 5 2 7" xfId="5211"/>
    <cellStyle name="Calc cel 2 5 2 7 2" xfId="15580"/>
    <cellStyle name="Calc cel 2 5 2 7 2 2" xfId="33543"/>
    <cellStyle name="Calc cel 2 5 2 7 3" xfId="27218"/>
    <cellStyle name="Calc cel 2 5 2 8" xfId="5959"/>
    <cellStyle name="Calc cel 2 5 2 8 2" xfId="16328"/>
    <cellStyle name="Calc cel 2 5 2 8 3" xfId="27966"/>
    <cellStyle name="Calc cel 2 5 2 9" xfId="6434"/>
    <cellStyle name="Calc cel 2 5 2 9 2" xfId="16803"/>
    <cellStyle name="Calc cel 2 5 2 9 3" xfId="34568"/>
    <cellStyle name="Calc cel 2 5 3" xfId="1162"/>
    <cellStyle name="Calc cel 2 5 3 10" xfId="7612"/>
    <cellStyle name="Calc cel 2 5 3 10 2" xfId="17981"/>
    <cellStyle name="Calc cel 2 5 3 10 3" xfId="35149"/>
    <cellStyle name="Calc cel 2 5 3 11" xfId="8352"/>
    <cellStyle name="Calc cel 2 5 3 11 2" xfId="18721"/>
    <cellStyle name="Calc cel 2 5 3 11 3" xfId="35889"/>
    <cellStyle name="Calc cel 2 5 3 12" xfId="11532"/>
    <cellStyle name="Calc cel 2 5 3 12 2" xfId="24495"/>
    <cellStyle name="Calc cel 2 5 3 13" xfId="21968"/>
    <cellStyle name="Calc cel 2 5 3 2" xfId="3648"/>
    <cellStyle name="Calc cel 2 5 3 2 2" xfId="4418"/>
    <cellStyle name="Calc cel 2 5 3 2 2 2" xfId="14788"/>
    <cellStyle name="Calc cel 2 5 3 2 2 2 2" xfId="32834"/>
    <cellStyle name="Calc cel 2 5 3 2 2 3" xfId="26426"/>
    <cellStyle name="Calc cel 2 5 3 2 3" xfId="5739"/>
    <cellStyle name="Calc cel 2 5 3 2 3 2" xfId="16108"/>
    <cellStyle name="Calc cel 2 5 3 2 3 2 2" xfId="34033"/>
    <cellStyle name="Calc cel 2 5 3 2 3 3" xfId="27746"/>
    <cellStyle name="Calc cel 2 5 3 2 4" xfId="7404"/>
    <cellStyle name="Calc cel 2 5 3 2 4 2" xfId="17773"/>
    <cellStyle name="Calc cel 2 5 3 2 4 3" xfId="29672"/>
    <cellStyle name="Calc cel 2 5 3 2 5" xfId="8159"/>
    <cellStyle name="Calc cel 2 5 3 2 5 2" xfId="18528"/>
    <cellStyle name="Calc cel 2 5 3 2 5 3" xfId="35696"/>
    <cellStyle name="Calc cel 2 5 3 2 6" xfId="8853"/>
    <cellStyle name="Calc cel 2 5 3 2 6 2" xfId="19222"/>
    <cellStyle name="Calc cel 2 5 3 2 6 3" xfId="36390"/>
    <cellStyle name="Calc cel 2 5 3 2 7" xfId="9471"/>
    <cellStyle name="Calc cel 2 5 3 2 7 2" xfId="19840"/>
    <cellStyle name="Calc cel 2 5 3 2 7 3" xfId="37008"/>
    <cellStyle name="Calc cel 2 5 3 2 8" xfId="14018"/>
    <cellStyle name="Calc cel 2 5 3 2 8 2" xfId="25656"/>
    <cellStyle name="Calc cel 2 5 3 2 9" xfId="23129"/>
    <cellStyle name="Calc cel 2 5 3 3" xfId="3300"/>
    <cellStyle name="Calc cel 2 5 3 3 2" xfId="4216"/>
    <cellStyle name="Calc cel 2 5 3 3 2 2" xfId="14586"/>
    <cellStyle name="Calc cel 2 5 3 3 2 2 2" xfId="32652"/>
    <cellStyle name="Calc cel 2 5 3 3 2 3" xfId="26224"/>
    <cellStyle name="Calc cel 2 5 3 3 3" xfId="5391"/>
    <cellStyle name="Calc cel 2 5 3 3 3 2" xfId="15760"/>
    <cellStyle name="Calc cel 2 5 3 3 3 2 2" xfId="33685"/>
    <cellStyle name="Calc cel 2 5 3 3 3 3" xfId="27398"/>
    <cellStyle name="Calc cel 2 5 3 3 4" xfId="7056"/>
    <cellStyle name="Calc cel 2 5 3 3 4 2" xfId="17425"/>
    <cellStyle name="Calc cel 2 5 3 3 4 3" xfId="29324"/>
    <cellStyle name="Calc cel 2 5 3 3 5" xfId="7811"/>
    <cellStyle name="Calc cel 2 5 3 3 5 2" xfId="18180"/>
    <cellStyle name="Calc cel 2 5 3 3 5 3" xfId="35348"/>
    <cellStyle name="Calc cel 2 5 3 3 6" xfId="8505"/>
    <cellStyle name="Calc cel 2 5 3 3 6 2" xfId="18874"/>
    <cellStyle name="Calc cel 2 5 3 3 6 3" xfId="36042"/>
    <cellStyle name="Calc cel 2 5 3 3 7" xfId="9123"/>
    <cellStyle name="Calc cel 2 5 3 3 7 2" xfId="19492"/>
    <cellStyle name="Calc cel 2 5 3 3 7 3" xfId="36660"/>
    <cellStyle name="Calc cel 2 5 3 3 8" xfId="13670"/>
    <cellStyle name="Calc cel 2 5 3 3 8 2" xfId="25308"/>
    <cellStyle name="Calc cel 2 5 3 3 9" xfId="22781"/>
    <cellStyle name="Calc cel 2 5 3 4" xfId="4219"/>
    <cellStyle name="Calc cel 2 5 3 4 2" xfId="14589"/>
    <cellStyle name="Calc cel 2 5 3 4 2 2" xfId="32654"/>
    <cellStyle name="Calc cel 2 5 3 4 3" xfId="26227"/>
    <cellStyle name="Calc cel 2 5 3 5" xfId="4683"/>
    <cellStyle name="Calc cel 2 5 3 5 2" xfId="15053"/>
    <cellStyle name="Calc cel 2 5 3 5 2 2" xfId="33075"/>
    <cellStyle name="Calc cel 2 5 3 5 3" xfId="26691"/>
    <cellStyle name="Calc cel 2 5 3 6" xfId="4541"/>
    <cellStyle name="Calc cel 2 5 3 6 2" xfId="14911"/>
    <cellStyle name="Calc cel 2 5 3 6 2 2" xfId="32946"/>
    <cellStyle name="Calc cel 2 5 3 6 3" xfId="26549"/>
    <cellStyle name="Calc cel 2 5 3 7" xfId="4505"/>
    <cellStyle name="Calc cel 2 5 3 7 2" xfId="14875"/>
    <cellStyle name="Calc cel 2 5 3 7 3" xfId="26513"/>
    <cellStyle name="Calc cel 2 5 3 8" xfId="6549"/>
    <cellStyle name="Calc cel 2 5 3 8 2" xfId="16918"/>
    <cellStyle name="Calc cel 2 5 3 8 3" xfId="34683"/>
    <cellStyle name="Calc cel 2 5 3 9" xfId="6828"/>
    <cellStyle name="Calc cel 2 5 3 9 2" xfId="17197"/>
    <cellStyle name="Calc cel 2 5 3 9 3" xfId="34958"/>
    <cellStyle name="Calc cel 2 5 4" xfId="895"/>
    <cellStyle name="Calc cel 2 5 4 10" xfId="8372"/>
    <cellStyle name="Calc cel 2 5 4 10 2" xfId="18741"/>
    <cellStyle name="Calc cel 2 5 4 10 3" xfId="35909"/>
    <cellStyle name="Calc cel 2 5 4 11" xfId="9047"/>
    <cellStyle name="Calc cel 2 5 4 11 2" xfId="19416"/>
    <cellStyle name="Calc cel 2 5 4 11 3" xfId="36584"/>
    <cellStyle name="Calc cel 2 5 4 12" xfId="11265"/>
    <cellStyle name="Calc cel 2 5 4 12 2" xfId="24996"/>
    <cellStyle name="Calc cel 2 5 4 13" xfId="22469"/>
    <cellStyle name="Calc cel 2 5 4 2" xfId="3301"/>
    <cellStyle name="Calc cel 2 5 4 2 2" xfId="4597"/>
    <cellStyle name="Calc cel 2 5 4 2 2 2" xfId="14967"/>
    <cellStyle name="Calc cel 2 5 4 2 2 2 2" xfId="33000"/>
    <cellStyle name="Calc cel 2 5 4 2 2 3" xfId="26605"/>
    <cellStyle name="Calc cel 2 5 4 2 3" xfId="5392"/>
    <cellStyle name="Calc cel 2 5 4 2 3 2" xfId="15761"/>
    <cellStyle name="Calc cel 2 5 4 2 3 2 2" xfId="33686"/>
    <cellStyle name="Calc cel 2 5 4 2 3 3" xfId="27399"/>
    <cellStyle name="Calc cel 2 5 4 2 4" xfId="7057"/>
    <cellStyle name="Calc cel 2 5 4 2 4 2" xfId="17426"/>
    <cellStyle name="Calc cel 2 5 4 2 4 3" xfId="29325"/>
    <cellStyle name="Calc cel 2 5 4 2 5" xfId="7812"/>
    <cellStyle name="Calc cel 2 5 4 2 5 2" xfId="18181"/>
    <cellStyle name="Calc cel 2 5 4 2 5 3" xfId="35349"/>
    <cellStyle name="Calc cel 2 5 4 2 6" xfId="8506"/>
    <cellStyle name="Calc cel 2 5 4 2 6 2" xfId="18875"/>
    <cellStyle name="Calc cel 2 5 4 2 6 3" xfId="36043"/>
    <cellStyle name="Calc cel 2 5 4 2 7" xfId="9124"/>
    <cellStyle name="Calc cel 2 5 4 2 7 2" xfId="19493"/>
    <cellStyle name="Calc cel 2 5 4 2 7 3" xfId="36661"/>
    <cellStyle name="Calc cel 2 5 4 2 8" xfId="13671"/>
    <cellStyle name="Calc cel 2 5 4 2 8 2" xfId="25309"/>
    <cellStyle name="Calc cel 2 5 4 2 9" xfId="22782"/>
    <cellStyle name="Calc cel 2 5 4 3" xfId="3761"/>
    <cellStyle name="Calc cel 2 5 4 3 2" xfId="4358"/>
    <cellStyle name="Calc cel 2 5 4 3 2 2" xfId="14728"/>
    <cellStyle name="Calc cel 2 5 4 3 2 2 2" xfId="32780"/>
    <cellStyle name="Calc cel 2 5 4 3 2 3" xfId="26366"/>
    <cellStyle name="Calc cel 2 5 4 3 3" xfId="5852"/>
    <cellStyle name="Calc cel 2 5 4 3 3 2" xfId="16221"/>
    <cellStyle name="Calc cel 2 5 4 3 3 2 2" xfId="34146"/>
    <cellStyle name="Calc cel 2 5 4 3 3 3" xfId="27859"/>
    <cellStyle name="Calc cel 2 5 4 3 4" xfId="7517"/>
    <cellStyle name="Calc cel 2 5 4 3 4 2" xfId="17886"/>
    <cellStyle name="Calc cel 2 5 4 3 4 3" xfId="29785"/>
    <cellStyle name="Calc cel 2 5 4 3 5" xfId="8272"/>
    <cellStyle name="Calc cel 2 5 4 3 5 2" xfId="18641"/>
    <cellStyle name="Calc cel 2 5 4 3 5 3" xfId="35809"/>
    <cellStyle name="Calc cel 2 5 4 3 6" xfId="8966"/>
    <cellStyle name="Calc cel 2 5 4 3 6 2" xfId="19335"/>
    <cellStyle name="Calc cel 2 5 4 3 6 3" xfId="36503"/>
    <cellStyle name="Calc cel 2 5 4 3 7" xfId="9584"/>
    <cellStyle name="Calc cel 2 5 4 3 7 2" xfId="19953"/>
    <cellStyle name="Calc cel 2 5 4 3 7 3" xfId="37121"/>
    <cellStyle name="Calc cel 2 5 4 3 8" xfId="14131"/>
    <cellStyle name="Calc cel 2 5 4 3 8 2" xfId="25769"/>
    <cellStyle name="Calc cel 2 5 4 3 9" xfId="23242"/>
    <cellStyle name="Calc cel 2 5 4 4" xfId="1860"/>
    <cellStyle name="Calc cel 2 5 4 4 2" xfId="12230"/>
    <cellStyle name="Calc cel 2 5 4 4 2 2" xfId="31014"/>
    <cellStyle name="Calc cel 2 5 4 4 3" xfId="23782"/>
    <cellStyle name="Calc cel 2 5 4 5" xfId="5231"/>
    <cellStyle name="Calc cel 2 5 4 5 2" xfId="15600"/>
    <cellStyle name="Calc cel 2 5 4 5 2 2" xfId="33561"/>
    <cellStyle name="Calc cel 2 5 4 5 3" xfId="27238"/>
    <cellStyle name="Calc cel 2 5 4 6" xfId="5361"/>
    <cellStyle name="Calc cel 2 5 4 6 2" xfId="15730"/>
    <cellStyle name="Calc cel 2 5 4 6 2 2" xfId="33661"/>
    <cellStyle name="Calc cel 2 5 4 6 3" xfId="27368"/>
    <cellStyle name="Calc cel 2 5 4 7" xfId="5961"/>
    <cellStyle name="Calc cel 2 5 4 7 2" xfId="16330"/>
    <cellStyle name="Calc cel 2 5 4 7 3" xfId="27968"/>
    <cellStyle name="Calc cel 2 5 4 8" xfId="6858"/>
    <cellStyle name="Calc cel 2 5 4 8 2" xfId="17227"/>
    <cellStyle name="Calc cel 2 5 4 8 3" xfId="34988"/>
    <cellStyle name="Calc cel 2 5 4 9" xfId="7639"/>
    <cellStyle name="Calc cel 2 5 4 9 2" xfId="18008"/>
    <cellStyle name="Calc cel 2 5 4 9 3" xfId="35176"/>
    <cellStyle name="Calc cel 2 5 5" xfId="3432"/>
    <cellStyle name="Calc cel 2 5 5 2" xfId="4066"/>
    <cellStyle name="Calc cel 2 5 5 2 2" xfId="14436"/>
    <cellStyle name="Calc cel 2 5 5 2 2 2" xfId="32509"/>
    <cellStyle name="Calc cel 2 5 5 2 3" xfId="26074"/>
    <cellStyle name="Calc cel 2 5 5 3" xfId="5523"/>
    <cellStyle name="Calc cel 2 5 5 3 2" xfId="15892"/>
    <cellStyle name="Calc cel 2 5 5 3 2 2" xfId="33817"/>
    <cellStyle name="Calc cel 2 5 5 3 3" xfId="27530"/>
    <cellStyle name="Calc cel 2 5 5 4" xfId="7188"/>
    <cellStyle name="Calc cel 2 5 5 4 2" xfId="17557"/>
    <cellStyle name="Calc cel 2 5 5 4 3" xfId="29456"/>
    <cellStyle name="Calc cel 2 5 5 5" xfId="7943"/>
    <cellStyle name="Calc cel 2 5 5 5 2" xfId="18312"/>
    <cellStyle name="Calc cel 2 5 5 5 3" xfId="35480"/>
    <cellStyle name="Calc cel 2 5 5 6" xfId="8637"/>
    <cellStyle name="Calc cel 2 5 5 6 2" xfId="19006"/>
    <cellStyle name="Calc cel 2 5 5 6 3" xfId="36174"/>
    <cellStyle name="Calc cel 2 5 5 7" xfId="9255"/>
    <cellStyle name="Calc cel 2 5 5 7 2" xfId="19624"/>
    <cellStyle name="Calc cel 2 5 5 7 3" xfId="36792"/>
    <cellStyle name="Calc cel 2 5 5 8" xfId="13802"/>
    <cellStyle name="Calc cel 2 5 5 8 2" xfId="25440"/>
    <cellStyle name="Calc cel 2 5 5 9" xfId="22913"/>
    <cellStyle name="Calc cel 2 5 6" xfId="3505"/>
    <cellStyle name="Calc cel 2 5 6 2" xfId="4580"/>
    <cellStyle name="Calc cel 2 5 6 2 2" xfId="14950"/>
    <cellStyle name="Calc cel 2 5 6 2 2 2" xfId="32984"/>
    <cellStyle name="Calc cel 2 5 6 2 3" xfId="26588"/>
    <cellStyle name="Calc cel 2 5 6 3" xfId="5596"/>
    <cellStyle name="Calc cel 2 5 6 3 2" xfId="15965"/>
    <cellStyle name="Calc cel 2 5 6 3 2 2" xfId="33890"/>
    <cellStyle name="Calc cel 2 5 6 3 3" xfId="27603"/>
    <cellStyle name="Calc cel 2 5 6 4" xfId="7261"/>
    <cellStyle name="Calc cel 2 5 6 4 2" xfId="17630"/>
    <cellStyle name="Calc cel 2 5 6 4 3" xfId="29529"/>
    <cellStyle name="Calc cel 2 5 6 5" xfId="8016"/>
    <cellStyle name="Calc cel 2 5 6 5 2" xfId="18385"/>
    <cellStyle name="Calc cel 2 5 6 5 3" xfId="35553"/>
    <cellStyle name="Calc cel 2 5 6 6" xfId="8710"/>
    <cellStyle name="Calc cel 2 5 6 6 2" xfId="19079"/>
    <cellStyle name="Calc cel 2 5 6 6 3" xfId="36247"/>
    <cellStyle name="Calc cel 2 5 6 7" xfId="9328"/>
    <cellStyle name="Calc cel 2 5 6 7 2" xfId="19697"/>
    <cellStyle name="Calc cel 2 5 6 7 3" xfId="36865"/>
    <cellStyle name="Calc cel 2 5 6 8" xfId="13875"/>
    <cellStyle name="Calc cel 2 5 6 8 2" xfId="25513"/>
    <cellStyle name="Calc cel 2 5 6 9" xfId="22986"/>
    <cellStyle name="Calc cel 2 5 7" xfId="4339"/>
    <cellStyle name="Calc cel 2 5 7 2" xfId="14709"/>
    <cellStyle name="Calc cel 2 5 7 2 2" xfId="32764"/>
    <cellStyle name="Calc cel 2 5 7 3" xfId="26347"/>
    <cellStyle name="Calc cel 2 5 8" xfId="4150"/>
    <cellStyle name="Calc cel 2 5 8 2" xfId="14520"/>
    <cellStyle name="Calc cel 2 5 8 2 2" xfId="32591"/>
    <cellStyle name="Calc cel 2 5 8 3" xfId="26158"/>
    <cellStyle name="Calc cel 2 5 9" xfId="2010"/>
    <cellStyle name="Calc cel 2 5 9 2" xfId="12380"/>
    <cellStyle name="Calc cel 2 5 9 2 2" xfId="31160"/>
    <cellStyle name="Calc cel 2 5 9 3" xfId="23932"/>
    <cellStyle name="Calc cel 2 6" xfId="539"/>
    <cellStyle name="Calc cel 2 6 10" xfId="6133"/>
    <cellStyle name="Calc cel 2 6 10 2" xfId="16502"/>
    <cellStyle name="Calc cel 2 6 10 3" xfId="34358"/>
    <cellStyle name="Calc cel 2 6 11" xfId="6634"/>
    <cellStyle name="Calc cel 2 6 11 2" xfId="17003"/>
    <cellStyle name="Calc cel 2 6 11 3" xfId="34768"/>
    <cellStyle name="Calc cel 2 6 12" xfId="6619"/>
    <cellStyle name="Calc cel 2 6 12 2" xfId="16988"/>
    <cellStyle name="Calc cel 2 6 12 3" xfId="34753"/>
    <cellStyle name="Calc cel 2 6 13" xfId="7036"/>
    <cellStyle name="Calc cel 2 6 13 2" xfId="17405"/>
    <cellStyle name="Calc cel 2 6 13 3" xfId="35110"/>
    <cellStyle name="Calc cel 2 6 14" xfId="10911"/>
    <cellStyle name="Calc cel 2 6 14 2" xfId="23466"/>
    <cellStyle name="Calc cel 2 6 15" xfId="21384"/>
    <cellStyle name="Calc cel 2 6 2" xfId="988"/>
    <cellStyle name="Calc cel 2 6 2 10" xfId="6568"/>
    <cellStyle name="Calc cel 2 6 2 10 2" xfId="16937"/>
    <cellStyle name="Calc cel 2 6 2 10 3" xfId="34702"/>
    <cellStyle name="Calc cel 2 6 2 11" xfId="6973"/>
    <cellStyle name="Calc cel 2 6 2 11 2" xfId="17342"/>
    <cellStyle name="Calc cel 2 6 2 11 3" xfId="35047"/>
    <cellStyle name="Calc cel 2 6 2 12" xfId="7744"/>
    <cellStyle name="Calc cel 2 6 2 12 2" xfId="18113"/>
    <cellStyle name="Calc cel 2 6 2 12 3" xfId="35281"/>
    <cellStyle name="Calc cel 2 6 2 13" xfId="11358"/>
    <cellStyle name="Calc cel 2 6 2 13 2" xfId="23594"/>
    <cellStyle name="Calc cel 2 6 2 14" xfId="21794"/>
    <cellStyle name="Calc cel 2 6 2 2" xfId="3081"/>
    <cellStyle name="Calc cel 2 6 2 2 10" xfId="13451"/>
    <cellStyle name="Calc cel 2 6 2 2 10 2" xfId="25089"/>
    <cellStyle name="Calc cel 2 6 2 2 11" xfId="22562"/>
    <cellStyle name="Calc cel 2 6 2 2 2" xfId="3421"/>
    <cellStyle name="Calc cel 2 6 2 2 2 2" xfId="4623"/>
    <cellStyle name="Calc cel 2 6 2 2 2 2 2" xfId="14993"/>
    <cellStyle name="Calc cel 2 6 2 2 2 2 2 2" xfId="33021"/>
    <cellStyle name="Calc cel 2 6 2 2 2 2 3" xfId="26631"/>
    <cellStyle name="Calc cel 2 6 2 2 2 3" xfId="5512"/>
    <cellStyle name="Calc cel 2 6 2 2 2 3 2" xfId="15881"/>
    <cellStyle name="Calc cel 2 6 2 2 2 3 2 2" xfId="33806"/>
    <cellStyle name="Calc cel 2 6 2 2 2 3 3" xfId="27519"/>
    <cellStyle name="Calc cel 2 6 2 2 2 4" xfId="7177"/>
    <cellStyle name="Calc cel 2 6 2 2 2 4 2" xfId="17546"/>
    <cellStyle name="Calc cel 2 6 2 2 2 4 3" xfId="29445"/>
    <cellStyle name="Calc cel 2 6 2 2 2 5" xfId="7932"/>
    <cellStyle name="Calc cel 2 6 2 2 2 5 2" xfId="18301"/>
    <cellStyle name="Calc cel 2 6 2 2 2 5 3" xfId="35469"/>
    <cellStyle name="Calc cel 2 6 2 2 2 6" xfId="8626"/>
    <cellStyle name="Calc cel 2 6 2 2 2 6 2" xfId="18995"/>
    <cellStyle name="Calc cel 2 6 2 2 2 6 3" xfId="36163"/>
    <cellStyle name="Calc cel 2 6 2 2 2 7" xfId="9244"/>
    <cellStyle name="Calc cel 2 6 2 2 2 7 2" xfId="19613"/>
    <cellStyle name="Calc cel 2 6 2 2 2 7 3" xfId="36781"/>
    <cellStyle name="Calc cel 2 6 2 2 2 8" xfId="13791"/>
    <cellStyle name="Calc cel 2 6 2 2 2 8 2" xfId="25429"/>
    <cellStyle name="Calc cel 2 6 2 2 2 9" xfId="22902"/>
    <cellStyle name="Calc cel 2 6 2 2 3" xfId="3800"/>
    <cellStyle name="Calc cel 2 6 2 2 3 2" xfId="5155"/>
    <cellStyle name="Calc cel 2 6 2 2 3 2 2" xfId="15524"/>
    <cellStyle name="Calc cel 2 6 2 2 3 2 2 2" xfId="33498"/>
    <cellStyle name="Calc cel 2 6 2 2 3 2 3" xfId="27162"/>
    <cellStyle name="Calc cel 2 6 2 2 3 3" xfId="5891"/>
    <cellStyle name="Calc cel 2 6 2 2 3 3 2" xfId="16260"/>
    <cellStyle name="Calc cel 2 6 2 2 3 3 2 2" xfId="34185"/>
    <cellStyle name="Calc cel 2 6 2 2 3 3 3" xfId="27898"/>
    <cellStyle name="Calc cel 2 6 2 2 3 4" xfId="7556"/>
    <cellStyle name="Calc cel 2 6 2 2 3 4 2" xfId="17925"/>
    <cellStyle name="Calc cel 2 6 2 2 3 4 3" xfId="29824"/>
    <cellStyle name="Calc cel 2 6 2 2 3 5" xfId="8311"/>
    <cellStyle name="Calc cel 2 6 2 2 3 5 2" xfId="18680"/>
    <cellStyle name="Calc cel 2 6 2 2 3 5 3" xfId="35848"/>
    <cellStyle name="Calc cel 2 6 2 2 3 6" xfId="9005"/>
    <cellStyle name="Calc cel 2 6 2 2 3 6 2" xfId="19374"/>
    <cellStyle name="Calc cel 2 6 2 2 3 6 3" xfId="36542"/>
    <cellStyle name="Calc cel 2 6 2 2 3 7" xfId="9623"/>
    <cellStyle name="Calc cel 2 6 2 2 3 7 2" xfId="19992"/>
    <cellStyle name="Calc cel 2 6 2 2 3 7 3" xfId="37160"/>
    <cellStyle name="Calc cel 2 6 2 2 3 8" xfId="14170"/>
    <cellStyle name="Calc cel 2 6 2 2 3 8 2" xfId="25808"/>
    <cellStyle name="Calc cel 2 6 2 2 3 9" xfId="23281"/>
    <cellStyle name="Calc cel 2 6 2 2 4" xfId="4725"/>
    <cellStyle name="Calc cel 2 6 2 2 4 2" xfId="15095"/>
    <cellStyle name="Calc cel 2 6 2 2 4 2 2" xfId="33112"/>
    <cellStyle name="Calc cel 2 6 2 2 4 3" xfId="26733"/>
    <cellStyle name="Calc cel 2 6 2 2 5" xfId="5288"/>
    <cellStyle name="Calc cel 2 6 2 2 5 2" xfId="15657"/>
    <cellStyle name="Calc cel 2 6 2 2 5 2 2" xfId="33609"/>
    <cellStyle name="Calc cel 2 6 2 2 5 3" xfId="27295"/>
    <cellStyle name="Calc cel 2 6 2 2 6" xfId="6924"/>
    <cellStyle name="Calc cel 2 6 2 2 6 2" xfId="17293"/>
    <cellStyle name="Calc cel 2 6 2 2 6 3" xfId="29105"/>
    <cellStyle name="Calc cel 2 6 2 2 7" xfId="7699"/>
    <cellStyle name="Calc cel 2 6 2 2 7 2" xfId="18068"/>
    <cellStyle name="Calc cel 2 6 2 2 7 3" xfId="35236"/>
    <cellStyle name="Calc cel 2 6 2 2 8" xfId="8427"/>
    <cellStyle name="Calc cel 2 6 2 2 8 2" xfId="18796"/>
    <cellStyle name="Calc cel 2 6 2 2 8 3" xfId="35964"/>
    <cellStyle name="Calc cel 2 6 2 2 9" xfId="9086"/>
    <cellStyle name="Calc cel 2 6 2 2 9 2" xfId="19455"/>
    <cellStyle name="Calc cel 2 6 2 2 9 3" xfId="36623"/>
    <cellStyle name="Calc cel 2 6 2 3" xfId="2182"/>
    <cellStyle name="Calc cel 2 6 2 3 2" xfId="5010"/>
    <cellStyle name="Calc cel 2 6 2 3 2 2" xfId="15380"/>
    <cellStyle name="Calc cel 2 6 2 3 2 2 2" xfId="33373"/>
    <cellStyle name="Calc cel 2 6 2 3 2 3" xfId="27018"/>
    <cellStyle name="Calc cel 2 6 2 3 3" xfId="4230"/>
    <cellStyle name="Calc cel 2 6 2 3 3 2" xfId="14600"/>
    <cellStyle name="Calc cel 2 6 2 3 3 2 2" xfId="32665"/>
    <cellStyle name="Calc cel 2 6 2 3 3 3" xfId="26238"/>
    <cellStyle name="Calc cel 2 6 2 3 4" xfId="6277"/>
    <cellStyle name="Calc cel 2 6 2 3 4 2" xfId="16646"/>
    <cellStyle name="Calc cel 2 6 2 3 4 3" xfId="28262"/>
    <cellStyle name="Calc cel 2 6 2 3 5" xfId="2851"/>
    <cellStyle name="Calc cel 2 6 2 3 5 2" xfId="13221"/>
    <cellStyle name="Calc cel 2 6 2 3 5 3" xfId="31908"/>
    <cellStyle name="Calc cel 2 6 2 3 6" xfId="6366"/>
    <cellStyle name="Calc cel 2 6 2 3 6 2" xfId="16735"/>
    <cellStyle name="Calc cel 2 6 2 3 6 3" xfId="34510"/>
    <cellStyle name="Calc cel 2 6 2 3 7" xfId="6217"/>
    <cellStyle name="Calc cel 2 6 2 3 7 2" xfId="16586"/>
    <cellStyle name="Calc cel 2 6 2 3 7 3" xfId="34431"/>
    <cellStyle name="Calc cel 2 6 2 3 8" xfId="12552"/>
    <cellStyle name="Calc cel 2 6 2 3 8 2" xfId="24104"/>
    <cellStyle name="Calc cel 2 6 2 3 9" xfId="21568"/>
    <cellStyle name="Calc cel 2 6 2 4" xfId="3523"/>
    <cellStyle name="Calc cel 2 6 2 4 2" xfId="4550"/>
    <cellStyle name="Calc cel 2 6 2 4 2 2" xfId="14920"/>
    <cellStyle name="Calc cel 2 6 2 4 2 2 2" xfId="32955"/>
    <cellStyle name="Calc cel 2 6 2 4 2 3" xfId="26558"/>
    <cellStyle name="Calc cel 2 6 2 4 3" xfId="5614"/>
    <cellStyle name="Calc cel 2 6 2 4 3 2" xfId="15983"/>
    <cellStyle name="Calc cel 2 6 2 4 3 2 2" xfId="33908"/>
    <cellStyle name="Calc cel 2 6 2 4 3 3" xfId="27621"/>
    <cellStyle name="Calc cel 2 6 2 4 4" xfId="7279"/>
    <cellStyle name="Calc cel 2 6 2 4 4 2" xfId="17648"/>
    <cellStyle name="Calc cel 2 6 2 4 4 3" xfId="29547"/>
    <cellStyle name="Calc cel 2 6 2 4 5" xfId="8034"/>
    <cellStyle name="Calc cel 2 6 2 4 5 2" xfId="18403"/>
    <cellStyle name="Calc cel 2 6 2 4 5 3" xfId="35571"/>
    <cellStyle name="Calc cel 2 6 2 4 6" xfId="8728"/>
    <cellStyle name="Calc cel 2 6 2 4 6 2" xfId="19097"/>
    <cellStyle name="Calc cel 2 6 2 4 6 3" xfId="36265"/>
    <cellStyle name="Calc cel 2 6 2 4 7" xfId="9346"/>
    <cellStyle name="Calc cel 2 6 2 4 7 2" xfId="19715"/>
    <cellStyle name="Calc cel 2 6 2 4 7 3" xfId="36883"/>
    <cellStyle name="Calc cel 2 6 2 4 8" xfId="13893"/>
    <cellStyle name="Calc cel 2 6 2 4 8 2" xfId="25531"/>
    <cellStyle name="Calc cel 2 6 2 4 9" xfId="23004"/>
    <cellStyle name="Calc cel 2 6 2 5" xfId="5048"/>
    <cellStyle name="Calc cel 2 6 2 5 2" xfId="15418"/>
    <cellStyle name="Calc cel 2 6 2 5 2 2" xfId="33406"/>
    <cellStyle name="Calc cel 2 6 2 5 3" xfId="27056"/>
    <cellStyle name="Calc cel 2 6 2 6" xfId="4836"/>
    <cellStyle name="Calc cel 2 6 2 6 2" xfId="15206"/>
    <cellStyle name="Calc cel 2 6 2 6 2 2" xfId="33217"/>
    <cellStyle name="Calc cel 2 6 2 6 3" xfId="26844"/>
    <cellStyle name="Calc cel 2 6 2 7" xfId="3853"/>
    <cellStyle name="Calc cel 2 6 2 7 2" xfId="14223"/>
    <cellStyle name="Calc cel 2 6 2 7 2 2" xfId="32313"/>
    <cellStyle name="Calc cel 2 6 2 7 3" xfId="25861"/>
    <cellStyle name="Calc cel 2 6 2 8" xfId="1781"/>
    <cellStyle name="Calc cel 2 6 2 8 2" xfId="12151"/>
    <cellStyle name="Calc cel 2 6 2 8 3" xfId="23703"/>
    <cellStyle name="Calc cel 2 6 2 9" xfId="6417"/>
    <cellStyle name="Calc cel 2 6 2 9 2" xfId="16786"/>
    <cellStyle name="Calc cel 2 6 2 9 3" xfId="34551"/>
    <cellStyle name="Calc cel 2 6 3" xfId="1127"/>
    <cellStyle name="Calc cel 2 6 3 10" xfId="6959"/>
    <cellStyle name="Calc cel 2 6 3 10 2" xfId="17328"/>
    <cellStyle name="Calc cel 2 6 3 10 3" xfId="35033"/>
    <cellStyle name="Calc cel 2 6 3 11" xfId="7731"/>
    <cellStyle name="Calc cel 2 6 3 11 2" xfId="18100"/>
    <cellStyle name="Calc cel 2 6 3 11 3" xfId="35268"/>
    <cellStyle name="Calc cel 2 6 3 12" xfId="11497"/>
    <cellStyle name="Calc cel 2 6 3 12 2" xfId="24460"/>
    <cellStyle name="Calc cel 2 6 3 13" xfId="21933"/>
    <cellStyle name="Calc cel 2 6 3 2" xfId="3365"/>
    <cellStyle name="Calc cel 2 6 3 2 2" xfId="4215"/>
    <cellStyle name="Calc cel 2 6 3 2 2 2" xfId="14585"/>
    <cellStyle name="Calc cel 2 6 3 2 2 2 2" xfId="32651"/>
    <cellStyle name="Calc cel 2 6 3 2 2 3" xfId="26223"/>
    <cellStyle name="Calc cel 2 6 3 2 3" xfId="5456"/>
    <cellStyle name="Calc cel 2 6 3 2 3 2" xfId="15825"/>
    <cellStyle name="Calc cel 2 6 3 2 3 2 2" xfId="33750"/>
    <cellStyle name="Calc cel 2 6 3 2 3 3" xfId="27463"/>
    <cellStyle name="Calc cel 2 6 3 2 4" xfId="7121"/>
    <cellStyle name="Calc cel 2 6 3 2 4 2" xfId="17490"/>
    <cellStyle name="Calc cel 2 6 3 2 4 3" xfId="29389"/>
    <cellStyle name="Calc cel 2 6 3 2 5" xfId="7876"/>
    <cellStyle name="Calc cel 2 6 3 2 5 2" xfId="18245"/>
    <cellStyle name="Calc cel 2 6 3 2 5 3" xfId="35413"/>
    <cellStyle name="Calc cel 2 6 3 2 6" xfId="8570"/>
    <cellStyle name="Calc cel 2 6 3 2 6 2" xfId="18939"/>
    <cellStyle name="Calc cel 2 6 3 2 6 3" xfId="36107"/>
    <cellStyle name="Calc cel 2 6 3 2 7" xfId="9188"/>
    <cellStyle name="Calc cel 2 6 3 2 7 2" xfId="19557"/>
    <cellStyle name="Calc cel 2 6 3 2 7 3" xfId="36725"/>
    <cellStyle name="Calc cel 2 6 3 2 8" xfId="13735"/>
    <cellStyle name="Calc cel 2 6 3 2 8 2" xfId="25373"/>
    <cellStyle name="Calc cel 2 6 3 2 9" xfId="22846"/>
    <cellStyle name="Calc cel 2 6 3 3" xfId="2209"/>
    <cellStyle name="Calc cel 2 6 3 3 2" xfId="4973"/>
    <cellStyle name="Calc cel 2 6 3 3 2 2" xfId="15343"/>
    <cellStyle name="Calc cel 2 6 3 3 2 2 2" xfId="33341"/>
    <cellStyle name="Calc cel 2 6 3 3 2 3" xfId="26981"/>
    <cellStyle name="Calc cel 2 6 3 3 3" xfId="1843"/>
    <cellStyle name="Calc cel 2 6 3 3 3 2" xfId="12213"/>
    <cellStyle name="Calc cel 2 6 3 3 3 2 2" xfId="30998"/>
    <cellStyle name="Calc cel 2 6 3 3 3 3" xfId="23765"/>
    <cellStyle name="Calc cel 2 6 3 3 4" xfId="6295"/>
    <cellStyle name="Calc cel 2 6 3 3 4 2" xfId="16664"/>
    <cellStyle name="Calc cel 2 6 3 3 4 3" xfId="28289"/>
    <cellStyle name="Calc cel 2 6 3 3 5" xfId="6399"/>
    <cellStyle name="Calc cel 2 6 3 3 5 2" xfId="16768"/>
    <cellStyle name="Calc cel 2 6 3 3 5 3" xfId="34539"/>
    <cellStyle name="Calc cel 2 6 3 3 6" xfId="6667"/>
    <cellStyle name="Calc cel 2 6 3 3 6 2" xfId="17036"/>
    <cellStyle name="Calc cel 2 6 3 3 6 3" xfId="34801"/>
    <cellStyle name="Calc cel 2 6 3 3 7" xfId="6785"/>
    <cellStyle name="Calc cel 2 6 3 3 7 2" xfId="17154"/>
    <cellStyle name="Calc cel 2 6 3 3 7 3" xfId="34919"/>
    <cellStyle name="Calc cel 2 6 3 3 8" xfId="12579"/>
    <cellStyle name="Calc cel 2 6 3 3 8 2" xfId="24131"/>
    <cellStyle name="Calc cel 2 6 3 3 9" xfId="21595"/>
    <cellStyle name="Calc cel 2 6 3 4" xfId="4371"/>
    <cellStyle name="Calc cel 2 6 3 4 2" xfId="14741"/>
    <cellStyle name="Calc cel 2 6 3 4 2 2" xfId="32791"/>
    <cellStyle name="Calc cel 2 6 3 4 3" xfId="26379"/>
    <cellStyle name="Calc cel 2 6 3 5" xfId="4516"/>
    <cellStyle name="Calc cel 2 6 3 5 2" xfId="14886"/>
    <cellStyle name="Calc cel 2 6 3 5 2 2" xfId="32925"/>
    <cellStyle name="Calc cel 2 6 3 5 3" xfId="26524"/>
    <cellStyle name="Calc cel 2 6 3 6" xfId="5351"/>
    <cellStyle name="Calc cel 2 6 3 6 2" xfId="15720"/>
    <cellStyle name="Calc cel 2 6 3 6 2 2" xfId="33654"/>
    <cellStyle name="Calc cel 2 6 3 6 3" xfId="27358"/>
    <cellStyle name="Calc cel 2 6 3 7" xfId="5930"/>
    <cellStyle name="Calc cel 2 6 3 7 2" xfId="16299"/>
    <cellStyle name="Calc cel 2 6 3 7 3" xfId="27937"/>
    <cellStyle name="Calc cel 2 6 3 8" xfId="6522"/>
    <cellStyle name="Calc cel 2 6 3 8 2" xfId="16891"/>
    <cellStyle name="Calc cel 2 6 3 8 3" xfId="34656"/>
    <cellStyle name="Calc cel 2 6 3 9" xfId="6767"/>
    <cellStyle name="Calc cel 2 6 3 9 2" xfId="17136"/>
    <cellStyle name="Calc cel 2 6 3 9 3" xfId="34901"/>
    <cellStyle name="Calc cel 2 6 4" xfId="3416"/>
    <cellStyle name="Calc cel 2 6 4 2" xfId="4435"/>
    <cellStyle name="Calc cel 2 6 4 2 2" xfId="14805"/>
    <cellStyle name="Calc cel 2 6 4 2 2 2" xfId="32849"/>
    <cellStyle name="Calc cel 2 6 4 2 3" xfId="26443"/>
    <cellStyle name="Calc cel 2 6 4 3" xfId="5507"/>
    <cellStyle name="Calc cel 2 6 4 3 2" xfId="15876"/>
    <cellStyle name="Calc cel 2 6 4 3 2 2" xfId="33801"/>
    <cellStyle name="Calc cel 2 6 4 3 3" xfId="27514"/>
    <cellStyle name="Calc cel 2 6 4 4" xfId="7172"/>
    <cellStyle name="Calc cel 2 6 4 4 2" xfId="17541"/>
    <cellStyle name="Calc cel 2 6 4 4 3" xfId="29440"/>
    <cellStyle name="Calc cel 2 6 4 5" xfId="7927"/>
    <cellStyle name="Calc cel 2 6 4 5 2" xfId="18296"/>
    <cellStyle name="Calc cel 2 6 4 5 3" xfId="35464"/>
    <cellStyle name="Calc cel 2 6 4 6" xfId="8621"/>
    <cellStyle name="Calc cel 2 6 4 6 2" xfId="18990"/>
    <cellStyle name="Calc cel 2 6 4 6 3" xfId="36158"/>
    <cellStyle name="Calc cel 2 6 4 7" xfId="9239"/>
    <cellStyle name="Calc cel 2 6 4 7 2" xfId="19608"/>
    <cellStyle name="Calc cel 2 6 4 7 3" xfId="36776"/>
    <cellStyle name="Calc cel 2 6 4 8" xfId="13786"/>
    <cellStyle name="Calc cel 2 6 4 8 2" xfId="25424"/>
    <cellStyle name="Calc cel 2 6 4 9" xfId="22897"/>
    <cellStyle name="Calc cel 2 6 5" xfId="3530"/>
    <cellStyle name="Calc cel 2 6 5 2" xfId="1764"/>
    <cellStyle name="Calc cel 2 6 5 2 2" xfId="12134"/>
    <cellStyle name="Calc cel 2 6 5 2 2 2" xfId="30926"/>
    <cellStyle name="Calc cel 2 6 5 2 3" xfId="23686"/>
    <cellStyle name="Calc cel 2 6 5 3" xfId="5621"/>
    <cellStyle name="Calc cel 2 6 5 3 2" xfId="15990"/>
    <cellStyle name="Calc cel 2 6 5 3 2 2" xfId="33915"/>
    <cellStyle name="Calc cel 2 6 5 3 3" xfId="27628"/>
    <cellStyle name="Calc cel 2 6 5 4" xfId="7286"/>
    <cellStyle name="Calc cel 2 6 5 4 2" xfId="17655"/>
    <cellStyle name="Calc cel 2 6 5 4 3" xfId="29554"/>
    <cellStyle name="Calc cel 2 6 5 5" xfId="8041"/>
    <cellStyle name="Calc cel 2 6 5 5 2" xfId="18410"/>
    <cellStyle name="Calc cel 2 6 5 5 3" xfId="35578"/>
    <cellStyle name="Calc cel 2 6 5 6" xfId="8735"/>
    <cellStyle name="Calc cel 2 6 5 6 2" xfId="19104"/>
    <cellStyle name="Calc cel 2 6 5 6 3" xfId="36272"/>
    <cellStyle name="Calc cel 2 6 5 7" xfId="9353"/>
    <cellStyle name="Calc cel 2 6 5 7 2" xfId="19722"/>
    <cellStyle name="Calc cel 2 6 5 7 3" xfId="36890"/>
    <cellStyle name="Calc cel 2 6 5 8" xfId="13900"/>
    <cellStyle name="Calc cel 2 6 5 8 2" xfId="25538"/>
    <cellStyle name="Calc cel 2 6 5 9" xfId="23011"/>
    <cellStyle name="Calc cel 2 6 6" xfId="1794"/>
    <cellStyle name="Calc cel 2 6 6 2" xfId="12164"/>
    <cellStyle name="Calc cel 2 6 6 2 2" xfId="30951"/>
    <cellStyle name="Calc cel 2 6 6 3" xfId="23716"/>
    <cellStyle name="Calc cel 2 6 7" xfId="4932"/>
    <cellStyle name="Calc cel 2 6 7 2" xfId="15302"/>
    <cellStyle name="Calc cel 2 6 7 2 2" xfId="33304"/>
    <cellStyle name="Calc cel 2 6 7 3" xfId="26940"/>
    <cellStyle name="Calc cel 2 6 8" xfId="4916"/>
    <cellStyle name="Calc cel 2 6 8 2" xfId="15286"/>
    <cellStyle name="Calc cel 2 6 8 2 2" xfId="33289"/>
    <cellStyle name="Calc cel 2 6 8 3" xfId="26924"/>
    <cellStyle name="Calc cel 2 6 9" xfId="5254"/>
    <cellStyle name="Calc cel 2 6 9 2" xfId="15623"/>
    <cellStyle name="Calc cel 2 6 9 3" xfId="27261"/>
    <cellStyle name="Calc cel 2 7" xfId="21188"/>
    <cellStyle name="Calc cel 3" xfId="248"/>
    <cellStyle name="Calc cel 3 2" xfId="478"/>
    <cellStyle name="Calc cel 3 2 10" xfId="4782"/>
    <cellStyle name="Calc cel 3 2 10 2" xfId="15152"/>
    <cellStyle name="Calc cel 3 2 10 3" xfId="26790"/>
    <cellStyle name="Calc cel 3 2 11" xfId="6031"/>
    <cellStyle name="Calc cel 3 2 11 2" xfId="16400"/>
    <cellStyle name="Calc cel 3 2 11 3" xfId="34256"/>
    <cellStyle name="Calc cel 3 2 12" xfId="6119"/>
    <cellStyle name="Calc cel 3 2 12 2" xfId="16488"/>
    <cellStyle name="Calc cel 3 2 12 3" xfId="34344"/>
    <cellStyle name="Calc cel 3 2 13" xfId="6680"/>
    <cellStyle name="Calc cel 3 2 13 2" xfId="17049"/>
    <cellStyle name="Calc cel 3 2 13 3" xfId="34814"/>
    <cellStyle name="Calc cel 3 2 14" xfId="6815"/>
    <cellStyle name="Calc cel 3 2 14 2" xfId="17184"/>
    <cellStyle name="Calc cel 3 2 14 3" xfId="34945"/>
    <cellStyle name="Calc cel 3 2 15" xfId="10860"/>
    <cellStyle name="Calc cel 3 2 15 2" xfId="23359"/>
    <cellStyle name="Calc cel 3 2 16" xfId="21248"/>
    <cellStyle name="Calc cel 3 2 2" xfId="964"/>
    <cellStyle name="Calc cel 3 2 2 10" xfId="6317"/>
    <cellStyle name="Calc cel 3 2 2 10 2" xfId="16686"/>
    <cellStyle name="Calc cel 3 2 2 10 3" xfId="34463"/>
    <cellStyle name="Calc cel 3 2 2 11" xfId="6559"/>
    <cellStyle name="Calc cel 3 2 2 11 2" xfId="16928"/>
    <cellStyle name="Calc cel 3 2 2 11 3" xfId="34693"/>
    <cellStyle name="Calc cel 3 2 2 12" xfId="6395"/>
    <cellStyle name="Calc cel 3 2 2 12 2" xfId="16764"/>
    <cellStyle name="Calc cel 3 2 2 12 3" xfId="34535"/>
    <cellStyle name="Calc cel 3 2 2 13" xfId="11334"/>
    <cellStyle name="Calc cel 3 2 2 13 2" xfId="23570"/>
    <cellStyle name="Calc cel 3 2 2 14" xfId="21323"/>
    <cellStyle name="Calc cel 3 2 2 2" xfId="3057"/>
    <cellStyle name="Calc cel 3 2 2 2 10" xfId="13427"/>
    <cellStyle name="Calc cel 3 2 2 2 10 2" xfId="25065"/>
    <cellStyle name="Calc cel 3 2 2 2 11" xfId="22538"/>
    <cellStyle name="Calc cel 3 2 2 2 2" xfId="3412"/>
    <cellStyle name="Calc cel 3 2 2 2 2 2" xfId="4316"/>
    <cellStyle name="Calc cel 3 2 2 2 2 2 2" xfId="14686"/>
    <cellStyle name="Calc cel 3 2 2 2 2 2 2 2" xfId="32743"/>
    <cellStyle name="Calc cel 3 2 2 2 2 2 3" xfId="26324"/>
    <cellStyle name="Calc cel 3 2 2 2 2 3" xfId="5503"/>
    <cellStyle name="Calc cel 3 2 2 2 2 3 2" xfId="15872"/>
    <cellStyle name="Calc cel 3 2 2 2 2 3 2 2" xfId="33797"/>
    <cellStyle name="Calc cel 3 2 2 2 2 3 3" xfId="27510"/>
    <cellStyle name="Calc cel 3 2 2 2 2 4" xfId="7168"/>
    <cellStyle name="Calc cel 3 2 2 2 2 4 2" xfId="17537"/>
    <cellStyle name="Calc cel 3 2 2 2 2 4 3" xfId="29436"/>
    <cellStyle name="Calc cel 3 2 2 2 2 5" xfId="7923"/>
    <cellStyle name="Calc cel 3 2 2 2 2 5 2" xfId="18292"/>
    <cellStyle name="Calc cel 3 2 2 2 2 5 3" xfId="35460"/>
    <cellStyle name="Calc cel 3 2 2 2 2 6" xfId="8617"/>
    <cellStyle name="Calc cel 3 2 2 2 2 6 2" xfId="18986"/>
    <cellStyle name="Calc cel 3 2 2 2 2 6 3" xfId="36154"/>
    <cellStyle name="Calc cel 3 2 2 2 2 7" xfId="9235"/>
    <cellStyle name="Calc cel 3 2 2 2 2 7 2" xfId="19604"/>
    <cellStyle name="Calc cel 3 2 2 2 2 7 3" xfId="36772"/>
    <cellStyle name="Calc cel 3 2 2 2 2 8" xfId="13782"/>
    <cellStyle name="Calc cel 3 2 2 2 2 8 2" xfId="25420"/>
    <cellStyle name="Calc cel 3 2 2 2 2 9" xfId="22893"/>
    <cellStyle name="Calc cel 3 2 2 2 3" xfId="3776"/>
    <cellStyle name="Calc cel 3 2 2 2 3 2" xfId="4106"/>
    <cellStyle name="Calc cel 3 2 2 2 3 2 2" xfId="14476"/>
    <cellStyle name="Calc cel 3 2 2 2 3 2 2 2" xfId="32548"/>
    <cellStyle name="Calc cel 3 2 2 2 3 2 3" xfId="26114"/>
    <cellStyle name="Calc cel 3 2 2 2 3 3" xfId="5867"/>
    <cellStyle name="Calc cel 3 2 2 2 3 3 2" xfId="16236"/>
    <cellStyle name="Calc cel 3 2 2 2 3 3 2 2" xfId="34161"/>
    <cellStyle name="Calc cel 3 2 2 2 3 3 3" xfId="27874"/>
    <cellStyle name="Calc cel 3 2 2 2 3 4" xfId="7532"/>
    <cellStyle name="Calc cel 3 2 2 2 3 4 2" xfId="17901"/>
    <cellStyle name="Calc cel 3 2 2 2 3 4 3" xfId="29800"/>
    <cellStyle name="Calc cel 3 2 2 2 3 5" xfId="8287"/>
    <cellStyle name="Calc cel 3 2 2 2 3 5 2" xfId="18656"/>
    <cellStyle name="Calc cel 3 2 2 2 3 5 3" xfId="35824"/>
    <cellStyle name="Calc cel 3 2 2 2 3 6" xfId="8981"/>
    <cellStyle name="Calc cel 3 2 2 2 3 6 2" xfId="19350"/>
    <cellStyle name="Calc cel 3 2 2 2 3 6 3" xfId="36518"/>
    <cellStyle name="Calc cel 3 2 2 2 3 7" xfId="9599"/>
    <cellStyle name="Calc cel 3 2 2 2 3 7 2" xfId="19968"/>
    <cellStyle name="Calc cel 3 2 2 2 3 7 3" xfId="37136"/>
    <cellStyle name="Calc cel 3 2 2 2 3 8" xfId="14146"/>
    <cellStyle name="Calc cel 3 2 2 2 3 8 2" xfId="25784"/>
    <cellStyle name="Calc cel 3 2 2 2 3 9" xfId="23257"/>
    <cellStyle name="Calc cel 3 2 2 2 4" xfId="4452"/>
    <cellStyle name="Calc cel 3 2 2 2 4 2" xfId="14822"/>
    <cellStyle name="Calc cel 3 2 2 2 4 2 2" xfId="32865"/>
    <cellStyle name="Calc cel 3 2 2 2 4 3" xfId="26460"/>
    <cellStyle name="Calc cel 3 2 2 2 5" xfId="5264"/>
    <cellStyle name="Calc cel 3 2 2 2 5 2" xfId="15633"/>
    <cellStyle name="Calc cel 3 2 2 2 5 2 2" xfId="33585"/>
    <cellStyle name="Calc cel 3 2 2 2 5 3" xfId="27271"/>
    <cellStyle name="Calc cel 3 2 2 2 6" xfId="6900"/>
    <cellStyle name="Calc cel 3 2 2 2 6 2" xfId="17269"/>
    <cellStyle name="Calc cel 3 2 2 2 6 3" xfId="29081"/>
    <cellStyle name="Calc cel 3 2 2 2 7" xfId="7675"/>
    <cellStyle name="Calc cel 3 2 2 2 7 2" xfId="18044"/>
    <cellStyle name="Calc cel 3 2 2 2 7 3" xfId="35212"/>
    <cellStyle name="Calc cel 3 2 2 2 8" xfId="8403"/>
    <cellStyle name="Calc cel 3 2 2 2 8 2" xfId="18772"/>
    <cellStyle name="Calc cel 3 2 2 2 8 3" xfId="35940"/>
    <cellStyle name="Calc cel 3 2 2 2 9" xfId="9062"/>
    <cellStyle name="Calc cel 3 2 2 2 9 2" xfId="19431"/>
    <cellStyle name="Calc cel 3 2 2 2 9 3" xfId="36599"/>
    <cellStyle name="Calc cel 3 2 2 3" xfId="3665"/>
    <cellStyle name="Calc cel 3 2 2 3 2" xfId="4343"/>
    <cellStyle name="Calc cel 3 2 2 3 2 2" xfId="14713"/>
    <cellStyle name="Calc cel 3 2 2 3 2 2 2" xfId="32768"/>
    <cellStyle name="Calc cel 3 2 2 3 2 3" xfId="26351"/>
    <cellStyle name="Calc cel 3 2 2 3 3" xfId="5756"/>
    <cellStyle name="Calc cel 3 2 2 3 3 2" xfId="16125"/>
    <cellStyle name="Calc cel 3 2 2 3 3 2 2" xfId="34050"/>
    <cellStyle name="Calc cel 3 2 2 3 3 3" xfId="27763"/>
    <cellStyle name="Calc cel 3 2 2 3 4" xfId="7421"/>
    <cellStyle name="Calc cel 3 2 2 3 4 2" xfId="17790"/>
    <cellStyle name="Calc cel 3 2 2 3 4 3" xfId="29689"/>
    <cellStyle name="Calc cel 3 2 2 3 5" xfId="8176"/>
    <cellStyle name="Calc cel 3 2 2 3 5 2" xfId="18545"/>
    <cellStyle name="Calc cel 3 2 2 3 5 3" xfId="35713"/>
    <cellStyle name="Calc cel 3 2 2 3 6" xfId="8870"/>
    <cellStyle name="Calc cel 3 2 2 3 6 2" xfId="19239"/>
    <cellStyle name="Calc cel 3 2 2 3 6 3" xfId="36407"/>
    <cellStyle name="Calc cel 3 2 2 3 7" xfId="9488"/>
    <cellStyle name="Calc cel 3 2 2 3 7 2" xfId="19857"/>
    <cellStyle name="Calc cel 3 2 2 3 7 3" xfId="37025"/>
    <cellStyle name="Calc cel 3 2 2 3 8" xfId="14035"/>
    <cellStyle name="Calc cel 3 2 2 3 8 2" xfId="25673"/>
    <cellStyle name="Calc cel 3 2 2 3 9" xfId="23146"/>
    <cellStyle name="Calc cel 3 2 2 4" xfId="3738"/>
    <cellStyle name="Calc cel 3 2 2 4 2" xfId="1760"/>
    <cellStyle name="Calc cel 3 2 2 4 2 2" xfId="12130"/>
    <cellStyle name="Calc cel 3 2 2 4 2 2 2" xfId="30923"/>
    <cellStyle name="Calc cel 3 2 2 4 2 3" xfId="23682"/>
    <cellStyle name="Calc cel 3 2 2 4 3" xfId="5829"/>
    <cellStyle name="Calc cel 3 2 2 4 3 2" xfId="16198"/>
    <cellStyle name="Calc cel 3 2 2 4 3 2 2" xfId="34123"/>
    <cellStyle name="Calc cel 3 2 2 4 3 3" xfId="27836"/>
    <cellStyle name="Calc cel 3 2 2 4 4" xfId="7494"/>
    <cellStyle name="Calc cel 3 2 2 4 4 2" xfId="17863"/>
    <cellStyle name="Calc cel 3 2 2 4 4 3" xfId="29762"/>
    <cellStyle name="Calc cel 3 2 2 4 5" xfId="8249"/>
    <cellStyle name="Calc cel 3 2 2 4 5 2" xfId="18618"/>
    <cellStyle name="Calc cel 3 2 2 4 5 3" xfId="35786"/>
    <cellStyle name="Calc cel 3 2 2 4 6" xfId="8943"/>
    <cellStyle name="Calc cel 3 2 2 4 6 2" xfId="19312"/>
    <cellStyle name="Calc cel 3 2 2 4 6 3" xfId="36480"/>
    <cellStyle name="Calc cel 3 2 2 4 7" xfId="9561"/>
    <cellStyle name="Calc cel 3 2 2 4 7 2" xfId="19930"/>
    <cellStyle name="Calc cel 3 2 2 4 7 3" xfId="37098"/>
    <cellStyle name="Calc cel 3 2 2 4 8" xfId="14108"/>
    <cellStyle name="Calc cel 3 2 2 4 8 2" xfId="25746"/>
    <cellStyle name="Calc cel 3 2 2 4 9" xfId="23219"/>
    <cellStyle name="Calc cel 3 2 2 5" xfId="1901"/>
    <cellStyle name="Calc cel 3 2 2 5 2" xfId="12271"/>
    <cellStyle name="Calc cel 3 2 2 5 2 2" xfId="31052"/>
    <cellStyle name="Calc cel 3 2 2 5 3" xfId="23823"/>
    <cellStyle name="Calc cel 3 2 2 6" xfId="1858"/>
    <cellStyle name="Calc cel 3 2 2 6 2" xfId="12228"/>
    <cellStyle name="Calc cel 3 2 2 6 2 2" xfId="31012"/>
    <cellStyle name="Calc cel 3 2 2 6 3" xfId="23780"/>
    <cellStyle name="Calc cel 3 2 2 7" xfId="5218"/>
    <cellStyle name="Calc cel 3 2 2 7 2" xfId="15587"/>
    <cellStyle name="Calc cel 3 2 2 7 2 2" xfId="33548"/>
    <cellStyle name="Calc cel 3 2 2 7 3" xfId="27225"/>
    <cellStyle name="Calc cel 3 2 2 8" xfId="4353"/>
    <cellStyle name="Calc cel 3 2 2 8 2" xfId="14723"/>
    <cellStyle name="Calc cel 3 2 2 8 3" xfId="26361"/>
    <cellStyle name="Calc cel 3 2 2 9" xfId="6088"/>
    <cellStyle name="Calc cel 3 2 2 9 2" xfId="16457"/>
    <cellStyle name="Calc cel 3 2 2 9 3" xfId="34313"/>
    <cellStyle name="Calc cel 3 2 3" xfId="1066"/>
    <cellStyle name="Calc cel 3 2 3 10" xfId="7603"/>
    <cellStyle name="Calc cel 3 2 3 10 2" xfId="17972"/>
    <cellStyle name="Calc cel 3 2 3 10 3" xfId="35140"/>
    <cellStyle name="Calc cel 3 2 3 11" xfId="8348"/>
    <cellStyle name="Calc cel 3 2 3 11 2" xfId="18717"/>
    <cellStyle name="Calc cel 3 2 3 11 3" xfId="35885"/>
    <cellStyle name="Calc cel 3 2 3 12" xfId="11436"/>
    <cellStyle name="Calc cel 3 2 3 12 2" xfId="24399"/>
    <cellStyle name="Calc cel 3 2 3 13" xfId="21872"/>
    <cellStyle name="Calc cel 3 2 3 2" xfId="2124"/>
    <cellStyle name="Calc cel 3 2 3 2 2" xfId="4786"/>
    <cellStyle name="Calc cel 3 2 3 2 2 2" xfId="15156"/>
    <cellStyle name="Calc cel 3 2 3 2 2 2 2" xfId="33168"/>
    <cellStyle name="Calc cel 3 2 3 2 2 3" xfId="26794"/>
    <cellStyle name="Calc cel 3 2 3 2 3" xfId="4661"/>
    <cellStyle name="Calc cel 3 2 3 2 3 2" xfId="15031"/>
    <cellStyle name="Calc cel 3 2 3 2 3 2 2" xfId="33055"/>
    <cellStyle name="Calc cel 3 2 3 2 3 3" xfId="26669"/>
    <cellStyle name="Calc cel 3 2 3 2 4" xfId="6220"/>
    <cellStyle name="Calc cel 3 2 3 2 4 2" xfId="16589"/>
    <cellStyle name="Calc cel 3 2 3 2 4 3" xfId="28204"/>
    <cellStyle name="Calc cel 3 2 3 2 5" xfId="6572"/>
    <cellStyle name="Calc cel 3 2 3 2 5 2" xfId="16941"/>
    <cellStyle name="Calc cel 3 2 3 2 5 3" xfId="34706"/>
    <cellStyle name="Calc cel 3 2 3 2 6" xfId="6113"/>
    <cellStyle name="Calc cel 3 2 3 2 6 2" xfId="16482"/>
    <cellStyle name="Calc cel 3 2 3 2 6 3" xfId="34338"/>
    <cellStyle name="Calc cel 3 2 3 2 7" xfId="6955"/>
    <cellStyle name="Calc cel 3 2 3 2 7 2" xfId="17324"/>
    <cellStyle name="Calc cel 3 2 3 2 7 3" xfId="35029"/>
    <cellStyle name="Calc cel 3 2 3 2 8" xfId="12494"/>
    <cellStyle name="Calc cel 3 2 3 2 8 2" xfId="24046"/>
    <cellStyle name="Calc cel 3 2 3 2 9" xfId="21510"/>
    <cellStyle name="Calc cel 3 2 3 3" xfId="2264"/>
    <cellStyle name="Calc cel 3 2 3 3 2" xfId="5024"/>
    <cellStyle name="Calc cel 3 2 3 3 2 2" xfId="15394"/>
    <cellStyle name="Calc cel 3 2 3 3 2 2 2" xfId="33387"/>
    <cellStyle name="Calc cel 3 2 3 3 2 3" xfId="27032"/>
    <cellStyle name="Calc cel 3 2 3 3 3" xfId="5027"/>
    <cellStyle name="Calc cel 3 2 3 3 3 2" xfId="15397"/>
    <cellStyle name="Calc cel 3 2 3 3 3 2 2" xfId="33389"/>
    <cellStyle name="Calc cel 3 2 3 3 3 3" xfId="27035"/>
    <cellStyle name="Calc cel 3 2 3 3 4" xfId="6325"/>
    <cellStyle name="Calc cel 3 2 3 3 4 2" xfId="16694"/>
    <cellStyle name="Calc cel 3 2 3 3 4 3" xfId="28344"/>
    <cellStyle name="Calc cel 3 2 3 3 5" xfId="6722"/>
    <cellStyle name="Calc cel 3 2 3 3 5 2" xfId="17091"/>
    <cellStyle name="Calc cel 3 2 3 3 5 3" xfId="34856"/>
    <cellStyle name="Calc cel 3 2 3 3 6" xfId="6803"/>
    <cellStyle name="Calc cel 3 2 3 3 6 2" xfId="17172"/>
    <cellStyle name="Calc cel 3 2 3 3 6 3" xfId="34933"/>
    <cellStyle name="Calc cel 3 2 3 3 7" xfId="7595"/>
    <cellStyle name="Calc cel 3 2 3 3 7 2" xfId="17964"/>
    <cellStyle name="Calc cel 3 2 3 3 7 3" xfId="35132"/>
    <cellStyle name="Calc cel 3 2 3 3 8" xfId="12634"/>
    <cellStyle name="Calc cel 3 2 3 3 8 2" xfId="24186"/>
    <cellStyle name="Calc cel 3 2 3 3 9" xfId="21650"/>
    <cellStyle name="Calc cel 3 2 3 4" xfId="1851"/>
    <cellStyle name="Calc cel 3 2 3 4 2" xfId="12221"/>
    <cellStyle name="Calc cel 3 2 3 4 2 2" xfId="31006"/>
    <cellStyle name="Calc cel 3 2 3 4 3" xfId="23773"/>
    <cellStyle name="Calc cel 3 2 3 5" xfId="4337"/>
    <cellStyle name="Calc cel 3 2 3 5 2" xfId="14707"/>
    <cellStyle name="Calc cel 3 2 3 5 2 2" xfId="32762"/>
    <cellStyle name="Calc cel 3 2 3 5 3" xfId="26345"/>
    <cellStyle name="Calc cel 3 2 3 6" xfId="5183"/>
    <cellStyle name="Calc cel 3 2 3 6 2" xfId="15552"/>
    <cellStyle name="Calc cel 3 2 3 6 2 2" xfId="33524"/>
    <cellStyle name="Calc cel 3 2 3 6 3" xfId="27190"/>
    <cellStyle name="Calc cel 3 2 3 7" xfId="4177"/>
    <cellStyle name="Calc cel 3 2 3 7 2" xfId="14547"/>
    <cellStyle name="Calc cel 3 2 3 7 3" xfId="26185"/>
    <cellStyle name="Calc cel 3 2 3 8" xfId="6477"/>
    <cellStyle name="Calc cel 3 2 3 8 2" xfId="16846"/>
    <cellStyle name="Calc cel 3 2 3 8 3" xfId="34611"/>
    <cellStyle name="Calc cel 3 2 3 9" xfId="6818"/>
    <cellStyle name="Calc cel 3 2 3 9 2" xfId="17187"/>
    <cellStyle name="Calc cel 3 2 3 9 3" xfId="34948"/>
    <cellStyle name="Calc cel 3 2 4" xfId="727"/>
    <cellStyle name="Calc cel 3 2 4 10" xfId="6334"/>
    <cellStyle name="Calc cel 3 2 4 10 2" xfId="16703"/>
    <cellStyle name="Calc cel 3 2 4 10 3" xfId="34479"/>
    <cellStyle name="Calc cel 3 2 4 11" xfId="6875"/>
    <cellStyle name="Calc cel 3 2 4 11 2" xfId="17244"/>
    <cellStyle name="Calc cel 3 2 4 11 3" xfId="35005"/>
    <cellStyle name="Calc cel 3 2 4 12" xfId="11097"/>
    <cellStyle name="Calc cel 3 2 4 12 2" xfId="24828"/>
    <cellStyle name="Calc cel 3 2 4 13" xfId="22301"/>
    <cellStyle name="Calc cel 3 2 4 2" xfId="3538"/>
    <cellStyle name="Calc cel 3 2 4 2 2" xfId="4040"/>
    <cellStyle name="Calc cel 3 2 4 2 2 2" xfId="14410"/>
    <cellStyle name="Calc cel 3 2 4 2 2 2 2" xfId="32483"/>
    <cellStyle name="Calc cel 3 2 4 2 2 3" xfId="26048"/>
    <cellStyle name="Calc cel 3 2 4 2 3" xfId="5629"/>
    <cellStyle name="Calc cel 3 2 4 2 3 2" xfId="15998"/>
    <cellStyle name="Calc cel 3 2 4 2 3 2 2" xfId="33923"/>
    <cellStyle name="Calc cel 3 2 4 2 3 3" xfId="27636"/>
    <cellStyle name="Calc cel 3 2 4 2 4" xfId="7294"/>
    <cellStyle name="Calc cel 3 2 4 2 4 2" xfId="17663"/>
    <cellStyle name="Calc cel 3 2 4 2 4 3" xfId="29562"/>
    <cellStyle name="Calc cel 3 2 4 2 5" xfId="8049"/>
    <cellStyle name="Calc cel 3 2 4 2 5 2" xfId="18418"/>
    <cellStyle name="Calc cel 3 2 4 2 5 3" xfId="35586"/>
    <cellStyle name="Calc cel 3 2 4 2 6" xfId="8743"/>
    <cellStyle name="Calc cel 3 2 4 2 6 2" xfId="19112"/>
    <cellStyle name="Calc cel 3 2 4 2 6 3" xfId="36280"/>
    <cellStyle name="Calc cel 3 2 4 2 7" xfId="9361"/>
    <cellStyle name="Calc cel 3 2 4 2 7 2" xfId="19730"/>
    <cellStyle name="Calc cel 3 2 4 2 7 3" xfId="36898"/>
    <cellStyle name="Calc cel 3 2 4 2 8" xfId="13908"/>
    <cellStyle name="Calc cel 3 2 4 2 8 2" xfId="25546"/>
    <cellStyle name="Calc cel 3 2 4 2 9" xfId="23019"/>
    <cellStyle name="Calc cel 3 2 4 3" xfId="3591"/>
    <cellStyle name="Calc cel 3 2 4 3 2" xfId="4225"/>
    <cellStyle name="Calc cel 3 2 4 3 2 2" xfId="14595"/>
    <cellStyle name="Calc cel 3 2 4 3 2 2 2" xfId="32660"/>
    <cellStyle name="Calc cel 3 2 4 3 2 3" xfId="26233"/>
    <cellStyle name="Calc cel 3 2 4 3 3" xfId="5682"/>
    <cellStyle name="Calc cel 3 2 4 3 3 2" xfId="16051"/>
    <cellStyle name="Calc cel 3 2 4 3 3 2 2" xfId="33976"/>
    <cellStyle name="Calc cel 3 2 4 3 3 3" xfId="27689"/>
    <cellStyle name="Calc cel 3 2 4 3 4" xfId="7347"/>
    <cellStyle name="Calc cel 3 2 4 3 4 2" xfId="17716"/>
    <cellStyle name="Calc cel 3 2 4 3 4 3" xfId="29615"/>
    <cellStyle name="Calc cel 3 2 4 3 5" xfId="8102"/>
    <cellStyle name="Calc cel 3 2 4 3 5 2" xfId="18471"/>
    <cellStyle name="Calc cel 3 2 4 3 5 3" xfId="35639"/>
    <cellStyle name="Calc cel 3 2 4 3 6" xfId="8796"/>
    <cellStyle name="Calc cel 3 2 4 3 6 2" xfId="19165"/>
    <cellStyle name="Calc cel 3 2 4 3 6 3" xfId="36333"/>
    <cellStyle name="Calc cel 3 2 4 3 7" xfId="9414"/>
    <cellStyle name="Calc cel 3 2 4 3 7 2" xfId="19783"/>
    <cellStyle name="Calc cel 3 2 4 3 7 3" xfId="36951"/>
    <cellStyle name="Calc cel 3 2 4 3 8" xfId="13961"/>
    <cellStyle name="Calc cel 3 2 4 3 8 2" xfId="25599"/>
    <cellStyle name="Calc cel 3 2 4 3 9" xfId="23072"/>
    <cellStyle name="Calc cel 3 2 4 4" xfId="4515"/>
    <cellStyle name="Calc cel 3 2 4 4 2" xfId="14885"/>
    <cellStyle name="Calc cel 3 2 4 4 2 2" xfId="32924"/>
    <cellStyle name="Calc cel 3 2 4 4 3" xfId="26523"/>
    <cellStyle name="Calc cel 3 2 4 5" xfId="4172"/>
    <cellStyle name="Calc cel 3 2 4 5 2" xfId="14542"/>
    <cellStyle name="Calc cel 3 2 4 5 2 2" xfId="32611"/>
    <cellStyle name="Calc cel 3 2 4 5 3" xfId="26180"/>
    <cellStyle name="Calc cel 3 2 4 6" xfId="5116"/>
    <cellStyle name="Calc cel 3 2 4 6 2" xfId="15486"/>
    <cellStyle name="Calc cel 3 2 4 6 2 2" xfId="33463"/>
    <cellStyle name="Calc cel 3 2 4 6 3" xfId="27124"/>
    <cellStyle name="Calc cel 3 2 4 7" xfId="4988"/>
    <cellStyle name="Calc cel 3 2 4 7 2" xfId="15358"/>
    <cellStyle name="Calc cel 3 2 4 7 3" xfId="26996"/>
    <cellStyle name="Calc cel 3 2 4 8" xfId="6740"/>
    <cellStyle name="Calc cel 3 2 4 8 2" xfId="17109"/>
    <cellStyle name="Calc cel 3 2 4 8 3" xfId="34874"/>
    <cellStyle name="Calc cel 3 2 4 9" xfId="6618"/>
    <cellStyle name="Calc cel 3 2 4 9 2" xfId="16987"/>
    <cellStyle name="Calc cel 3 2 4 9 3" xfId="34752"/>
    <cellStyle name="Calc cel 3 2 5" xfId="3323"/>
    <cellStyle name="Calc cel 3 2 5 2" xfId="4423"/>
    <cellStyle name="Calc cel 3 2 5 2 2" xfId="14793"/>
    <cellStyle name="Calc cel 3 2 5 2 2 2" xfId="32839"/>
    <cellStyle name="Calc cel 3 2 5 2 3" xfId="26431"/>
    <cellStyle name="Calc cel 3 2 5 3" xfId="5414"/>
    <cellStyle name="Calc cel 3 2 5 3 2" xfId="15783"/>
    <cellStyle name="Calc cel 3 2 5 3 2 2" xfId="33708"/>
    <cellStyle name="Calc cel 3 2 5 3 3" xfId="27421"/>
    <cellStyle name="Calc cel 3 2 5 4" xfId="7079"/>
    <cellStyle name="Calc cel 3 2 5 4 2" xfId="17448"/>
    <cellStyle name="Calc cel 3 2 5 4 3" xfId="29347"/>
    <cellStyle name="Calc cel 3 2 5 5" xfId="7834"/>
    <cellStyle name="Calc cel 3 2 5 5 2" xfId="18203"/>
    <cellStyle name="Calc cel 3 2 5 5 3" xfId="35371"/>
    <cellStyle name="Calc cel 3 2 5 6" xfId="8528"/>
    <cellStyle name="Calc cel 3 2 5 6 2" xfId="18897"/>
    <cellStyle name="Calc cel 3 2 5 6 3" xfId="36065"/>
    <cellStyle name="Calc cel 3 2 5 7" xfId="9146"/>
    <cellStyle name="Calc cel 3 2 5 7 2" xfId="19515"/>
    <cellStyle name="Calc cel 3 2 5 7 3" xfId="36683"/>
    <cellStyle name="Calc cel 3 2 5 8" xfId="13693"/>
    <cellStyle name="Calc cel 3 2 5 8 2" xfId="25331"/>
    <cellStyle name="Calc cel 3 2 5 9" xfId="22804"/>
    <cellStyle name="Calc cel 3 2 6" xfId="3368"/>
    <cellStyle name="Calc cel 3 2 6 2" xfId="3846"/>
    <cellStyle name="Calc cel 3 2 6 2 2" xfId="14216"/>
    <cellStyle name="Calc cel 3 2 6 2 2 2" xfId="32306"/>
    <cellStyle name="Calc cel 3 2 6 2 3" xfId="25854"/>
    <cellStyle name="Calc cel 3 2 6 3" xfId="5459"/>
    <cellStyle name="Calc cel 3 2 6 3 2" xfId="15828"/>
    <cellStyle name="Calc cel 3 2 6 3 2 2" xfId="33753"/>
    <cellStyle name="Calc cel 3 2 6 3 3" xfId="27466"/>
    <cellStyle name="Calc cel 3 2 6 4" xfId="7124"/>
    <cellStyle name="Calc cel 3 2 6 4 2" xfId="17493"/>
    <cellStyle name="Calc cel 3 2 6 4 3" xfId="29392"/>
    <cellStyle name="Calc cel 3 2 6 5" xfId="7879"/>
    <cellStyle name="Calc cel 3 2 6 5 2" xfId="18248"/>
    <cellStyle name="Calc cel 3 2 6 5 3" xfId="35416"/>
    <cellStyle name="Calc cel 3 2 6 6" xfId="8573"/>
    <cellStyle name="Calc cel 3 2 6 6 2" xfId="18942"/>
    <cellStyle name="Calc cel 3 2 6 6 3" xfId="36110"/>
    <cellStyle name="Calc cel 3 2 6 7" xfId="9191"/>
    <cellStyle name="Calc cel 3 2 6 7 2" xfId="19560"/>
    <cellStyle name="Calc cel 3 2 6 7 3" xfId="36728"/>
    <cellStyle name="Calc cel 3 2 6 8" xfId="13738"/>
    <cellStyle name="Calc cel 3 2 6 8 2" xfId="25376"/>
    <cellStyle name="Calc cel 3 2 6 9" xfId="22849"/>
    <cellStyle name="Calc cel 3 2 7" xfId="5001"/>
    <cellStyle name="Calc cel 3 2 7 2" xfId="15371"/>
    <cellStyle name="Calc cel 3 2 7 2 2" xfId="33365"/>
    <cellStyle name="Calc cel 3 2 7 3" xfId="27009"/>
    <cellStyle name="Calc cel 3 2 8" xfId="4545"/>
    <cellStyle name="Calc cel 3 2 8 2" xfId="14915"/>
    <cellStyle name="Calc cel 3 2 8 2 2" xfId="32950"/>
    <cellStyle name="Calc cel 3 2 8 3" xfId="26553"/>
    <cellStyle name="Calc cel 3 2 9" xfId="5017"/>
    <cellStyle name="Calc cel 3 2 9 2" xfId="15387"/>
    <cellStyle name="Calc cel 3 2 9 2 2" xfId="33380"/>
    <cellStyle name="Calc cel 3 2 9 3" xfId="27025"/>
    <cellStyle name="Calc cel 3 3" xfId="480"/>
    <cellStyle name="Calc cel 3 3 10" xfId="3866"/>
    <cellStyle name="Calc cel 3 3 10 2" xfId="14236"/>
    <cellStyle name="Calc cel 3 3 10 3" xfId="25874"/>
    <cellStyle name="Calc cel 3 3 11" xfId="6033"/>
    <cellStyle name="Calc cel 3 3 11 2" xfId="16402"/>
    <cellStyle name="Calc cel 3 3 11 3" xfId="34258"/>
    <cellStyle name="Calc cel 3 3 12" xfId="2853"/>
    <cellStyle name="Calc cel 3 3 12 2" xfId="13223"/>
    <cellStyle name="Calc cel 3 3 12 3" xfId="31910"/>
    <cellStyle name="Calc cel 3 3 13" xfId="1474"/>
    <cellStyle name="Calc cel 3 3 13 2" xfId="11844"/>
    <cellStyle name="Calc cel 3 3 13 3" xfId="30642"/>
    <cellStyle name="Calc cel 3 3 14" xfId="6636"/>
    <cellStyle name="Calc cel 3 3 14 2" xfId="17005"/>
    <cellStyle name="Calc cel 3 3 14 3" xfId="34770"/>
    <cellStyle name="Calc cel 3 3 15" xfId="10862"/>
    <cellStyle name="Calc cel 3 3 15 2" xfId="23361"/>
    <cellStyle name="Calc cel 3 3 16" xfId="21250"/>
    <cellStyle name="Calc cel 3 3 2" xfId="966"/>
    <cellStyle name="Calc cel 3 3 2 10" xfId="6691"/>
    <cellStyle name="Calc cel 3 3 2 10 2" xfId="17060"/>
    <cellStyle name="Calc cel 3 3 2 10 3" xfId="34825"/>
    <cellStyle name="Calc cel 3 3 2 11" xfId="6862"/>
    <cellStyle name="Calc cel 3 3 2 11 2" xfId="17231"/>
    <cellStyle name="Calc cel 3 3 2 11 3" xfId="34992"/>
    <cellStyle name="Calc cel 3 3 2 12" xfId="7642"/>
    <cellStyle name="Calc cel 3 3 2 12 2" xfId="18011"/>
    <cellStyle name="Calc cel 3 3 2 12 3" xfId="35179"/>
    <cellStyle name="Calc cel 3 3 2 13" xfId="11336"/>
    <cellStyle name="Calc cel 3 3 2 13 2" xfId="23572"/>
    <cellStyle name="Calc cel 3 3 2 14" xfId="21325"/>
    <cellStyle name="Calc cel 3 3 2 2" xfId="3059"/>
    <cellStyle name="Calc cel 3 3 2 2 10" xfId="13429"/>
    <cellStyle name="Calc cel 3 3 2 2 10 2" xfId="25067"/>
    <cellStyle name="Calc cel 3 3 2 2 11" xfId="22540"/>
    <cellStyle name="Calc cel 3 3 2 2 2" xfId="3317"/>
    <cellStyle name="Calc cel 3 3 2 2 2 2" xfId="4451"/>
    <cellStyle name="Calc cel 3 3 2 2 2 2 2" xfId="14821"/>
    <cellStyle name="Calc cel 3 3 2 2 2 2 2 2" xfId="32864"/>
    <cellStyle name="Calc cel 3 3 2 2 2 2 3" xfId="26459"/>
    <cellStyle name="Calc cel 3 3 2 2 2 3" xfId="5408"/>
    <cellStyle name="Calc cel 3 3 2 2 2 3 2" xfId="15777"/>
    <cellStyle name="Calc cel 3 3 2 2 2 3 2 2" xfId="33702"/>
    <cellStyle name="Calc cel 3 3 2 2 2 3 3" xfId="27415"/>
    <cellStyle name="Calc cel 3 3 2 2 2 4" xfId="7073"/>
    <cellStyle name="Calc cel 3 3 2 2 2 4 2" xfId="17442"/>
    <cellStyle name="Calc cel 3 3 2 2 2 4 3" xfId="29341"/>
    <cellStyle name="Calc cel 3 3 2 2 2 5" xfId="7828"/>
    <cellStyle name="Calc cel 3 3 2 2 2 5 2" xfId="18197"/>
    <cellStyle name="Calc cel 3 3 2 2 2 5 3" xfId="35365"/>
    <cellStyle name="Calc cel 3 3 2 2 2 6" xfId="8522"/>
    <cellStyle name="Calc cel 3 3 2 2 2 6 2" xfId="18891"/>
    <cellStyle name="Calc cel 3 3 2 2 2 6 3" xfId="36059"/>
    <cellStyle name="Calc cel 3 3 2 2 2 7" xfId="9140"/>
    <cellStyle name="Calc cel 3 3 2 2 2 7 2" xfId="19509"/>
    <cellStyle name="Calc cel 3 3 2 2 2 7 3" xfId="36677"/>
    <cellStyle name="Calc cel 3 3 2 2 2 8" xfId="13687"/>
    <cellStyle name="Calc cel 3 3 2 2 2 8 2" xfId="25325"/>
    <cellStyle name="Calc cel 3 3 2 2 2 9" xfId="22798"/>
    <cellStyle name="Calc cel 3 3 2 2 3" xfId="3778"/>
    <cellStyle name="Calc cel 3 3 2 2 3 2" xfId="4416"/>
    <cellStyle name="Calc cel 3 3 2 2 3 2 2" xfId="14786"/>
    <cellStyle name="Calc cel 3 3 2 2 3 2 2 2" xfId="32832"/>
    <cellStyle name="Calc cel 3 3 2 2 3 2 3" xfId="26424"/>
    <cellStyle name="Calc cel 3 3 2 2 3 3" xfId="5869"/>
    <cellStyle name="Calc cel 3 3 2 2 3 3 2" xfId="16238"/>
    <cellStyle name="Calc cel 3 3 2 2 3 3 2 2" xfId="34163"/>
    <cellStyle name="Calc cel 3 3 2 2 3 3 3" xfId="27876"/>
    <cellStyle name="Calc cel 3 3 2 2 3 4" xfId="7534"/>
    <cellStyle name="Calc cel 3 3 2 2 3 4 2" xfId="17903"/>
    <cellStyle name="Calc cel 3 3 2 2 3 4 3" xfId="29802"/>
    <cellStyle name="Calc cel 3 3 2 2 3 5" xfId="8289"/>
    <cellStyle name="Calc cel 3 3 2 2 3 5 2" xfId="18658"/>
    <cellStyle name="Calc cel 3 3 2 2 3 5 3" xfId="35826"/>
    <cellStyle name="Calc cel 3 3 2 2 3 6" xfId="8983"/>
    <cellStyle name="Calc cel 3 3 2 2 3 6 2" xfId="19352"/>
    <cellStyle name="Calc cel 3 3 2 2 3 6 3" xfId="36520"/>
    <cellStyle name="Calc cel 3 3 2 2 3 7" xfId="9601"/>
    <cellStyle name="Calc cel 3 3 2 2 3 7 2" xfId="19970"/>
    <cellStyle name="Calc cel 3 3 2 2 3 7 3" xfId="37138"/>
    <cellStyle name="Calc cel 3 3 2 2 3 8" xfId="14148"/>
    <cellStyle name="Calc cel 3 3 2 2 3 8 2" xfId="25786"/>
    <cellStyle name="Calc cel 3 3 2 2 3 9" xfId="23259"/>
    <cellStyle name="Calc cel 3 3 2 2 4" xfId="4308"/>
    <cellStyle name="Calc cel 3 3 2 2 4 2" xfId="14678"/>
    <cellStyle name="Calc cel 3 3 2 2 4 2 2" xfId="32735"/>
    <cellStyle name="Calc cel 3 3 2 2 4 3" xfId="26316"/>
    <cellStyle name="Calc cel 3 3 2 2 5" xfId="5266"/>
    <cellStyle name="Calc cel 3 3 2 2 5 2" xfId="15635"/>
    <cellStyle name="Calc cel 3 3 2 2 5 2 2" xfId="33587"/>
    <cellStyle name="Calc cel 3 3 2 2 5 3" xfId="27273"/>
    <cellStyle name="Calc cel 3 3 2 2 6" xfId="6902"/>
    <cellStyle name="Calc cel 3 3 2 2 6 2" xfId="17271"/>
    <cellStyle name="Calc cel 3 3 2 2 6 3" xfId="29083"/>
    <cellStyle name="Calc cel 3 3 2 2 7" xfId="7677"/>
    <cellStyle name="Calc cel 3 3 2 2 7 2" xfId="18046"/>
    <cellStyle name="Calc cel 3 3 2 2 7 3" xfId="35214"/>
    <cellStyle name="Calc cel 3 3 2 2 8" xfId="8405"/>
    <cellStyle name="Calc cel 3 3 2 2 8 2" xfId="18774"/>
    <cellStyle name="Calc cel 3 3 2 2 8 3" xfId="35942"/>
    <cellStyle name="Calc cel 3 3 2 2 9" xfId="9064"/>
    <cellStyle name="Calc cel 3 3 2 2 9 2" xfId="19433"/>
    <cellStyle name="Calc cel 3 3 2 2 9 3" xfId="36601"/>
    <cellStyle name="Calc cel 3 3 2 3" xfId="3586"/>
    <cellStyle name="Calc cel 3 3 2 3 2" xfId="3898"/>
    <cellStyle name="Calc cel 3 3 2 3 2 2" xfId="14268"/>
    <cellStyle name="Calc cel 3 3 2 3 2 2 2" xfId="32354"/>
    <cellStyle name="Calc cel 3 3 2 3 2 3" xfId="25906"/>
    <cellStyle name="Calc cel 3 3 2 3 3" xfId="5677"/>
    <cellStyle name="Calc cel 3 3 2 3 3 2" xfId="16046"/>
    <cellStyle name="Calc cel 3 3 2 3 3 2 2" xfId="33971"/>
    <cellStyle name="Calc cel 3 3 2 3 3 3" xfId="27684"/>
    <cellStyle name="Calc cel 3 3 2 3 4" xfId="7342"/>
    <cellStyle name="Calc cel 3 3 2 3 4 2" xfId="17711"/>
    <cellStyle name="Calc cel 3 3 2 3 4 3" xfId="29610"/>
    <cellStyle name="Calc cel 3 3 2 3 5" xfId="8097"/>
    <cellStyle name="Calc cel 3 3 2 3 5 2" xfId="18466"/>
    <cellStyle name="Calc cel 3 3 2 3 5 3" xfId="35634"/>
    <cellStyle name="Calc cel 3 3 2 3 6" xfId="8791"/>
    <cellStyle name="Calc cel 3 3 2 3 6 2" xfId="19160"/>
    <cellStyle name="Calc cel 3 3 2 3 6 3" xfId="36328"/>
    <cellStyle name="Calc cel 3 3 2 3 7" xfId="9409"/>
    <cellStyle name="Calc cel 3 3 2 3 7 2" xfId="19778"/>
    <cellStyle name="Calc cel 3 3 2 3 7 3" xfId="36946"/>
    <cellStyle name="Calc cel 3 3 2 3 8" xfId="13956"/>
    <cellStyle name="Calc cel 3 3 2 3 8 2" xfId="25594"/>
    <cellStyle name="Calc cel 3 3 2 3 9" xfId="23067"/>
    <cellStyle name="Calc cel 3 3 2 4" xfId="2174"/>
    <cellStyle name="Calc cel 3 3 2 4 2" xfId="4156"/>
    <cellStyle name="Calc cel 3 3 2 4 2 2" xfId="14526"/>
    <cellStyle name="Calc cel 3 3 2 4 2 2 2" xfId="32597"/>
    <cellStyle name="Calc cel 3 3 2 4 2 3" xfId="26164"/>
    <cellStyle name="Calc cel 3 3 2 4 3" xfId="4967"/>
    <cellStyle name="Calc cel 3 3 2 4 3 2" xfId="15337"/>
    <cellStyle name="Calc cel 3 3 2 4 3 2 2" xfId="33336"/>
    <cellStyle name="Calc cel 3 3 2 4 3 3" xfId="26975"/>
    <cellStyle name="Calc cel 3 3 2 4 4" xfId="6269"/>
    <cellStyle name="Calc cel 3 3 2 4 4 2" xfId="16638"/>
    <cellStyle name="Calc cel 3 3 2 4 4 3" xfId="28254"/>
    <cellStyle name="Calc cel 3 3 2 4 5" xfId="2852"/>
    <cellStyle name="Calc cel 3 3 2 4 5 2" xfId="13222"/>
    <cellStyle name="Calc cel 3 3 2 4 5 3" xfId="31909"/>
    <cellStyle name="Calc cel 3 3 2 4 6" xfId="6638"/>
    <cellStyle name="Calc cel 3 3 2 4 6 2" xfId="17007"/>
    <cellStyle name="Calc cel 3 3 2 4 6 3" xfId="34772"/>
    <cellStyle name="Calc cel 3 3 2 4 7" xfId="6695"/>
    <cellStyle name="Calc cel 3 3 2 4 7 2" xfId="17064"/>
    <cellStyle name="Calc cel 3 3 2 4 7 3" xfId="34829"/>
    <cellStyle name="Calc cel 3 3 2 4 8" xfId="12544"/>
    <cellStyle name="Calc cel 3 3 2 4 8 2" xfId="24096"/>
    <cellStyle name="Calc cel 3 3 2 4 9" xfId="21560"/>
    <cellStyle name="Calc cel 3 3 2 5" xfId="1713"/>
    <cellStyle name="Calc cel 3 3 2 5 2" xfId="12083"/>
    <cellStyle name="Calc cel 3 3 2 5 2 2" xfId="30877"/>
    <cellStyle name="Calc cel 3 3 2 5 3" xfId="23635"/>
    <cellStyle name="Calc cel 3 3 2 6" xfId="1967"/>
    <cellStyle name="Calc cel 3 3 2 6 2" xfId="12337"/>
    <cellStyle name="Calc cel 3 3 2 6 2 2" xfId="31117"/>
    <cellStyle name="Calc cel 3 3 2 6 3" xfId="23889"/>
    <cellStyle name="Calc cel 3 3 2 7" xfId="5343"/>
    <cellStyle name="Calc cel 3 3 2 7 2" xfId="15712"/>
    <cellStyle name="Calc cel 3 3 2 7 2 2" xfId="33651"/>
    <cellStyle name="Calc cel 3 3 2 7 3" xfId="27350"/>
    <cellStyle name="Calc cel 3 3 2 8" xfId="5954"/>
    <cellStyle name="Calc cel 3 3 2 8 2" xfId="16323"/>
    <cellStyle name="Calc cel 3 3 2 8 3" xfId="27961"/>
    <cellStyle name="Calc cel 3 3 2 9" xfId="6090"/>
    <cellStyle name="Calc cel 3 3 2 9 2" xfId="16459"/>
    <cellStyle name="Calc cel 3 3 2 9 3" xfId="34315"/>
    <cellStyle name="Calc cel 3 3 3" xfId="1068"/>
    <cellStyle name="Calc cel 3 3 3 10" xfId="6327"/>
    <cellStyle name="Calc cel 3 3 3 10 2" xfId="16696"/>
    <cellStyle name="Calc cel 3 3 3 10 3" xfId="34472"/>
    <cellStyle name="Calc cel 3 3 3 11" xfId="6953"/>
    <cellStyle name="Calc cel 3 3 3 11 2" xfId="17322"/>
    <cellStyle name="Calc cel 3 3 3 11 3" xfId="35027"/>
    <cellStyle name="Calc cel 3 3 3 12" xfId="11438"/>
    <cellStyle name="Calc cel 3 3 3 12 2" xfId="24401"/>
    <cellStyle name="Calc cel 3 3 3 13" xfId="21874"/>
    <cellStyle name="Calc cel 3 3 3 2" xfId="3484"/>
    <cellStyle name="Calc cel 3 3 3 2 2" xfId="3914"/>
    <cellStyle name="Calc cel 3 3 3 2 2 2" xfId="14284"/>
    <cellStyle name="Calc cel 3 3 3 2 2 2 2" xfId="32370"/>
    <cellStyle name="Calc cel 3 3 3 2 2 3" xfId="25922"/>
    <cellStyle name="Calc cel 3 3 3 2 3" xfId="5575"/>
    <cellStyle name="Calc cel 3 3 3 2 3 2" xfId="15944"/>
    <cellStyle name="Calc cel 3 3 3 2 3 2 2" xfId="33869"/>
    <cellStyle name="Calc cel 3 3 3 2 3 3" xfId="27582"/>
    <cellStyle name="Calc cel 3 3 3 2 4" xfId="7240"/>
    <cellStyle name="Calc cel 3 3 3 2 4 2" xfId="17609"/>
    <cellStyle name="Calc cel 3 3 3 2 4 3" xfId="29508"/>
    <cellStyle name="Calc cel 3 3 3 2 5" xfId="7995"/>
    <cellStyle name="Calc cel 3 3 3 2 5 2" xfId="18364"/>
    <cellStyle name="Calc cel 3 3 3 2 5 3" xfId="35532"/>
    <cellStyle name="Calc cel 3 3 3 2 6" xfId="8689"/>
    <cellStyle name="Calc cel 3 3 3 2 6 2" xfId="19058"/>
    <cellStyle name="Calc cel 3 3 3 2 6 3" xfId="36226"/>
    <cellStyle name="Calc cel 3 3 3 2 7" xfId="9307"/>
    <cellStyle name="Calc cel 3 3 3 2 7 2" xfId="19676"/>
    <cellStyle name="Calc cel 3 3 3 2 7 3" xfId="36844"/>
    <cellStyle name="Calc cel 3 3 3 2 8" xfId="13854"/>
    <cellStyle name="Calc cel 3 3 3 2 8 2" xfId="25492"/>
    <cellStyle name="Calc cel 3 3 3 2 9" xfId="22965"/>
    <cellStyle name="Calc cel 3 3 3 3" xfId="3592"/>
    <cellStyle name="Calc cel 3 3 3 3 2" xfId="4607"/>
    <cellStyle name="Calc cel 3 3 3 3 2 2" xfId="14977"/>
    <cellStyle name="Calc cel 3 3 3 3 2 2 2" xfId="33008"/>
    <cellStyle name="Calc cel 3 3 3 3 2 3" xfId="26615"/>
    <cellStyle name="Calc cel 3 3 3 3 3" xfId="5683"/>
    <cellStyle name="Calc cel 3 3 3 3 3 2" xfId="16052"/>
    <cellStyle name="Calc cel 3 3 3 3 3 2 2" xfId="33977"/>
    <cellStyle name="Calc cel 3 3 3 3 3 3" xfId="27690"/>
    <cellStyle name="Calc cel 3 3 3 3 4" xfId="7348"/>
    <cellStyle name="Calc cel 3 3 3 3 4 2" xfId="17717"/>
    <cellStyle name="Calc cel 3 3 3 3 4 3" xfId="29616"/>
    <cellStyle name="Calc cel 3 3 3 3 5" xfId="8103"/>
    <cellStyle name="Calc cel 3 3 3 3 5 2" xfId="18472"/>
    <cellStyle name="Calc cel 3 3 3 3 5 3" xfId="35640"/>
    <cellStyle name="Calc cel 3 3 3 3 6" xfId="8797"/>
    <cellStyle name="Calc cel 3 3 3 3 6 2" xfId="19166"/>
    <cellStyle name="Calc cel 3 3 3 3 6 3" xfId="36334"/>
    <cellStyle name="Calc cel 3 3 3 3 7" xfId="9415"/>
    <cellStyle name="Calc cel 3 3 3 3 7 2" xfId="19784"/>
    <cellStyle name="Calc cel 3 3 3 3 7 3" xfId="36952"/>
    <cellStyle name="Calc cel 3 3 3 3 8" xfId="13962"/>
    <cellStyle name="Calc cel 3 3 3 3 8 2" xfId="25600"/>
    <cellStyle name="Calc cel 3 3 3 3 9" xfId="23073"/>
    <cellStyle name="Calc cel 3 3 3 4" xfId="1852"/>
    <cellStyle name="Calc cel 3 3 3 4 2" xfId="12222"/>
    <cellStyle name="Calc cel 3 3 3 4 2 2" xfId="31007"/>
    <cellStyle name="Calc cel 3 3 3 4 3" xfId="23774"/>
    <cellStyle name="Calc cel 3 3 3 5" xfId="4256"/>
    <cellStyle name="Calc cel 3 3 3 5 2" xfId="14626"/>
    <cellStyle name="Calc cel 3 3 3 5 2 2" xfId="32689"/>
    <cellStyle name="Calc cel 3 3 3 5 3" xfId="26264"/>
    <cellStyle name="Calc cel 3 3 3 6" xfId="5337"/>
    <cellStyle name="Calc cel 3 3 3 6 2" xfId="15706"/>
    <cellStyle name="Calc cel 3 3 3 6 2 2" xfId="33646"/>
    <cellStyle name="Calc cel 3 3 3 6 3" xfId="27344"/>
    <cellStyle name="Calc cel 3 3 3 7" xfId="5916"/>
    <cellStyle name="Calc cel 3 3 3 7 2" xfId="16285"/>
    <cellStyle name="Calc cel 3 3 3 7 3" xfId="27923"/>
    <cellStyle name="Calc cel 3 3 3 8" xfId="6479"/>
    <cellStyle name="Calc cel 3 3 3 8 2" xfId="16848"/>
    <cellStyle name="Calc cel 3 3 3 8 3" xfId="34613"/>
    <cellStyle name="Calc cel 3 3 3 9" xfId="6115"/>
    <cellStyle name="Calc cel 3 3 3 9 2" xfId="16484"/>
    <cellStyle name="Calc cel 3 3 3 9 3" xfId="34340"/>
    <cellStyle name="Calc cel 3 3 4" xfId="729"/>
    <cellStyle name="Calc cel 3 3 4 10" xfId="6388"/>
    <cellStyle name="Calc cel 3 3 4 10 2" xfId="16757"/>
    <cellStyle name="Calc cel 3 3 4 10 3" xfId="34528"/>
    <cellStyle name="Calc cel 3 3 4 11" xfId="6349"/>
    <cellStyle name="Calc cel 3 3 4 11 2" xfId="16718"/>
    <cellStyle name="Calc cel 3 3 4 11 3" xfId="34494"/>
    <cellStyle name="Calc cel 3 3 4 12" xfId="11099"/>
    <cellStyle name="Calc cel 3 3 4 12 2" xfId="24830"/>
    <cellStyle name="Calc cel 3 3 4 13" xfId="22303"/>
    <cellStyle name="Calc cel 3 3 4 2" xfId="3467"/>
    <cellStyle name="Calc cel 3 3 4 2 2" xfId="2423"/>
    <cellStyle name="Calc cel 3 3 4 2 2 2" xfId="12793"/>
    <cellStyle name="Calc cel 3 3 4 2 2 2 2" xfId="31480"/>
    <cellStyle name="Calc cel 3 3 4 2 2 3" xfId="24345"/>
    <cellStyle name="Calc cel 3 3 4 2 3" xfId="5558"/>
    <cellStyle name="Calc cel 3 3 4 2 3 2" xfId="15927"/>
    <cellStyle name="Calc cel 3 3 4 2 3 2 2" xfId="33852"/>
    <cellStyle name="Calc cel 3 3 4 2 3 3" xfId="27565"/>
    <cellStyle name="Calc cel 3 3 4 2 4" xfId="7223"/>
    <cellStyle name="Calc cel 3 3 4 2 4 2" xfId="17592"/>
    <cellStyle name="Calc cel 3 3 4 2 4 3" xfId="29491"/>
    <cellStyle name="Calc cel 3 3 4 2 5" xfId="7978"/>
    <cellStyle name="Calc cel 3 3 4 2 5 2" xfId="18347"/>
    <cellStyle name="Calc cel 3 3 4 2 5 3" xfId="35515"/>
    <cellStyle name="Calc cel 3 3 4 2 6" xfId="8672"/>
    <cellStyle name="Calc cel 3 3 4 2 6 2" xfId="19041"/>
    <cellStyle name="Calc cel 3 3 4 2 6 3" xfId="36209"/>
    <cellStyle name="Calc cel 3 3 4 2 7" xfId="9290"/>
    <cellStyle name="Calc cel 3 3 4 2 7 2" xfId="19659"/>
    <cellStyle name="Calc cel 3 3 4 2 7 3" xfId="36827"/>
    <cellStyle name="Calc cel 3 3 4 2 8" xfId="13837"/>
    <cellStyle name="Calc cel 3 3 4 2 8 2" xfId="25475"/>
    <cellStyle name="Calc cel 3 3 4 2 9" xfId="22948"/>
    <cellStyle name="Calc cel 3 3 4 3" xfId="3711"/>
    <cellStyle name="Calc cel 3 3 4 3 2" xfId="4107"/>
    <cellStyle name="Calc cel 3 3 4 3 2 2" xfId="14477"/>
    <cellStyle name="Calc cel 3 3 4 3 2 2 2" xfId="32549"/>
    <cellStyle name="Calc cel 3 3 4 3 2 3" xfId="26115"/>
    <cellStyle name="Calc cel 3 3 4 3 3" xfId="5802"/>
    <cellStyle name="Calc cel 3 3 4 3 3 2" xfId="16171"/>
    <cellStyle name="Calc cel 3 3 4 3 3 2 2" xfId="34096"/>
    <cellStyle name="Calc cel 3 3 4 3 3 3" xfId="27809"/>
    <cellStyle name="Calc cel 3 3 4 3 4" xfId="7467"/>
    <cellStyle name="Calc cel 3 3 4 3 4 2" xfId="17836"/>
    <cellStyle name="Calc cel 3 3 4 3 4 3" xfId="29735"/>
    <cellStyle name="Calc cel 3 3 4 3 5" xfId="8222"/>
    <cellStyle name="Calc cel 3 3 4 3 5 2" xfId="18591"/>
    <cellStyle name="Calc cel 3 3 4 3 5 3" xfId="35759"/>
    <cellStyle name="Calc cel 3 3 4 3 6" xfId="8916"/>
    <cellStyle name="Calc cel 3 3 4 3 6 2" xfId="19285"/>
    <cellStyle name="Calc cel 3 3 4 3 6 3" xfId="36453"/>
    <cellStyle name="Calc cel 3 3 4 3 7" xfId="9534"/>
    <cellStyle name="Calc cel 3 3 4 3 7 2" xfId="19903"/>
    <cellStyle name="Calc cel 3 3 4 3 7 3" xfId="37071"/>
    <cellStyle name="Calc cel 3 3 4 3 8" xfId="14081"/>
    <cellStyle name="Calc cel 3 3 4 3 8 2" xfId="25719"/>
    <cellStyle name="Calc cel 3 3 4 3 9" xfId="23192"/>
    <cellStyle name="Calc cel 3 3 4 4" xfId="4959"/>
    <cellStyle name="Calc cel 3 3 4 4 2" xfId="15329"/>
    <cellStyle name="Calc cel 3 3 4 4 2 2" xfId="33329"/>
    <cellStyle name="Calc cel 3 3 4 4 3" xfId="26967"/>
    <cellStyle name="Calc cel 3 3 4 5" xfId="1859"/>
    <cellStyle name="Calc cel 3 3 4 5 2" xfId="12229"/>
    <cellStyle name="Calc cel 3 3 4 5 2 2" xfId="31013"/>
    <cellStyle name="Calc cel 3 3 4 5 3" xfId="23781"/>
    <cellStyle name="Calc cel 3 3 4 6" xfId="3831"/>
    <cellStyle name="Calc cel 3 3 4 6 2" xfId="14201"/>
    <cellStyle name="Calc cel 3 3 4 6 2 2" xfId="32291"/>
    <cellStyle name="Calc cel 3 3 4 6 3" xfId="25839"/>
    <cellStyle name="Calc cel 3 3 4 7" xfId="5958"/>
    <cellStyle name="Calc cel 3 3 4 7 2" xfId="16327"/>
    <cellStyle name="Calc cel 3 3 4 7 3" xfId="27965"/>
    <cellStyle name="Calc cel 3 3 4 8" xfId="6742"/>
    <cellStyle name="Calc cel 3 3 4 8 2" xfId="17111"/>
    <cellStyle name="Calc cel 3 3 4 8 3" xfId="34876"/>
    <cellStyle name="Calc cel 3 3 4 9" xfId="6448"/>
    <cellStyle name="Calc cel 3 3 4 9 2" xfId="16817"/>
    <cellStyle name="Calc cel 3 3 4 9 3" xfId="34582"/>
    <cellStyle name="Calc cel 3 3 5" xfId="3485"/>
    <cellStyle name="Calc cel 3 3 5 2" xfId="4093"/>
    <cellStyle name="Calc cel 3 3 5 2 2" xfId="14463"/>
    <cellStyle name="Calc cel 3 3 5 2 2 2" xfId="32536"/>
    <cellStyle name="Calc cel 3 3 5 2 3" xfId="26101"/>
    <cellStyle name="Calc cel 3 3 5 3" xfId="5576"/>
    <cellStyle name="Calc cel 3 3 5 3 2" xfId="15945"/>
    <cellStyle name="Calc cel 3 3 5 3 2 2" xfId="33870"/>
    <cellStyle name="Calc cel 3 3 5 3 3" xfId="27583"/>
    <cellStyle name="Calc cel 3 3 5 4" xfId="7241"/>
    <cellStyle name="Calc cel 3 3 5 4 2" xfId="17610"/>
    <cellStyle name="Calc cel 3 3 5 4 3" xfId="29509"/>
    <cellStyle name="Calc cel 3 3 5 5" xfId="7996"/>
    <cellStyle name="Calc cel 3 3 5 5 2" xfId="18365"/>
    <cellStyle name="Calc cel 3 3 5 5 3" xfId="35533"/>
    <cellStyle name="Calc cel 3 3 5 6" xfId="8690"/>
    <cellStyle name="Calc cel 3 3 5 6 2" xfId="19059"/>
    <cellStyle name="Calc cel 3 3 5 6 3" xfId="36227"/>
    <cellStyle name="Calc cel 3 3 5 7" xfId="9308"/>
    <cellStyle name="Calc cel 3 3 5 7 2" xfId="19677"/>
    <cellStyle name="Calc cel 3 3 5 7 3" xfId="36845"/>
    <cellStyle name="Calc cel 3 3 5 8" xfId="13855"/>
    <cellStyle name="Calc cel 3 3 5 8 2" xfId="25493"/>
    <cellStyle name="Calc cel 3 3 5 9" xfId="22966"/>
    <cellStyle name="Calc cel 3 3 6" xfId="3452"/>
    <cellStyle name="Calc cel 3 3 6 2" xfId="4646"/>
    <cellStyle name="Calc cel 3 3 6 2 2" xfId="15016"/>
    <cellStyle name="Calc cel 3 3 6 2 2 2" xfId="33042"/>
    <cellStyle name="Calc cel 3 3 6 2 3" xfId="26654"/>
    <cellStyle name="Calc cel 3 3 6 3" xfId="5543"/>
    <cellStyle name="Calc cel 3 3 6 3 2" xfId="15912"/>
    <cellStyle name="Calc cel 3 3 6 3 2 2" xfId="33837"/>
    <cellStyle name="Calc cel 3 3 6 3 3" xfId="27550"/>
    <cellStyle name="Calc cel 3 3 6 4" xfId="7208"/>
    <cellStyle name="Calc cel 3 3 6 4 2" xfId="17577"/>
    <cellStyle name="Calc cel 3 3 6 4 3" xfId="29476"/>
    <cellStyle name="Calc cel 3 3 6 5" xfId="7963"/>
    <cellStyle name="Calc cel 3 3 6 5 2" xfId="18332"/>
    <cellStyle name="Calc cel 3 3 6 5 3" xfId="35500"/>
    <cellStyle name="Calc cel 3 3 6 6" xfId="8657"/>
    <cellStyle name="Calc cel 3 3 6 6 2" xfId="19026"/>
    <cellStyle name="Calc cel 3 3 6 6 3" xfId="36194"/>
    <cellStyle name="Calc cel 3 3 6 7" xfId="9275"/>
    <cellStyle name="Calc cel 3 3 6 7 2" xfId="19644"/>
    <cellStyle name="Calc cel 3 3 6 7 3" xfId="36812"/>
    <cellStyle name="Calc cel 3 3 6 8" xfId="13822"/>
    <cellStyle name="Calc cel 3 3 6 8 2" xfId="25460"/>
    <cellStyle name="Calc cel 3 3 6 9" xfId="22933"/>
    <cellStyle name="Calc cel 3 3 7" xfId="4992"/>
    <cellStyle name="Calc cel 3 3 7 2" xfId="15362"/>
    <cellStyle name="Calc cel 3 3 7 2 2" xfId="33357"/>
    <cellStyle name="Calc cel 3 3 7 3" xfId="27000"/>
    <cellStyle name="Calc cel 3 3 8" xfId="3894"/>
    <cellStyle name="Calc cel 3 3 8 2" xfId="14264"/>
    <cellStyle name="Calc cel 3 3 8 2 2" xfId="32350"/>
    <cellStyle name="Calc cel 3 3 8 3" xfId="25902"/>
    <cellStyle name="Calc cel 3 3 9" xfId="4292"/>
    <cellStyle name="Calc cel 3 3 9 2" xfId="14662"/>
    <cellStyle name="Calc cel 3 3 9 2 2" xfId="32722"/>
    <cellStyle name="Calc cel 3 3 9 3" xfId="26300"/>
    <cellStyle name="Calc cel 3 4" xfId="489"/>
    <cellStyle name="Calc cel 3 4 10" xfId="4240"/>
    <cellStyle name="Calc cel 3 4 10 2" xfId="14610"/>
    <cellStyle name="Calc cel 3 4 10 3" xfId="26248"/>
    <cellStyle name="Calc cel 3 4 11" xfId="6042"/>
    <cellStyle name="Calc cel 3 4 11 2" xfId="16411"/>
    <cellStyle name="Calc cel 3 4 11 3" xfId="34267"/>
    <cellStyle name="Calc cel 3 4 12" xfId="2525"/>
    <cellStyle name="Calc cel 3 4 12 2" xfId="12895"/>
    <cellStyle name="Calc cel 3 4 12 3" xfId="31582"/>
    <cellStyle name="Calc cel 3 4 13" xfId="1460"/>
    <cellStyle name="Calc cel 3 4 13 2" xfId="11830"/>
    <cellStyle name="Calc cel 3 4 13 3" xfId="30628"/>
    <cellStyle name="Calc cel 3 4 14" xfId="2847"/>
    <cellStyle name="Calc cel 3 4 14 2" xfId="13217"/>
    <cellStyle name="Calc cel 3 4 14 3" xfId="31904"/>
    <cellStyle name="Calc cel 3 4 15" xfId="10868"/>
    <cellStyle name="Calc cel 3 4 15 2" xfId="23370"/>
    <cellStyle name="Calc cel 3 4 16" xfId="21259"/>
    <cellStyle name="Calc cel 3 4 2" xfId="975"/>
    <cellStyle name="Calc cel 3 4 2 10" xfId="6172"/>
    <cellStyle name="Calc cel 3 4 2 10 2" xfId="16541"/>
    <cellStyle name="Calc cel 3 4 2 10 3" xfId="34397"/>
    <cellStyle name="Calc cel 3 4 2 11" xfId="6824"/>
    <cellStyle name="Calc cel 3 4 2 11 2" xfId="17193"/>
    <cellStyle name="Calc cel 3 4 2 11 3" xfId="34954"/>
    <cellStyle name="Calc cel 3 4 2 12" xfId="7608"/>
    <cellStyle name="Calc cel 3 4 2 12 2" xfId="17977"/>
    <cellStyle name="Calc cel 3 4 2 12 3" xfId="35145"/>
    <cellStyle name="Calc cel 3 4 2 13" xfId="11345"/>
    <cellStyle name="Calc cel 3 4 2 13 2" xfId="23581"/>
    <cellStyle name="Calc cel 3 4 2 14" xfId="21334"/>
    <cellStyle name="Calc cel 3 4 2 2" xfId="3068"/>
    <cellStyle name="Calc cel 3 4 2 2 10" xfId="13438"/>
    <cellStyle name="Calc cel 3 4 2 2 10 2" xfId="25076"/>
    <cellStyle name="Calc cel 3 4 2 2 11" xfId="22549"/>
    <cellStyle name="Calc cel 3 4 2 2 2" xfId="3587"/>
    <cellStyle name="Calc cel 3 4 2 2 2 2" xfId="4028"/>
    <cellStyle name="Calc cel 3 4 2 2 2 2 2" xfId="14398"/>
    <cellStyle name="Calc cel 3 4 2 2 2 2 2 2" xfId="32472"/>
    <cellStyle name="Calc cel 3 4 2 2 2 2 3" xfId="26036"/>
    <cellStyle name="Calc cel 3 4 2 2 2 3" xfId="5678"/>
    <cellStyle name="Calc cel 3 4 2 2 2 3 2" xfId="16047"/>
    <cellStyle name="Calc cel 3 4 2 2 2 3 2 2" xfId="33972"/>
    <cellStyle name="Calc cel 3 4 2 2 2 3 3" xfId="27685"/>
    <cellStyle name="Calc cel 3 4 2 2 2 4" xfId="7343"/>
    <cellStyle name="Calc cel 3 4 2 2 2 4 2" xfId="17712"/>
    <cellStyle name="Calc cel 3 4 2 2 2 4 3" xfId="29611"/>
    <cellStyle name="Calc cel 3 4 2 2 2 5" xfId="8098"/>
    <cellStyle name="Calc cel 3 4 2 2 2 5 2" xfId="18467"/>
    <cellStyle name="Calc cel 3 4 2 2 2 5 3" xfId="35635"/>
    <cellStyle name="Calc cel 3 4 2 2 2 6" xfId="8792"/>
    <cellStyle name="Calc cel 3 4 2 2 2 6 2" xfId="19161"/>
    <cellStyle name="Calc cel 3 4 2 2 2 6 3" xfId="36329"/>
    <cellStyle name="Calc cel 3 4 2 2 2 7" xfId="9410"/>
    <cellStyle name="Calc cel 3 4 2 2 2 7 2" xfId="19779"/>
    <cellStyle name="Calc cel 3 4 2 2 2 7 3" xfId="36947"/>
    <cellStyle name="Calc cel 3 4 2 2 2 8" xfId="13957"/>
    <cellStyle name="Calc cel 3 4 2 2 2 8 2" xfId="25595"/>
    <cellStyle name="Calc cel 3 4 2 2 2 9" xfId="23068"/>
    <cellStyle name="Calc cel 3 4 2 2 3" xfId="3787"/>
    <cellStyle name="Calc cel 3 4 2 2 3 2" xfId="4604"/>
    <cellStyle name="Calc cel 3 4 2 2 3 2 2" xfId="14974"/>
    <cellStyle name="Calc cel 3 4 2 2 3 2 2 2" xfId="33005"/>
    <cellStyle name="Calc cel 3 4 2 2 3 2 3" xfId="26612"/>
    <cellStyle name="Calc cel 3 4 2 2 3 3" xfId="5878"/>
    <cellStyle name="Calc cel 3 4 2 2 3 3 2" xfId="16247"/>
    <cellStyle name="Calc cel 3 4 2 2 3 3 2 2" xfId="34172"/>
    <cellStyle name="Calc cel 3 4 2 2 3 3 3" xfId="27885"/>
    <cellStyle name="Calc cel 3 4 2 2 3 4" xfId="7543"/>
    <cellStyle name="Calc cel 3 4 2 2 3 4 2" xfId="17912"/>
    <cellStyle name="Calc cel 3 4 2 2 3 4 3" xfId="29811"/>
    <cellStyle name="Calc cel 3 4 2 2 3 5" xfId="8298"/>
    <cellStyle name="Calc cel 3 4 2 2 3 5 2" xfId="18667"/>
    <cellStyle name="Calc cel 3 4 2 2 3 5 3" xfId="35835"/>
    <cellStyle name="Calc cel 3 4 2 2 3 6" xfId="8992"/>
    <cellStyle name="Calc cel 3 4 2 2 3 6 2" xfId="19361"/>
    <cellStyle name="Calc cel 3 4 2 2 3 6 3" xfId="36529"/>
    <cellStyle name="Calc cel 3 4 2 2 3 7" xfId="9610"/>
    <cellStyle name="Calc cel 3 4 2 2 3 7 2" xfId="19979"/>
    <cellStyle name="Calc cel 3 4 2 2 3 7 3" xfId="37147"/>
    <cellStyle name="Calc cel 3 4 2 2 3 8" xfId="14157"/>
    <cellStyle name="Calc cel 3 4 2 2 3 8 2" xfId="25795"/>
    <cellStyle name="Calc cel 3 4 2 2 3 9" xfId="23268"/>
    <cellStyle name="Calc cel 3 4 2 2 4" xfId="4555"/>
    <cellStyle name="Calc cel 3 4 2 2 4 2" xfId="14925"/>
    <cellStyle name="Calc cel 3 4 2 2 4 2 2" xfId="32960"/>
    <cellStyle name="Calc cel 3 4 2 2 4 3" xfId="26563"/>
    <cellStyle name="Calc cel 3 4 2 2 5" xfId="5275"/>
    <cellStyle name="Calc cel 3 4 2 2 5 2" xfId="15644"/>
    <cellStyle name="Calc cel 3 4 2 2 5 2 2" xfId="33596"/>
    <cellStyle name="Calc cel 3 4 2 2 5 3" xfId="27282"/>
    <cellStyle name="Calc cel 3 4 2 2 6" xfId="6911"/>
    <cellStyle name="Calc cel 3 4 2 2 6 2" xfId="17280"/>
    <cellStyle name="Calc cel 3 4 2 2 6 3" xfId="29092"/>
    <cellStyle name="Calc cel 3 4 2 2 7" xfId="7686"/>
    <cellStyle name="Calc cel 3 4 2 2 7 2" xfId="18055"/>
    <cellStyle name="Calc cel 3 4 2 2 7 3" xfId="35223"/>
    <cellStyle name="Calc cel 3 4 2 2 8" xfId="8414"/>
    <cellStyle name="Calc cel 3 4 2 2 8 2" xfId="18783"/>
    <cellStyle name="Calc cel 3 4 2 2 8 3" xfId="35951"/>
    <cellStyle name="Calc cel 3 4 2 2 9" xfId="9073"/>
    <cellStyle name="Calc cel 3 4 2 2 9 2" xfId="19442"/>
    <cellStyle name="Calc cel 3 4 2 2 9 3" xfId="36610"/>
    <cellStyle name="Calc cel 3 4 2 3" xfId="3346"/>
    <cellStyle name="Calc cel 3 4 2 3 2" xfId="4835"/>
    <cellStyle name="Calc cel 3 4 2 3 2 2" xfId="15205"/>
    <cellStyle name="Calc cel 3 4 2 3 2 2 2" xfId="33216"/>
    <cellStyle name="Calc cel 3 4 2 3 2 3" xfId="26843"/>
    <cellStyle name="Calc cel 3 4 2 3 3" xfId="5437"/>
    <cellStyle name="Calc cel 3 4 2 3 3 2" xfId="15806"/>
    <cellStyle name="Calc cel 3 4 2 3 3 2 2" xfId="33731"/>
    <cellStyle name="Calc cel 3 4 2 3 3 3" xfId="27444"/>
    <cellStyle name="Calc cel 3 4 2 3 4" xfId="7102"/>
    <cellStyle name="Calc cel 3 4 2 3 4 2" xfId="17471"/>
    <cellStyle name="Calc cel 3 4 2 3 4 3" xfId="29370"/>
    <cellStyle name="Calc cel 3 4 2 3 5" xfId="7857"/>
    <cellStyle name="Calc cel 3 4 2 3 5 2" xfId="18226"/>
    <cellStyle name="Calc cel 3 4 2 3 5 3" xfId="35394"/>
    <cellStyle name="Calc cel 3 4 2 3 6" xfId="8551"/>
    <cellStyle name="Calc cel 3 4 2 3 6 2" xfId="18920"/>
    <cellStyle name="Calc cel 3 4 2 3 6 3" xfId="36088"/>
    <cellStyle name="Calc cel 3 4 2 3 7" xfId="9169"/>
    <cellStyle name="Calc cel 3 4 2 3 7 2" xfId="19538"/>
    <cellStyle name="Calc cel 3 4 2 3 7 3" xfId="36706"/>
    <cellStyle name="Calc cel 3 4 2 3 8" xfId="13716"/>
    <cellStyle name="Calc cel 3 4 2 3 8 2" xfId="25354"/>
    <cellStyle name="Calc cel 3 4 2 3 9" xfId="22827"/>
    <cellStyle name="Calc cel 3 4 2 4" xfId="3644"/>
    <cellStyle name="Calc cel 3 4 2 4 2" xfId="4300"/>
    <cellStyle name="Calc cel 3 4 2 4 2 2" xfId="14670"/>
    <cellStyle name="Calc cel 3 4 2 4 2 2 2" xfId="32729"/>
    <cellStyle name="Calc cel 3 4 2 4 2 3" xfId="26308"/>
    <cellStyle name="Calc cel 3 4 2 4 3" xfId="5735"/>
    <cellStyle name="Calc cel 3 4 2 4 3 2" xfId="16104"/>
    <cellStyle name="Calc cel 3 4 2 4 3 2 2" xfId="34029"/>
    <cellStyle name="Calc cel 3 4 2 4 3 3" xfId="27742"/>
    <cellStyle name="Calc cel 3 4 2 4 4" xfId="7400"/>
    <cellStyle name="Calc cel 3 4 2 4 4 2" xfId="17769"/>
    <cellStyle name="Calc cel 3 4 2 4 4 3" xfId="29668"/>
    <cellStyle name="Calc cel 3 4 2 4 5" xfId="8155"/>
    <cellStyle name="Calc cel 3 4 2 4 5 2" xfId="18524"/>
    <cellStyle name="Calc cel 3 4 2 4 5 3" xfId="35692"/>
    <cellStyle name="Calc cel 3 4 2 4 6" xfId="8849"/>
    <cellStyle name="Calc cel 3 4 2 4 6 2" xfId="19218"/>
    <cellStyle name="Calc cel 3 4 2 4 6 3" xfId="36386"/>
    <cellStyle name="Calc cel 3 4 2 4 7" xfId="9467"/>
    <cellStyle name="Calc cel 3 4 2 4 7 2" xfId="19836"/>
    <cellStyle name="Calc cel 3 4 2 4 7 3" xfId="37004"/>
    <cellStyle name="Calc cel 3 4 2 4 8" xfId="14014"/>
    <cellStyle name="Calc cel 3 4 2 4 8 2" xfId="25652"/>
    <cellStyle name="Calc cel 3 4 2 4 9" xfId="23125"/>
    <cellStyle name="Calc cel 3 4 2 5" xfId="1902"/>
    <cellStyle name="Calc cel 3 4 2 5 2" xfId="12272"/>
    <cellStyle name="Calc cel 3 4 2 5 2 2" xfId="31053"/>
    <cellStyle name="Calc cel 3 4 2 5 3" xfId="23824"/>
    <cellStyle name="Calc cel 3 4 2 6" xfId="4205"/>
    <cellStyle name="Calc cel 3 4 2 6 2" xfId="14575"/>
    <cellStyle name="Calc cel 3 4 2 6 2 2" xfId="32641"/>
    <cellStyle name="Calc cel 3 4 2 6 3" xfId="26213"/>
    <cellStyle name="Calc cel 3 4 2 7" xfId="4701"/>
    <cellStyle name="Calc cel 3 4 2 7 2" xfId="15071"/>
    <cellStyle name="Calc cel 3 4 2 7 2 2" xfId="33090"/>
    <cellStyle name="Calc cel 3 4 2 7 3" xfId="26709"/>
    <cellStyle name="Calc cel 3 4 2 8" xfId="4349"/>
    <cellStyle name="Calc cel 3 4 2 8 2" xfId="14719"/>
    <cellStyle name="Calc cel 3 4 2 8 3" xfId="26357"/>
    <cellStyle name="Calc cel 3 4 2 9" xfId="6099"/>
    <cellStyle name="Calc cel 3 4 2 9 2" xfId="16468"/>
    <cellStyle name="Calc cel 3 4 2 9 3" xfId="34324"/>
    <cellStyle name="Calc cel 3 4 3" xfId="1077"/>
    <cellStyle name="Calc cel 3 4 3 10" xfId="7792"/>
    <cellStyle name="Calc cel 3 4 3 10 2" xfId="18161"/>
    <cellStyle name="Calc cel 3 4 3 10 3" xfId="35329"/>
    <cellStyle name="Calc cel 3 4 3 11" xfId="8490"/>
    <cellStyle name="Calc cel 3 4 3 11 2" xfId="18859"/>
    <cellStyle name="Calc cel 3 4 3 11 3" xfId="36027"/>
    <cellStyle name="Calc cel 3 4 3 12" xfId="11447"/>
    <cellStyle name="Calc cel 3 4 3 12 2" xfId="24410"/>
    <cellStyle name="Calc cel 3 4 3 13" xfId="21883"/>
    <cellStyle name="Calc cel 3 4 3 2" xfId="3528"/>
    <cellStyle name="Calc cel 3 4 3 2 2" xfId="4079"/>
    <cellStyle name="Calc cel 3 4 3 2 2 2" xfId="14449"/>
    <cellStyle name="Calc cel 3 4 3 2 2 2 2" xfId="32522"/>
    <cellStyle name="Calc cel 3 4 3 2 2 3" xfId="26087"/>
    <cellStyle name="Calc cel 3 4 3 2 3" xfId="5619"/>
    <cellStyle name="Calc cel 3 4 3 2 3 2" xfId="15988"/>
    <cellStyle name="Calc cel 3 4 3 2 3 2 2" xfId="33913"/>
    <cellStyle name="Calc cel 3 4 3 2 3 3" xfId="27626"/>
    <cellStyle name="Calc cel 3 4 3 2 4" xfId="7284"/>
    <cellStyle name="Calc cel 3 4 3 2 4 2" xfId="17653"/>
    <cellStyle name="Calc cel 3 4 3 2 4 3" xfId="29552"/>
    <cellStyle name="Calc cel 3 4 3 2 5" xfId="8039"/>
    <cellStyle name="Calc cel 3 4 3 2 5 2" xfId="18408"/>
    <cellStyle name="Calc cel 3 4 3 2 5 3" xfId="35576"/>
    <cellStyle name="Calc cel 3 4 3 2 6" xfId="8733"/>
    <cellStyle name="Calc cel 3 4 3 2 6 2" xfId="19102"/>
    <cellStyle name="Calc cel 3 4 3 2 6 3" xfId="36270"/>
    <cellStyle name="Calc cel 3 4 3 2 7" xfId="9351"/>
    <cellStyle name="Calc cel 3 4 3 2 7 2" xfId="19720"/>
    <cellStyle name="Calc cel 3 4 3 2 7 3" xfId="36888"/>
    <cellStyle name="Calc cel 3 4 3 2 8" xfId="13898"/>
    <cellStyle name="Calc cel 3 4 3 2 8 2" xfId="25536"/>
    <cellStyle name="Calc cel 3 4 3 2 9" xfId="23009"/>
    <cellStyle name="Calc cel 3 4 3 3" xfId="3616"/>
    <cellStyle name="Calc cel 3 4 3 3 2" xfId="4620"/>
    <cellStyle name="Calc cel 3 4 3 3 2 2" xfId="14990"/>
    <cellStyle name="Calc cel 3 4 3 3 2 2 2" xfId="33018"/>
    <cellStyle name="Calc cel 3 4 3 3 2 3" xfId="26628"/>
    <cellStyle name="Calc cel 3 4 3 3 3" xfId="5707"/>
    <cellStyle name="Calc cel 3 4 3 3 3 2" xfId="16076"/>
    <cellStyle name="Calc cel 3 4 3 3 3 2 2" xfId="34001"/>
    <cellStyle name="Calc cel 3 4 3 3 3 3" xfId="27714"/>
    <cellStyle name="Calc cel 3 4 3 3 4" xfId="7372"/>
    <cellStyle name="Calc cel 3 4 3 3 4 2" xfId="17741"/>
    <cellStyle name="Calc cel 3 4 3 3 4 3" xfId="29640"/>
    <cellStyle name="Calc cel 3 4 3 3 5" xfId="8127"/>
    <cellStyle name="Calc cel 3 4 3 3 5 2" xfId="18496"/>
    <cellStyle name="Calc cel 3 4 3 3 5 3" xfId="35664"/>
    <cellStyle name="Calc cel 3 4 3 3 6" xfId="8821"/>
    <cellStyle name="Calc cel 3 4 3 3 6 2" xfId="19190"/>
    <cellStyle name="Calc cel 3 4 3 3 6 3" xfId="36358"/>
    <cellStyle name="Calc cel 3 4 3 3 7" xfId="9439"/>
    <cellStyle name="Calc cel 3 4 3 3 7 2" xfId="19808"/>
    <cellStyle name="Calc cel 3 4 3 3 7 3" xfId="36976"/>
    <cellStyle name="Calc cel 3 4 3 3 8" xfId="13986"/>
    <cellStyle name="Calc cel 3 4 3 3 8 2" xfId="25624"/>
    <cellStyle name="Calc cel 3 4 3 3 9" xfId="23097"/>
    <cellStyle name="Calc cel 3 4 3 4" xfId="4468"/>
    <cellStyle name="Calc cel 3 4 3 4 2" xfId="14838"/>
    <cellStyle name="Calc cel 3 4 3 4 2 2" xfId="32881"/>
    <cellStyle name="Calc cel 3 4 3 4 3" xfId="26476"/>
    <cellStyle name="Calc cel 3 4 3 5" xfId="4441"/>
    <cellStyle name="Calc cel 3 4 3 5 2" xfId="14811"/>
    <cellStyle name="Calc cel 3 4 3 5 2 2" xfId="32854"/>
    <cellStyle name="Calc cel 3 4 3 5 3" xfId="26449"/>
    <cellStyle name="Calc cel 3 4 3 6" xfId="4310"/>
    <cellStyle name="Calc cel 3 4 3 6 2" xfId="14680"/>
    <cellStyle name="Calc cel 3 4 3 6 2 2" xfId="32737"/>
    <cellStyle name="Calc cel 3 4 3 6 3" xfId="26318"/>
    <cellStyle name="Calc cel 3 4 3 7" xfId="5128"/>
    <cellStyle name="Calc cel 3 4 3 7 2" xfId="15498"/>
    <cellStyle name="Calc cel 3 4 3 7 3" xfId="27136"/>
    <cellStyle name="Calc cel 3 4 3 8" xfId="6488"/>
    <cellStyle name="Calc cel 3 4 3 8 2" xfId="16857"/>
    <cellStyle name="Calc cel 3 4 3 8 3" xfId="34622"/>
    <cellStyle name="Calc cel 3 4 3 9" xfId="7037"/>
    <cellStyle name="Calc cel 3 4 3 9 2" xfId="17406"/>
    <cellStyle name="Calc cel 3 4 3 9 3" xfId="35111"/>
    <cellStyle name="Calc cel 3 4 4" xfId="738"/>
    <cellStyle name="Calc cel 3 4 4 10" xfId="6564"/>
    <cellStyle name="Calc cel 3 4 4 10 2" xfId="16933"/>
    <cellStyle name="Calc cel 3 4 4 10 3" xfId="34698"/>
    <cellStyle name="Calc cel 3 4 4 11" xfId="6991"/>
    <cellStyle name="Calc cel 3 4 4 11 2" xfId="17360"/>
    <cellStyle name="Calc cel 3 4 4 11 3" xfId="35065"/>
    <cellStyle name="Calc cel 3 4 4 12" xfId="11108"/>
    <cellStyle name="Calc cel 3 4 4 12 2" xfId="24839"/>
    <cellStyle name="Calc cel 3 4 4 13" xfId="22312"/>
    <cellStyle name="Calc cel 3 4 4 2" xfId="3712"/>
    <cellStyle name="Calc cel 3 4 4 2 2" xfId="4642"/>
    <cellStyle name="Calc cel 3 4 4 2 2 2" xfId="15012"/>
    <cellStyle name="Calc cel 3 4 4 2 2 2 2" xfId="33038"/>
    <cellStyle name="Calc cel 3 4 4 2 2 3" xfId="26650"/>
    <cellStyle name="Calc cel 3 4 4 2 3" xfId="5803"/>
    <cellStyle name="Calc cel 3 4 4 2 3 2" xfId="16172"/>
    <cellStyle name="Calc cel 3 4 4 2 3 2 2" xfId="34097"/>
    <cellStyle name="Calc cel 3 4 4 2 3 3" xfId="27810"/>
    <cellStyle name="Calc cel 3 4 4 2 4" xfId="7468"/>
    <cellStyle name="Calc cel 3 4 4 2 4 2" xfId="17837"/>
    <cellStyle name="Calc cel 3 4 4 2 4 3" xfId="29736"/>
    <cellStyle name="Calc cel 3 4 4 2 5" xfId="8223"/>
    <cellStyle name="Calc cel 3 4 4 2 5 2" xfId="18592"/>
    <cellStyle name="Calc cel 3 4 4 2 5 3" xfId="35760"/>
    <cellStyle name="Calc cel 3 4 4 2 6" xfId="8917"/>
    <cellStyle name="Calc cel 3 4 4 2 6 2" xfId="19286"/>
    <cellStyle name="Calc cel 3 4 4 2 6 3" xfId="36454"/>
    <cellStyle name="Calc cel 3 4 4 2 7" xfId="9535"/>
    <cellStyle name="Calc cel 3 4 4 2 7 2" xfId="19904"/>
    <cellStyle name="Calc cel 3 4 4 2 7 3" xfId="37072"/>
    <cellStyle name="Calc cel 3 4 4 2 8" xfId="14082"/>
    <cellStyle name="Calc cel 3 4 4 2 8 2" xfId="25720"/>
    <cellStyle name="Calc cel 3 4 4 2 9" xfId="23193"/>
    <cellStyle name="Calc cel 3 4 4 3" xfId="3580"/>
    <cellStyle name="Calc cel 3 4 4 3 2" xfId="3929"/>
    <cellStyle name="Calc cel 3 4 4 3 2 2" xfId="14299"/>
    <cellStyle name="Calc cel 3 4 4 3 2 2 2" xfId="32385"/>
    <cellStyle name="Calc cel 3 4 4 3 2 3" xfId="25937"/>
    <cellStyle name="Calc cel 3 4 4 3 3" xfId="5671"/>
    <cellStyle name="Calc cel 3 4 4 3 3 2" xfId="16040"/>
    <cellStyle name="Calc cel 3 4 4 3 3 2 2" xfId="33965"/>
    <cellStyle name="Calc cel 3 4 4 3 3 3" xfId="27678"/>
    <cellStyle name="Calc cel 3 4 4 3 4" xfId="7336"/>
    <cellStyle name="Calc cel 3 4 4 3 4 2" xfId="17705"/>
    <cellStyle name="Calc cel 3 4 4 3 4 3" xfId="29604"/>
    <cellStyle name="Calc cel 3 4 4 3 5" xfId="8091"/>
    <cellStyle name="Calc cel 3 4 4 3 5 2" xfId="18460"/>
    <cellStyle name="Calc cel 3 4 4 3 5 3" xfId="35628"/>
    <cellStyle name="Calc cel 3 4 4 3 6" xfId="8785"/>
    <cellStyle name="Calc cel 3 4 4 3 6 2" xfId="19154"/>
    <cellStyle name="Calc cel 3 4 4 3 6 3" xfId="36322"/>
    <cellStyle name="Calc cel 3 4 4 3 7" xfId="9403"/>
    <cellStyle name="Calc cel 3 4 4 3 7 2" xfId="19772"/>
    <cellStyle name="Calc cel 3 4 4 3 7 3" xfId="36940"/>
    <cellStyle name="Calc cel 3 4 4 3 8" xfId="13950"/>
    <cellStyle name="Calc cel 3 4 4 3 8 2" xfId="25588"/>
    <cellStyle name="Calc cel 3 4 4 3 9" xfId="23061"/>
    <cellStyle name="Calc cel 3 4 4 4" xfId="4900"/>
    <cellStyle name="Calc cel 3 4 4 4 2" xfId="15270"/>
    <cellStyle name="Calc cel 3 4 4 4 2 2" xfId="33273"/>
    <cellStyle name="Calc cel 3 4 4 4 3" xfId="26908"/>
    <cellStyle name="Calc cel 3 4 4 5" xfId="4929"/>
    <cellStyle name="Calc cel 3 4 4 5 2" xfId="15299"/>
    <cellStyle name="Calc cel 3 4 4 5 2 2" xfId="33301"/>
    <cellStyle name="Calc cel 3 4 4 5 3" xfId="26937"/>
    <cellStyle name="Calc cel 3 4 4 6" xfId="1956"/>
    <cellStyle name="Calc cel 3 4 4 6 2" xfId="12326"/>
    <cellStyle name="Calc cel 3 4 4 6 2 2" xfId="31107"/>
    <cellStyle name="Calc cel 3 4 4 6 3" xfId="23878"/>
    <cellStyle name="Calc cel 3 4 4 7" xfId="5946"/>
    <cellStyle name="Calc cel 3 4 4 7 2" xfId="16315"/>
    <cellStyle name="Calc cel 3 4 4 7 3" xfId="27953"/>
    <cellStyle name="Calc cel 3 4 4 8" xfId="6751"/>
    <cellStyle name="Calc cel 3 4 4 8 2" xfId="17120"/>
    <cellStyle name="Calc cel 3 4 4 8 3" xfId="34885"/>
    <cellStyle name="Calc cel 3 4 4 9" xfId="6671"/>
    <cellStyle name="Calc cel 3 4 4 9 2" xfId="17040"/>
    <cellStyle name="Calc cel 3 4 4 9 3" xfId="34805"/>
    <cellStyle name="Calc cel 3 4 5" xfId="2144"/>
    <cellStyle name="Calc cel 3 4 5 2" xfId="1709"/>
    <cellStyle name="Calc cel 3 4 5 2 2" xfId="12079"/>
    <cellStyle name="Calc cel 3 4 5 2 2 2" xfId="30873"/>
    <cellStyle name="Calc cel 3 4 5 2 3" xfId="23631"/>
    <cellStyle name="Calc cel 3 4 5 3" xfId="3851"/>
    <cellStyle name="Calc cel 3 4 5 3 2" xfId="14221"/>
    <cellStyle name="Calc cel 3 4 5 3 2 2" xfId="32311"/>
    <cellStyle name="Calc cel 3 4 5 3 3" xfId="25859"/>
    <cellStyle name="Calc cel 3 4 5 4" xfId="6239"/>
    <cellStyle name="Calc cel 3 4 5 4 2" xfId="16608"/>
    <cellStyle name="Calc cel 3 4 5 4 3" xfId="28224"/>
    <cellStyle name="Calc cel 3 4 5 5" xfId="6468"/>
    <cellStyle name="Calc cel 3 4 5 5 2" xfId="16837"/>
    <cellStyle name="Calc cel 3 4 5 5 3" xfId="34602"/>
    <cellStyle name="Calc cel 3 4 5 6" xfId="6842"/>
    <cellStyle name="Calc cel 3 4 5 6 2" xfId="17211"/>
    <cellStyle name="Calc cel 3 4 5 6 3" xfId="34972"/>
    <cellStyle name="Calc cel 3 4 5 7" xfId="7623"/>
    <cellStyle name="Calc cel 3 4 5 7 2" xfId="17992"/>
    <cellStyle name="Calc cel 3 4 5 7 3" xfId="35160"/>
    <cellStyle name="Calc cel 3 4 5 8" xfId="12514"/>
    <cellStyle name="Calc cel 3 4 5 8 2" xfId="24066"/>
    <cellStyle name="Calc cel 3 4 5 9" xfId="21530"/>
    <cellStyle name="Calc cel 3 4 6" xfId="3510"/>
    <cellStyle name="Calc cel 3 4 6 2" xfId="4138"/>
    <cellStyle name="Calc cel 3 4 6 2 2" xfId="14508"/>
    <cellStyle name="Calc cel 3 4 6 2 2 2" xfId="32579"/>
    <cellStyle name="Calc cel 3 4 6 2 3" xfId="26146"/>
    <cellStyle name="Calc cel 3 4 6 3" xfId="5601"/>
    <cellStyle name="Calc cel 3 4 6 3 2" xfId="15970"/>
    <cellStyle name="Calc cel 3 4 6 3 2 2" xfId="33895"/>
    <cellStyle name="Calc cel 3 4 6 3 3" xfId="27608"/>
    <cellStyle name="Calc cel 3 4 6 4" xfId="7266"/>
    <cellStyle name="Calc cel 3 4 6 4 2" xfId="17635"/>
    <cellStyle name="Calc cel 3 4 6 4 3" xfId="29534"/>
    <cellStyle name="Calc cel 3 4 6 5" xfId="8021"/>
    <cellStyle name="Calc cel 3 4 6 5 2" xfId="18390"/>
    <cellStyle name="Calc cel 3 4 6 5 3" xfId="35558"/>
    <cellStyle name="Calc cel 3 4 6 6" xfId="8715"/>
    <cellStyle name="Calc cel 3 4 6 6 2" xfId="19084"/>
    <cellStyle name="Calc cel 3 4 6 6 3" xfId="36252"/>
    <cellStyle name="Calc cel 3 4 6 7" xfId="9333"/>
    <cellStyle name="Calc cel 3 4 6 7 2" xfId="19702"/>
    <cellStyle name="Calc cel 3 4 6 7 3" xfId="36870"/>
    <cellStyle name="Calc cel 3 4 6 8" xfId="13880"/>
    <cellStyle name="Calc cel 3 4 6 8 2" xfId="25518"/>
    <cellStyle name="Calc cel 3 4 6 9" xfId="22991"/>
    <cellStyle name="Calc cel 3 4 7" xfId="4884"/>
    <cellStyle name="Calc cel 3 4 7 2" xfId="15254"/>
    <cellStyle name="Calc cel 3 4 7 2 2" xfId="33260"/>
    <cellStyle name="Calc cel 3 4 7 3" xfId="26892"/>
    <cellStyle name="Calc cel 3 4 8" xfId="4443"/>
    <cellStyle name="Calc cel 3 4 8 2" xfId="14813"/>
    <cellStyle name="Calc cel 3 4 8 2 2" xfId="32856"/>
    <cellStyle name="Calc cel 3 4 8 3" xfId="26451"/>
    <cellStyle name="Calc cel 3 4 9" xfId="4670"/>
    <cellStyle name="Calc cel 3 4 9 2" xfId="15040"/>
    <cellStyle name="Calc cel 3 4 9 2 2" xfId="33062"/>
    <cellStyle name="Calc cel 3 4 9 3" xfId="26678"/>
    <cellStyle name="Calc cel 3 5" xfId="538"/>
    <cellStyle name="Calc cel 3 5 10" xfId="1763"/>
    <cellStyle name="Calc cel 3 5 10 2" xfId="12133"/>
    <cellStyle name="Calc cel 3 5 10 3" xfId="23685"/>
    <cellStyle name="Calc cel 3 5 11" xfId="6132"/>
    <cellStyle name="Calc cel 3 5 11 2" xfId="16501"/>
    <cellStyle name="Calc cel 3 5 11 3" xfId="34357"/>
    <cellStyle name="Calc cel 3 5 12" xfId="6732"/>
    <cellStyle name="Calc cel 3 5 12 2" xfId="17101"/>
    <cellStyle name="Calc cel 3 5 12 3" xfId="34866"/>
    <cellStyle name="Calc cel 3 5 13" xfId="6513"/>
    <cellStyle name="Calc cel 3 5 13 2" xfId="16882"/>
    <cellStyle name="Calc cel 3 5 13 3" xfId="34647"/>
    <cellStyle name="Calc cel 3 5 14" xfId="7025"/>
    <cellStyle name="Calc cel 3 5 14 2" xfId="17394"/>
    <cellStyle name="Calc cel 3 5 14 3" xfId="35099"/>
    <cellStyle name="Calc cel 3 5 15" xfId="10910"/>
    <cellStyle name="Calc cel 3 5 15 2" xfId="23465"/>
    <cellStyle name="Calc cel 3 5 16" xfId="21383"/>
    <cellStyle name="Calc cel 3 5 2" xfId="987"/>
    <cellStyle name="Calc cel 3 5 2 10" xfId="7012"/>
    <cellStyle name="Calc cel 3 5 2 10 2" xfId="17381"/>
    <cellStyle name="Calc cel 3 5 2 10 3" xfId="35086"/>
    <cellStyle name="Calc cel 3 5 2 11" xfId="7774"/>
    <cellStyle name="Calc cel 3 5 2 11 2" xfId="18143"/>
    <cellStyle name="Calc cel 3 5 2 11 3" xfId="35311"/>
    <cellStyle name="Calc cel 3 5 2 12" xfId="8480"/>
    <cellStyle name="Calc cel 3 5 2 12 2" xfId="18849"/>
    <cellStyle name="Calc cel 3 5 2 12 3" xfId="36017"/>
    <cellStyle name="Calc cel 3 5 2 13" xfId="11357"/>
    <cellStyle name="Calc cel 3 5 2 13 2" xfId="23593"/>
    <cellStyle name="Calc cel 3 5 2 14" xfId="21793"/>
    <cellStyle name="Calc cel 3 5 2 2" xfId="3080"/>
    <cellStyle name="Calc cel 3 5 2 2 10" xfId="13450"/>
    <cellStyle name="Calc cel 3 5 2 2 10 2" xfId="25088"/>
    <cellStyle name="Calc cel 3 5 2 2 11" xfId="22561"/>
    <cellStyle name="Calc cel 3 5 2 2 2" xfId="3704"/>
    <cellStyle name="Calc cel 3 5 2 2 2 2" xfId="1743"/>
    <cellStyle name="Calc cel 3 5 2 2 2 2 2" xfId="12113"/>
    <cellStyle name="Calc cel 3 5 2 2 2 2 2 2" xfId="30907"/>
    <cellStyle name="Calc cel 3 5 2 2 2 2 3" xfId="23665"/>
    <cellStyle name="Calc cel 3 5 2 2 2 3" xfId="5795"/>
    <cellStyle name="Calc cel 3 5 2 2 2 3 2" xfId="16164"/>
    <cellStyle name="Calc cel 3 5 2 2 2 3 2 2" xfId="34089"/>
    <cellStyle name="Calc cel 3 5 2 2 2 3 3" xfId="27802"/>
    <cellStyle name="Calc cel 3 5 2 2 2 4" xfId="7460"/>
    <cellStyle name="Calc cel 3 5 2 2 2 4 2" xfId="17829"/>
    <cellStyle name="Calc cel 3 5 2 2 2 4 3" xfId="29728"/>
    <cellStyle name="Calc cel 3 5 2 2 2 5" xfId="8215"/>
    <cellStyle name="Calc cel 3 5 2 2 2 5 2" xfId="18584"/>
    <cellStyle name="Calc cel 3 5 2 2 2 5 3" xfId="35752"/>
    <cellStyle name="Calc cel 3 5 2 2 2 6" xfId="8909"/>
    <cellStyle name="Calc cel 3 5 2 2 2 6 2" xfId="19278"/>
    <cellStyle name="Calc cel 3 5 2 2 2 6 3" xfId="36446"/>
    <cellStyle name="Calc cel 3 5 2 2 2 7" xfId="9527"/>
    <cellStyle name="Calc cel 3 5 2 2 2 7 2" xfId="19896"/>
    <cellStyle name="Calc cel 3 5 2 2 2 7 3" xfId="37064"/>
    <cellStyle name="Calc cel 3 5 2 2 2 8" xfId="14074"/>
    <cellStyle name="Calc cel 3 5 2 2 2 8 2" xfId="25712"/>
    <cellStyle name="Calc cel 3 5 2 2 2 9" xfId="23185"/>
    <cellStyle name="Calc cel 3 5 2 2 3" xfId="3799"/>
    <cellStyle name="Calc cel 3 5 2 2 3 2" xfId="5154"/>
    <cellStyle name="Calc cel 3 5 2 2 3 2 2" xfId="15523"/>
    <cellStyle name="Calc cel 3 5 2 2 3 2 2 2" xfId="33497"/>
    <cellStyle name="Calc cel 3 5 2 2 3 2 3" xfId="27161"/>
    <cellStyle name="Calc cel 3 5 2 2 3 3" xfId="5890"/>
    <cellStyle name="Calc cel 3 5 2 2 3 3 2" xfId="16259"/>
    <cellStyle name="Calc cel 3 5 2 2 3 3 2 2" xfId="34184"/>
    <cellStyle name="Calc cel 3 5 2 2 3 3 3" xfId="27897"/>
    <cellStyle name="Calc cel 3 5 2 2 3 4" xfId="7555"/>
    <cellStyle name="Calc cel 3 5 2 2 3 4 2" xfId="17924"/>
    <cellStyle name="Calc cel 3 5 2 2 3 4 3" xfId="29823"/>
    <cellStyle name="Calc cel 3 5 2 2 3 5" xfId="8310"/>
    <cellStyle name="Calc cel 3 5 2 2 3 5 2" xfId="18679"/>
    <cellStyle name="Calc cel 3 5 2 2 3 5 3" xfId="35847"/>
    <cellStyle name="Calc cel 3 5 2 2 3 6" xfId="9004"/>
    <cellStyle name="Calc cel 3 5 2 2 3 6 2" xfId="19373"/>
    <cellStyle name="Calc cel 3 5 2 2 3 6 3" xfId="36541"/>
    <cellStyle name="Calc cel 3 5 2 2 3 7" xfId="9622"/>
    <cellStyle name="Calc cel 3 5 2 2 3 7 2" xfId="19991"/>
    <cellStyle name="Calc cel 3 5 2 2 3 7 3" xfId="37159"/>
    <cellStyle name="Calc cel 3 5 2 2 3 8" xfId="14169"/>
    <cellStyle name="Calc cel 3 5 2 2 3 8 2" xfId="25807"/>
    <cellStyle name="Calc cel 3 5 2 2 3 9" xfId="23280"/>
    <cellStyle name="Calc cel 3 5 2 2 4" xfId="4351"/>
    <cellStyle name="Calc cel 3 5 2 2 4 2" xfId="14721"/>
    <cellStyle name="Calc cel 3 5 2 2 4 2 2" xfId="32775"/>
    <cellStyle name="Calc cel 3 5 2 2 4 3" xfId="26359"/>
    <cellStyle name="Calc cel 3 5 2 2 5" xfId="5287"/>
    <cellStyle name="Calc cel 3 5 2 2 5 2" xfId="15656"/>
    <cellStyle name="Calc cel 3 5 2 2 5 2 2" xfId="33608"/>
    <cellStyle name="Calc cel 3 5 2 2 5 3" xfId="27294"/>
    <cellStyle name="Calc cel 3 5 2 2 6" xfId="6923"/>
    <cellStyle name="Calc cel 3 5 2 2 6 2" xfId="17292"/>
    <cellStyle name="Calc cel 3 5 2 2 6 3" xfId="29104"/>
    <cellStyle name="Calc cel 3 5 2 2 7" xfId="7698"/>
    <cellStyle name="Calc cel 3 5 2 2 7 2" xfId="18067"/>
    <cellStyle name="Calc cel 3 5 2 2 7 3" xfId="35235"/>
    <cellStyle name="Calc cel 3 5 2 2 8" xfId="8426"/>
    <cellStyle name="Calc cel 3 5 2 2 8 2" xfId="18795"/>
    <cellStyle name="Calc cel 3 5 2 2 8 3" xfId="35963"/>
    <cellStyle name="Calc cel 3 5 2 2 9" xfId="9085"/>
    <cellStyle name="Calc cel 3 5 2 2 9 2" xfId="19454"/>
    <cellStyle name="Calc cel 3 5 2 2 9 3" xfId="36622"/>
    <cellStyle name="Calc cel 3 5 2 3" xfId="2130"/>
    <cellStyle name="Calc cel 3 5 2 3 2" xfId="4759"/>
    <cellStyle name="Calc cel 3 5 2 3 2 2" xfId="15129"/>
    <cellStyle name="Calc cel 3 5 2 3 2 2 2" xfId="33143"/>
    <cellStyle name="Calc cel 3 5 2 3 2 3" xfId="26767"/>
    <cellStyle name="Calc cel 3 5 2 3 3" xfId="1734"/>
    <cellStyle name="Calc cel 3 5 2 3 3 2" xfId="12104"/>
    <cellStyle name="Calc cel 3 5 2 3 3 2 2" xfId="30898"/>
    <cellStyle name="Calc cel 3 5 2 3 3 3" xfId="23656"/>
    <cellStyle name="Calc cel 3 5 2 3 4" xfId="6226"/>
    <cellStyle name="Calc cel 3 5 2 3 4 2" xfId="16595"/>
    <cellStyle name="Calc cel 3 5 2 3 4 3" xfId="28210"/>
    <cellStyle name="Calc cel 3 5 2 3 5" xfId="6533"/>
    <cellStyle name="Calc cel 3 5 2 3 5 2" xfId="16902"/>
    <cellStyle name="Calc cel 3 5 2 3 5 3" xfId="34667"/>
    <cellStyle name="Calc cel 3 5 2 3 6" xfId="6076"/>
    <cellStyle name="Calc cel 3 5 2 3 6 2" xfId="16445"/>
    <cellStyle name="Calc cel 3 5 2 3 6 3" xfId="34301"/>
    <cellStyle name="Calc cel 3 5 2 3 7" xfId="6553"/>
    <cellStyle name="Calc cel 3 5 2 3 7 2" xfId="16922"/>
    <cellStyle name="Calc cel 3 5 2 3 7 3" xfId="34687"/>
    <cellStyle name="Calc cel 3 5 2 3 8" xfId="12500"/>
    <cellStyle name="Calc cel 3 5 2 3 8 2" xfId="24052"/>
    <cellStyle name="Calc cel 3 5 2 3 9" xfId="21516"/>
    <cellStyle name="Calc cel 3 5 2 4" xfId="2170"/>
    <cellStyle name="Calc cel 3 5 2 4 2" xfId="4971"/>
    <cellStyle name="Calc cel 3 5 2 4 2 2" xfId="15341"/>
    <cellStyle name="Calc cel 3 5 2 4 2 2 2" xfId="33339"/>
    <cellStyle name="Calc cel 3 5 2 4 2 3" xfId="26979"/>
    <cellStyle name="Calc cel 3 5 2 4 3" xfId="4204"/>
    <cellStyle name="Calc cel 3 5 2 4 3 2" xfId="14574"/>
    <cellStyle name="Calc cel 3 5 2 4 3 2 2" xfId="32640"/>
    <cellStyle name="Calc cel 3 5 2 4 3 3" xfId="26212"/>
    <cellStyle name="Calc cel 3 5 2 4 4" xfId="6265"/>
    <cellStyle name="Calc cel 3 5 2 4 4 2" xfId="16634"/>
    <cellStyle name="Calc cel 3 5 2 4 4 3" xfId="28250"/>
    <cellStyle name="Calc cel 3 5 2 4 5" xfId="6129"/>
    <cellStyle name="Calc cel 3 5 2 4 5 2" xfId="16498"/>
    <cellStyle name="Calc cel 3 5 2 4 5 3" xfId="34354"/>
    <cellStyle name="Calc cel 3 5 2 4 6" xfId="6823"/>
    <cellStyle name="Calc cel 3 5 2 4 6 2" xfId="17192"/>
    <cellStyle name="Calc cel 3 5 2 4 6 3" xfId="34953"/>
    <cellStyle name="Calc cel 3 5 2 4 7" xfId="7607"/>
    <cellStyle name="Calc cel 3 5 2 4 7 2" xfId="17976"/>
    <cellStyle name="Calc cel 3 5 2 4 7 3" xfId="35144"/>
    <cellStyle name="Calc cel 3 5 2 4 8" xfId="12540"/>
    <cellStyle name="Calc cel 3 5 2 4 8 2" xfId="24092"/>
    <cellStyle name="Calc cel 3 5 2 4 9" xfId="21556"/>
    <cellStyle name="Calc cel 3 5 2 5" xfId="3989"/>
    <cellStyle name="Calc cel 3 5 2 5 2" xfId="14359"/>
    <cellStyle name="Calc cel 3 5 2 5 2 2" xfId="32439"/>
    <cellStyle name="Calc cel 3 5 2 5 3" xfId="25997"/>
    <cellStyle name="Calc cel 3 5 2 6" xfId="4865"/>
    <cellStyle name="Calc cel 3 5 2 6 2" xfId="15235"/>
    <cellStyle name="Calc cel 3 5 2 6 2 2" xfId="33242"/>
    <cellStyle name="Calc cel 3 5 2 6 3" xfId="26873"/>
    <cellStyle name="Calc cel 3 5 2 7" xfId="4650"/>
    <cellStyle name="Calc cel 3 5 2 7 2" xfId="15020"/>
    <cellStyle name="Calc cel 3 5 2 7 2 2" xfId="33046"/>
    <cellStyle name="Calc cel 3 5 2 7 3" xfId="26658"/>
    <cellStyle name="Calc cel 3 5 2 8" xfId="5091"/>
    <cellStyle name="Calc cel 3 5 2 8 2" xfId="15461"/>
    <cellStyle name="Calc cel 3 5 2 8 3" xfId="27099"/>
    <cellStyle name="Calc cel 3 5 2 9" xfId="6416"/>
    <cellStyle name="Calc cel 3 5 2 9 2" xfId="16785"/>
    <cellStyle name="Calc cel 3 5 2 9 3" xfId="34550"/>
    <cellStyle name="Calc cel 3 5 3" xfId="1126"/>
    <cellStyle name="Calc cel 3 5 3 10" xfId="6306"/>
    <cellStyle name="Calc cel 3 5 3 10 2" xfId="16675"/>
    <cellStyle name="Calc cel 3 5 3 10 3" xfId="34452"/>
    <cellStyle name="Calc cel 3 5 3 11" xfId="6821"/>
    <cellStyle name="Calc cel 3 5 3 11 2" xfId="17190"/>
    <cellStyle name="Calc cel 3 5 3 11 3" xfId="34951"/>
    <cellStyle name="Calc cel 3 5 3 12" xfId="11496"/>
    <cellStyle name="Calc cel 3 5 3 12 2" xfId="24459"/>
    <cellStyle name="Calc cel 3 5 3 13" xfId="21932"/>
    <cellStyle name="Calc cel 3 5 3 2" xfId="3653"/>
    <cellStyle name="Calc cel 3 5 3 2 2" xfId="4548"/>
    <cellStyle name="Calc cel 3 5 3 2 2 2" xfId="14918"/>
    <cellStyle name="Calc cel 3 5 3 2 2 2 2" xfId="32953"/>
    <cellStyle name="Calc cel 3 5 3 2 2 3" xfId="26556"/>
    <cellStyle name="Calc cel 3 5 3 2 3" xfId="5744"/>
    <cellStyle name="Calc cel 3 5 3 2 3 2" xfId="16113"/>
    <cellStyle name="Calc cel 3 5 3 2 3 2 2" xfId="34038"/>
    <cellStyle name="Calc cel 3 5 3 2 3 3" xfId="27751"/>
    <cellStyle name="Calc cel 3 5 3 2 4" xfId="7409"/>
    <cellStyle name="Calc cel 3 5 3 2 4 2" xfId="17778"/>
    <cellStyle name="Calc cel 3 5 3 2 4 3" xfId="29677"/>
    <cellStyle name="Calc cel 3 5 3 2 5" xfId="8164"/>
    <cellStyle name="Calc cel 3 5 3 2 5 2" xfId="18533"/>
    <cellStyle name="Calc cel 3 5 3 2 5 3" xfId="35701"/>
    <cellStyle name="Calc cel 3 5 3 2 6" xfId="8858"/>
    <cellStyle name="Calc cel 3 5 3 2 6 2" xfId="19227"/>
    <cellStyle name="Calc cel 3 5 3 2 6 3" xfId="36395"/>
    <cellStyle name="Calc cel 3 5 3 2 7" xfId="9476"/>
    <cellStyle name="Calc cel 3 5 3 2 7 2" xfId="19845"/>
    <cellStyle name="Calc cel 3 5 3 2 7 3" xfId="37013"/>
    <cellStyle name="Calc cel 3 5 3 2 8" xfId="14023"/>
    <cellStyle name="Calc cel 3 5 3 2 8 2" xfId="25661"/>
    <cellStyle name="Calc cel 3 5 3 2 9" xfId="23134"/>
    <cellStyle name="Calc cel 3 5 3 3" xfId="3551"/>
    <cellStyle name="Calc cel 3 5 3 3 2" xfId="4621"/>
    <cellStyle name="Calc cel 3 5 3 3 2 2" xfId="14991"/>
    <cellStyle name="Calc cel 3 5 3 3 2 2 2" xfId="33019"/>
    <cellStyle name="Calc cel 3 5 3 3 2 3" xfId="26629"/>
    <cellStyle name="Calc cel 3 5 3 3 3" xfId="5642"/>
    <cellStyle name="Calc cel 3 5 3 3 3 2" xfId="16011"/>
    <cellStyle name="Calc cel 3 5 3 3 3 2 2" xfId="33936"/>
    <cellStyle name="Calc cel 3 5 3 3 3 3" xfId="27649"/>
    <cellStyle name="Calc cel 3 5 3 3 4" xfId="7307"/>
    <cellStyle name="Calc cel 3 5 3 3 4 2" xfId="17676"/>
    <cellStyle name="Calc cel 3 5 3 3 4 3" xfId="29575"/>
    <cellStyle name="Calc cel 3 5 3 3 5" xfId="8062"/>
    <cellStyle name="Calc cel 3 5 3 3 5 2" xfId="18431"/>
    <cellStyle name="Calc cel 3 5 3 3 5 3" xfId="35599"/>
    <cellStyle name="Calc cel 3 5 3 3 6" xfId="8756"/>
    <cellStyle name="Calc cel 3 5 3 3 6 2" xfId="19125"/>
    <cellStyle name="Calc cel 3 5 3 3 6 3" xfId="36293"/>
    <cellStyle name="Calc cel 3 5 3 3 7" xfId="9374"/>
    <cellStyle name="Calc cel 3 5 3 3 7 2" xfId="19743"/>
    <cellStyle name="Calc cel 3 5 3 3 7 3" xfId="36911"/>
    <cellStyle name="Calc cel 3 5 3 3 8" xfId="13921"/>
    <cellStyle name="Calc cel 3 5 3 3 8 2" xfId="25559"/>
    <cellStyle name="Calc cel 3 5 3 3 9" xfId="23032"/>
    <cellStyle name="Calc cel 3 5 3 4" xfId="4530"/>
    <cellStyle name="Calc cel 3 5 3 4 2" xfId="14900"/>
    <cellStyle name="Calc cel 3 5 3 4 2 2" xfId="32935"/>
    <cellStyle name="Calc cel 3 5 3 4 3" xfId="26538"/>
    <cellStyle name="Calc cel 3 5 3 5" xfId="1828"/>
    <cellStyle name="Calc cel 3 5 3 5 2" xfId="12198"/>
    <cellStyle name="Calc cel 3 5 3 5 2 2" xfId="30983"/>
    <cellStyle name="Calc cel 3 5 3 5 3" xfId="23750"/>
    <cellStyle name="Calc cel 3 5 3 6" xfId="4352"/>
    <cellStyle name="Calc cel 3 5 3 6 2" xfId="14722"/>
    <cellStyle name="Calc cel 3 5 3 6 2 2" xfId="32776"/>
    <cellStyle name="Calc cel 3 5 3 6 3" xfId="26360"/>
    <cellStyle name="Calc cel 3 5 3 7" xfId="5979"/>
    <cellStyle name="Calc cel 3 5 3 7 2" xfId="16348"/>
    <cellStyle name="Calc cel 3 5 3 7 3" xfId="27986"/>
    <cellStyle name="Calc cel 3 5 3 8" xfId="6521"/>
    <cellStyle name="Calc cel 3 5 3 8 2" xfId="16890"/>
    <cellStyle name="Calc cel 3 5 3 8 3" xfId="34655"/>
    <cellStyle name="Calc cel 3 5 3 9" xfId="6303"/>
    <cellStyle name="Calc cel 3 5 3 9 2" xfId="16672"/>
    <cellStyle name="Calc cel 3 5 3 9 3" xfId="34449"/>
    <cellStyle name="Calc cel 3 5 4" xfId="865"/>
    <cellStyle name="Calc cel 3 5 4 10" xfId="8356"/>
    <cellStyle name="Calc cel 3 5 4 10 2" xfId="18725"/>
    <cellStyle name="Calc cel 3 5 4 10 3" xfId="35893"/>
    <cellStyle name="Calc cel 3 5 4 11" xfId="9035"/>
    <cellStyle name="Calc cel 3 5 4 11 2" xfId="19404"/>
    <cellStyle name="Calc cel 3 5 4 11 3" xfId="36572"/>
    <cellStyle name="Calc cel 3 5 4 12" xfId="11235"/>
    <cellStyle name="Calc cel 3 5 4 12 2" xfId="24966"/>
    <cellStyle name="Calc cel 3 5 4 13" xfId="22439"/>
    <cellStyle name="Calc cel 3 5 4 2" xfId="3588"/>
    <cellStyle name="Calc cel 3 5 4 2 2" xfId="4549"/>
    <cellStyle name="Calc cel 3 5 4 2 2 2" xfId="14919"/>
    <cellStyle name="Calc cel 3 5 4 2 2 2 2" xfId="32954"/>
    <cellStyle name="Calc cel 3 5 4 2 2 3" xfId="26557"/>
    <cellStyle name="Calc cel 3 5 4 2 3" xfId="5679"/>
    <cellStyle name="Calc cel 3 5 4 2 3 2" xfId="16048"/>
    <cellStyle name="Calc cel 3 5 4 2 3 2 2" xfId="33973"/>
    <cellStyle name="Calc cel 3 5 4 2 3 3" xfId="27686"/>
    <cellStyle name="Calc cel 3 5 4 2 4" xfId="7344"/>
    <cellStyle name="Calc cel 3 5 4 2 4 2" xfId="17713"/>
    <cellStyle name="Calc cel 3 5 4 2 4 3" xfId="29612"/>
    <cellStyle name="Calc cel 3 5 4 2 5" xfId="8099"/>
    <cellStyle name="Calc cel 3 5 4 2 5 2" xfId="18468"/>
    <cellStyle name="Calc cel 3 5 4 2 5 3" xfId="35636"/>
    <cellStyle name="Calc cel 3 5 4 2 6" xfId="8793"/>
    <cellStyle name="Calc cel 3 5 4 2 6 2" xfId="19162"/>
    <cellStyle name="Calc cel 3 5 4 2 6 3" xfId="36330"/>
    <cellStyle name="Calc cel 3 5 4 2 7" xfId="9411"/>
    <cellStyle name="Calc cel 3 5 4 2 7 2" xfId="19780"/>
    <cellStyle name="Calc cel 3 5 4 2 7 3" xfId="36948"/>
    <cellStyle name="Calc cel 3 5 4 2 8" xfId="13958"/>
    <cellStyle name="Calc cel 3 5 4 2 8 2" xfId="25596"/>
    <cellStyle name="Calc cel 3 5 4 2 9" xfId="23069"/>
    <cellStyle name="Calc cel 3 5 4 3" xfId="3749"/>
    <cellStyle name="Calc cel 3 5 4 3 2" xfId="4241"/>
    <cellStyle name="Calc cel 3 5 4 3 2 2" xfId="14611"/>
    <cellStyle name="Calc cel 3 5 4 3 2 2 2" xfId="32674"/>
    <cellStyle name="Calc cel 3 5 4 3 2 3" xfId="26249"/>
    <cellStyle name="Calc cel 3 5 4 3 3" xfId="5840"/>
    <cellStyle name="Calc cel 3 5 4 3 3 2" xfId="16209"/>
    <cellStyle name="Calc cel 3 5 4 3 3 2 2" xfId="34134"/>
    <cellStyle name="Calc cel 3 5 4 3 3 3" xfId="27847"/>
    <cellStyle name="Calc cel 3 5 4 3 4" xfId="7505"/>
    <cellStyle name="Calc cel 3 5 4 3 4 2" xfId="17874"/>
    <cellStyle name="Calc cel 3 5 4 3 4 3" xfId="29773"/>
    <cellStyle name="Calc cel 3 5 4 3 5" xfId="8260"/>
    <cellStyle name="Calc cel 3 5 4 3 5 2" xfId="18629"/>
    <cellStyle name="Calc cel 3 5 4 3 5 3" xfId="35797"/>
    <cellStyle name="Calc cel 3 5 4 3 6" xfId="8954"/>
    <cellStyle name="Calc cel 3 5 4 3 6 2" xfId="19323"/>
    <cellStyle name="Calc cel 3 5 4 3 6 3" xfId="36491"/>
    <cellStyle name="Calc cel 3 5 4 3 7" xfId="9572"/>
    <cellStyle name="Calc cel 3 5 4 3 7 2" xfId="19941"/>
    <cellStyle name="Calc cel 3 5 4 3 7 3" xfId="37109"/>
    <cellStyle name="Calc cel 3 5 4 3 8" xfId="14119"/>
    <cellStyle name="Calc cel 3 5 4 3 8 2" xfId="25757"/>
    <cellStyle name="Calc cel 3 5 4 3 9" xfId="23230"/>
    <cellStyle name="Calc cel 3 5 4 4" xfId="4743"/>
    <cellStyle name="Calc cel 3 5 4 4 2" xfId="15113"/>
    <cellStyle name="Calc cel 3 5 4 4 2 2" xfId="33129"/>
    <cellStyle name="Calc cel 3 5 4 4 3" xfId="26751"/>
    <cellStyle name="Calc cel 3 5 4 5" xfId="5213"/>
    <cellStyle name="Calc cel 3 5 4 5 2" xfId="15582"/>
    <cellStyle name="Calc cel 3 5 4 5 2 2" xfId="33545"/>
    <cellStyle name="Calc cel 3 5 4 5 3" xfId="27220"/>
    <cellStyle name="Calc cel 3 5 4 6" xfId="5239"/>
    <cellStyle name="Calc cel 3 5 4 6 2" xfId="15608"/>
    <cellStyle name="Calc cel 3 5 4 6 2 2" xfId="33567"/>
    <cellStyle name="Calc cel 3 5 4 6 3" xfId="27246"/>
    <cellStyle name="Calc cel 3 5 4 7" xfId="1786"/>
    <cellStyle name="Calc cel 3 5 4 7 2" xfId="12156"/>
    <cellStyle name="Calc cel 3 5 4 7 3" xfId="23708"/>
    <cellStyle name="Calc cel 3 5 4 8" xfId="6836"/>
    <cellStyle name="Calc cel 3 5 4 8 2" xfId="17205"/>
    <cellStyle name="Calc cel 3 5 4 8 3" xfId="34966"/>
    <cellStyle name="Calc cel 3 5 4 9" xfId="7618"/>
    <cellStyle name="Calc cel 3 5 4 9 2" xfId="17987"/>
    <cellStyle name="Calc cel 3 5 4 9 3" xfId="35155"/>
    <cellStyle name="Calc cel 3 5 5" xfId="3610"/>
    <cellStyle name="Calc cel 3 5 5 2" xfId="4656"/>
    <cellStyle name="Calc cel 3 5 5 2 2" xfId="15026"/>
    <cellStyle name="Calc cel 3 5 5 2 2 2" xfId="33050"/>
    <cellStyle name="Calc cel 3 5 5 2 3" xfId="26664"/>
    <cellStyle name="Calc cel 3 5 5 3" xfId="5701"/>
    <cellStyle name="Calc cel 3 5 5 3 2" xfId="16070"/>
    <cellStyle name="Calc cel 3 5 5 3 2 2" xfId="33995"/>
    <cellStyle name="Calc cel 3 5 5 3 3" xfId="27708"/>
    <cellStyle name="Calc cel 3 5 5 4" xfId="7366"/>
    <cellStyle name="Calc cel 3 5 5 4 2" xfId="17735"/>
    <cellStyle name="Calc cel 3 5 5 4 3" xfId="29634"/>
    <cellStyle name="Calc cel 3 5 5 5" xfId="8121"/>
    <cellStyle name="Calc cel 3 5 5 5 2" xfId="18490"/>
    <cellStyle name="Calc cel 3 5 5 5 3" xfId="35658"/>
    <cellStyle name="Calc cel 3 5 5 6" xfId="8815"/>
    <cellStyle name="Calc cel 3 5 5 6 2" xfId="19184"/>
    <cellStyle name="Calc cel 3 5 5 6 3" xfId="36352"/>
    <cellStyle name="Calc cel 3 5 5 7" xfId="9433"/>
    <cellStyle name="Calc cel 3 5 5 7 2" xfId="19802"/>
    <cellStyle name="Calc cel 3 5 5 7 3" xfId="36970"/>
    <cellStyle name="Calc cel 3 5 5 8" xfId="13980"/>
    <cellStyle name="Calc cel 3 5 5 8 2" xfId="25618"/>
    <cellStyle name="Calc cel 3 5 5 9" xfId="23091"/>
    <cellStyle name="Calc cel 3 5 6" xfId="3358"/>
    <cellStyle name="Calc cel 3 5 6 2" xfId="4780"/>
    <cellStyle name="Calc cel 3 5 6 2 2" xfId="15150"/>
    <cellStyle name="Calc cel 3 5 6 2 2 2" xfId="33163"/>
    <cellStyle name="Calc cel 3 5 6 2 3" xfId="26788"/>
    <cellStyle name="Calc cel 3 5 6 3" xfId="5449"/>
    <cellStyle name="Calc cel 3 5 6 3 2" xfId="15818"/>
    <cellStyle name="Calc cel 3 5 6 3 2 2" xfId="33743"/>
    <cellStyle name="Calc cel 3 5 6 3 3" xfId="27456"/>
    <cellStyle name="Calc cel 3 5 6 4" xfId="7114"/>
    <cellStyle name="Calc cel 3 5 6 4 2" xfId="17483"/>
    <cellStyle name="Calc cel 3 5 6 4 3" xfId="29382"/>
    <cellStyle name="Calc cel 3 5 6 5" xfId="7869"/>
    <cellStyle name="Calc cel 3 5 6 5 2" xfId="18238"/>
    <cellStyle name="Calc cel 3 5 6 5 3" xfId="35406"/>
    <cellStyle name="Calc cel 3 5 6 6" xfId="8563"/>
    <cellStyle name="Calc cel 3 5 6 6 2" xfId="18932"/>
    <cellStyle name="Calc cel 3 5 6 6 3" xfId="36100"/>
    <cellStyle name="Calc cel 3 5 6 7" xfId="9181"/>
    <cellStyle name="Calc cel 3 5 6 7 2" xfId="19550"/>
    <cellStyle name="Calc cel 3 5 6 7 3" xfId="36718"/>
    <cellStyle name="Calc cel 3 5 6 8" xfId="13728"/>
    <cellStyle name="Calc cel 3 5 6 8 2" xfId="25366"/>
    <cellStyle name="Calc cel 3 5 6 9" xfId="22839"/>
    <cellStyle name="Calc cel 3 5 7" xfId="1793"/>
    <cellStyle name="Calc cel 3 5 7 2" xfId="12163"/>
    <cellStyle name="Calc cel 3 5 7 2 2" xfId="30950"/>
    <cellStyle name="Calc cel 3 5 7 3" xfId="23715"/>
    <cellStyle name="Calc cel 3 5 8" xfId="4864"/>
    <cellStyle name="Calc cel 3 5 8 2" xfId="15234"/>
    <cellStyle name="Calc cel 3 5 8 2 2" xfId="33241"/>
    <cellStyle name="Calc cel 3 5 8 3" xfId="26872"/>
    <cellStyle name="Calc cel 3 5 9" xfId="1800"/>
    <cellStyle name="Calc cel 3 5 9 2" xfId="12170"/>
    <cellStyle name="Calc cel 3 5 9 2 2" xfId="30956"/>
    <cellStyle name="Calc cel 3 5 9 3" xfId="23722"/>
    <cellStyle name="Calc cel 3 6" xfId="567"/>
    <cellStyle name="Calc cel 3 6 10" xfId="6155"/>
    <cellStyle name="Calc cel 3 6 10 2" xfId="16524"/>
    <cellStyle name="Calc cel 3 6 10 3" xfId="34380"/>
    <cellStyle name="Calc cel 3 6 11" xfId="6130"/>
    <cellStyle name="Calc cel 3 6 11 2" xfId="16499"/>
    <cellStyle name="Calc cel 3 6 11 3" xfId="34355"/>
    <cellStyle name="Calc cel 3 6 12" xfId="6352"/>
    <cellStyle name="Calc cel 3 6 12 2" xfId="16721"/>
    <cellStyle name="Calc cel 3 6 12 3" xfId="34497"/>
    <cellStyle name="Calc cel 3 6 13" xfId="6613"/>
    <cellStyle name="Calc cel 3 6 13 2" xfId="16982"/>
    <cellStyle name="Calc cel 3 6 13 3" xfId="34747"/>
    <cellStyle name="Calc cel 3 6 14" xfId="10939"/>
    <cellStyle name="Calc cel 3 6 14 2" xfId="23494"/>
    <cellStyle name="Calc cel 3 6 15" xfId="21412"/>
    <cellStyle name="Calc cel 3 6 2" xfId="998"/>
    <cellStyle name="Calc cel 3 6 2 10" xfId="6643"/>
    <cellStyle name="Calc cel 3 6 2 10 2" xfId="17012"/>
    <cellStyle name="Calc cel 3 6 2 10 3" xfId="34777"/>
    <cellStyle name="Calc cel 3 6 2 11" xfId="6176"/>
    <cellStyle name="Calc cel 3 6 2 11 2" xfId="16545"/>
    <cellStyle name="Calc cel 3 6 2 11 3" xfId="34401"/>
    <cellStyle name="Calc cel 3 6 2 12" xfId="6635"/>
    <cellStyle name="Calc cel 3 6 2 12 2" xfId="17004"/>
    <cellStyle name="Calc cel 3 6 2 12 3" xfId="34769"/>
    <cellStyle name="Calc cel 3 6 2 13" xfId="11368"/>
    <cellStyle name="Calc cel 3 6 2 13 2" xfId="23604"/>
    <cellStyle name="Calc cel 3 6 2 14" xfId="21804"/>
    <cellStyle name="Calc cel 3 6 2 2" xfId="3091"/>
    <cellStyle name="Calc cel 3 6 2 2 10" xfId="13461"/>
    <cellStyle name="Calc cel 3 6 2 2 10 2" xfId="25099"/>
    <cellStyle name="Calc cel 3 6 2 2 11" xfId="22572"/>
    <cellStyle name="Calc cel 3 6 2 2 2" xfId="3479"/>
    <cellStyle name="Calc cel 3 6 2 2 2 2" xfId="4123"/>
    <cellStyle name="Calc cel 3 6 2 2 2 2 2" xfId="14493"/>
    <cellStyle name="Calc cel 3 6 2 2 2 2 2 2" xfId="32564"/>
    <cellStyle name="Calc cel 3 6 2 2 2 2 3" xfId="26131"/>
    <cellStyle name="Calc cel 3 6 2 2 2 3" xfId="5570"/>
    <cellStyle name="Calc cel 3 6 2 2 2 3 2" xfId="15939"/>
    <cellStyle name="Calc cel 3 6 2 2 2 3 2 2" xfId="33864"/>
    <cellStyle name="Calc cel 3 6 2 2 2 3 3" xfId="27577"/>
    <cellStyle name="Calc cel 3 6 2 2 2 4" xfId="7235"/>
    <cellStyle name="Calc cel 3 6 2 2 2 4 2" xfId="17604"/>
    <cellStyle name="Calc cel 3 6 2 2 2 4 3" xfId="29503"/>
    <cellStyle name="Calc cel 3 6 2 2 2 5" xfId="7990"/>
    <cellStyle name="Calc cel 3 6 2 2 2 5 2" xfId="18359"/>
    <cellStyle name="Calc cel 3 6 2 2 2 5 3" xfId="35527"/>
    <cellStyle name="Calc cel 3 6 2 2 2 6" xfId="8684"/>
    <cellStyle name="Calc cel 3 6 2 2 2 6 2" xfId="19053"/>
    <cellStyle name="Calc cel 3 6 2 2 2 6 3" xfId="36221"/>
    <cellStyle name="Calc cel 3 6 2 2 2 7" xfId="9302"/>
    <cellStyle name="Calc cel 3 6 2 2 2 7 2" xfId="19671"/>
    <cellStyle name="Calc cel 3 6 2 2 2 7 3" xfId="36839"/>
    <cellStyle name="Calc cel 3 6 2 2 2 8" xfId="13849"/>
    <cellStyle name="Calc cel 3 6 2 2 2 8 2" xfId="25487"/>
    <cellStyle name="Calc cel 3 6 2 2 2 9" xfId="22960"/>
    <cellStyle name="Calc cel 3 6 2 2 3" xfId="3810"/>
    <cellStyle name="Calc cel 3 6 2 2 3 2" xfId="5165"/>
    <cellStyle name="Calc cel 3 6 2 2 3 2 2" xfId="15534"/>
    <cellStyle name="Calc cel 3 6 2 2 3 2 2 2" xfId="33508"/>
    <cellStyle name="Calc cel 3 6 2 2 3 2 3" xfId="27172"/>
    <cellStyle name="Calc cel 3 6 2 2 3 3" xfId="5901"/>
    <cellStyle name="Calc cel 3 6 2 2 3 3 2" xfId="16270"/>
    <cellStyle name="Calc cel 3 6 2 2 3 3 2 2" xfId="34195"/>
    <cellStyle name="Calc cel 3 6 2 2 3 3 3" xfId="27908"/>
    <cellStyle name="Calc cel 3 6 2 2 3 4" xfId="7566"/>
    <cellStyle name="Calc cel 3 6 2 2 3 4 2" xfId="17935"/>
    <cellStyle name="Calc cel 3 6 2 2 3 4 3" xfId="29834"/>
    <cellStyle name="Calc cel 3 6 2 2 3 5" xfId="8321"/>
    <cellStyle name="Calc cel 3 6 2 2 3 5 2" xfId="18690"/>
    <cellStyle name="Calc cel 3 6 2 2 3 5 3" xfId="35858"/>
    <cellStyle name="Calc cel 3 6 2 2 3 6" xfId="9015"/>
    <cellStyle name="Calc cel 3 6 2 2 3 6 2" xfId="19384"/>
    <cellStyle name="Calc cel 3 6 2 2 3 6 3" xfId="36552"/>
    <cellStyle name="Calc cel 3 6 2 2 3 7" xfId="9633"/>
    <cellStyle name="Calc cel 3 6 2 2 3 7 2" xfId="20002"/>
    <cellStyle name="Calc cel 3 6 2 2 3 7 3" xfId="37170"/>
    <cellStyle name="Calc cel 3 6 2 2 3 8" xfId="14180"/>
    <cellStyle name="Calc cel 3 6 2 2 3 8 2" xfId="25818"/>
    <cellStyle name="Calc cel 3 6 2 2 3 9" xfId="23291"/>
    <cellStyle name="Calc cel 3 6 2 2 4" xfId="4438"/>
    <cellStyle name="Calc cel 3 6 2 2 4 2" xfId="14808"/>
    <cellStyle name="Calc cel 3 6 2 2 4 2 2" xfId="32851"/>
    <cellStyle name="Calc cel 3 6 2 2 4 3" xfId="26446"/>
    <cellStyle name="Calc cel 3 6 2 2 5" xfId="5298"/>
    <cellStyle name="Calc cel 3 6 2 2 5 2" xfId="15667"/>
    <cellStyle name="Calc cel 3 6 2 2 5 2 2" xfId="33619"/>
    <cellStyle name="Calc cel 3 6 2 2 5 3" xfId="27305"/>
    <cellStyle name="Calc cel 3 6 2 2 6" xfId="6934"/>
    <cellStyle name="Calc cel 3 6 2 2 6 2" xfId="17303"/>
    <cellStyle name="Calc cel 3 6 2 2 6 3" xfId="29115"/>
    <cellStyle name="Calc cel 3 6 2 2 7" xfId="7709"/>
    <cellStyle name="Calc cel 3 6 2 2 7 2" xfId="18078"/>
    <cellStyle name="Calc cel 3 6 2 2 7 3" xfId="35246"/>
    <cellStyle name="Calc cel 3 6 2 2 8" xfId="8437"/>
    <cellStyle name="Calc cel 3 6 2 2 8 2" xfId="18806"/>
    <cellStyle name="Calc cel 3 6 2 2 8 3" xfId="35974"/>
    <cellStyle name="Calc cel 3 6 2 2 9" xfId="9096"/>
    <cellStyle name="Calc cel 3 6 2 2 9 2" xfId="19465"/>
    <cellStyle name="Calc cel 3 6 2 2 9 3" xfId="36633"/>
    <cellStyle name="Calc cel 3 6 2 3" xfId="3462"/>
    <cellStyle name="Calc cel 3 6 2 3 2" xfId="4609"/>
    <cellStyle name="Calc cel 3 6 2 3 2 2" xfId="14979"/>
    <cellStyle name="Calc cel 3 6 2 3 2 2 2" xfId="33010"/>
    <cellStyle name="Calc cel 3 6 2 3 2 3" xfId="26617"/>
    <cellStyle name="Calc cel 3 6 2 3 3" xfId="5553"/>
    <cellStyle name="Calc cel 3 6 2 3 3 2" xfId="15922"/>
    <cellStyle name="Calc cel 3 6 2 3 3 2 2" xfId="33847"/>
    <cellStyle name="Calc cel 3 6 2 3 3 3" xfId="27560"/>
    <cellStyle name="Calc cel 3 6 2 3 4" xfId="7218"/>
    <cellStyle name="Calc cel 3 6 2 3 4 2" xfId="17587"/>
    <cellStyle name="Calc cel 3 6 2 3 4 3" xfId="29486"/>
    <cellStyle name="Calc cel 3 6 2 3 5" xfId="7973"/>
    <cellStyle name="Calc cel 3 6 2 3 5 2" xfId="18342"/>
    <cellStyle name="Calc cel 3 6 2 3 5 3" xfId="35510"/>
    <cellStyle name="Calc cel 3 6 2 3 6" xfId="8667"/>
    <cellStyle name="Calc cel 3 6 2 3 6 2" xfId="19036"/>
    <cellStyle name="Calc cel 3 6 2 3 6 3" xfId="36204"/>
    <cellStyle name="Calc cel 3 6 2 3 7" xfId="9285"/>
    <cellStyle name="Calc cel 3 6 2 3 7 2" xfId="19654"/>
    <cellStyle name="Calc cel 3 6 2 3 7 3" xfId="36822"/>
    <cellStyle name="Calc cel 3 6 2 3 8" xfId="13832"/>
    <cellStyle name="Calc cel 3 6 2 3 8 2" xfId="25470"/>
    <cellStyle name="Calc cel 3 6 2 3 9" xfId="22943"/>
    <cellStyle name="Calc cel 3 6 2 4" xfId="3513"/>
    <cellStyle name="Calc cel 3 6 2 4 2" xfId="4820"/>
    <cellStyle name="Calc cel 3 6 2 4 2 2" xfId="15190"/>
    <cellStyle name="Calc cel 3 6 2 4 2 2 2" xfId="33201"/>
    <cellStyle name="Calc cel 3 6 2 4 2 3" xfId="26828"/>
    <cellStyle name="Calc cel 3 6 2 4 3" xfId="5604"/>
    <cellStyle name="Calc cel 3 6 2 4 3 2" xfId="15973"/>
    <cellStyle name="Calc cel 3 6 2 4 3 2 2" xfId="33898"/>
    <cellStyle name="Calc cel 3 6 2 4 3 3" xfId="27611"/>
    <cellStyle name="Calc cel 3 6 2 4 4" xfId="7269"/>
    <cellStyle name="Calc cel 3 6 2 4 4 2" xfId="17638"/>
    <cellStyle name="Calc cel 3 6 2 4 4 3" xfId="29537"/>
    <cellStyle name="Calc cel 3 6 2 4 5" xfId="8024"/>
    <cellStyle name="Calc cel 3 6 2 4 5 2" xfId="18393"/>
    <cellStyle name="Calc cel 3 6 2 4 5 3" xfId="35561"/>
    <cellStyle name="Calc cel 3 6 2 4 6" xfId="8718"/>
    <cellStyle name="Calc cel 3 6 2 4 6 2" xfId="19087"/>
    <cellStyle name="Calc cel 3 6 2 4 6 3" xfId="36255"/>
    <cellStyle name="Calc cel 3 6 2 4 7" xfId="9336"/>
    <cellStyle name="Calc cel 3 6 2 4 7 2" xfId="19705"/>
    <cellStyle name="Calc cel 3 6 2 4 7 3" xfId="36873"/>
    <cellStyle name="Calc cel 3 6 2 4 8" xfId="13883"/>
    <cellStyle name="Calc cel 3 6 2 4 8 2" xfId="25521"/>
    <cellStyle name="Calc cel 3 6 2 4 9" xfId="22994"/>
    <cellStyle name="Calc cel 3 6 2 5" xfId="5026"/>
    <cellStyle name="Calc cel 3 6 2 5 2" xfId="15396"/>
    <cellStyle name="Calc cel 3 6 2 5 2 2" xfId="33388"/>
    <cellStyle name="Calc cel 3 6 2 5 3" xfId="27034"/>
    <cellStyle name="Calc cel 3 6 2 6" xfId="1906"/>
    <cellStyle name="Calc cel 3 6 2 6 2" xfId="12276"/>
    <cellStyle name="Calc cel 3 6 2 6 2 2" xfId="31057"/>
    <cellStyle name="Calc cel 3 6 2 6 3" xfId="23828"/>
    <cellStyle name="Calc cel 3 6 2 7" xfId="4927"/>
    <cellStyle name="Calc cel 3 6 2 7 2" xfId="15297"/>
    <cellStyle name="Calc cel 3 6 2 7 2 2" xfId="33299"/>
    <cellStyle name="Calc cel 3 6 2 7 3" xfId="26935"/>
    <cellStyle name="Calc cel 3 6 2 8" xfId="5932"/>
    <cellStyle name="Calc cel 3 6 2 8 2" xfId="16301"/>
    <cellStyle name="Calc cel 3 6 2 8 3" xfId="27939"/>
    <cellStyle name="Calc cel 3 6 2 9" xfId="6427"/>
    <cellStyle name="Calc cel 3 6 2 9 2" xfId="16796"/>
    <cellStyle name="Calc cel 3 6 2 9 3" xfId="34561"/>
    <cellStyle name="Calc cel 3 6 3" xfId="1155"/>
    <cellStyle name="Calc cel 3 6 3 10" xfId="6787"/>
    <cellStyle name="Calc cel 3 6 3 10 2" xfId="17156"/>
    <cellStyle name="Calc cel 3 6 3 10 3" xfId="34921"/>
    <cellStyle name="Calc cel 3 6 3 11" xfId="7583"/>
    <cellStyle name="Calc cel 3 6 3 11 2" xfId="17952"/>
    <cellStyle name="Calc cel 3 6 3 11 3" xfId="35120"/>
    <cellStyle name="Calc cel 3 6 3 12" xfId="11525"/>
    <cellStyle name="Calc cel 3 6 3 12 2" xfId="24488"/>
    <cellStyle name="Calc cel 3 6 3 13" xfId="21961"/>
    <cellStyle name="Calc cel 3 6 3 2" xfId="3561"/>
    <cellStyle name="Calc cel 3 6 3 2 2" xfId="4593"/>
    <cellStyle name="Calc cel 3 6 3 2 2 2" xfId="14963"/>
    <cellStyle name="Calc cel 3 6 3 2 2 2 2" xfId="32996"/>
    <cellStyle name="Calc cel 3 6 3 2 2 3" xfId="26601"/>
    <cellStyle name="Calc cel 3 6 3 2 3" xfId="5652"/>
    <cellStyle name="Calc cel 3 6 3 2 3 2" xfId="16021"/>
    <cellStyle name="Calc cel 3 6 3 2 3 2 2" xfId="33946"/>
    <cellStyle name="Calc cel 3 6 3 2 3 3" xfId="27659"/>
    <cellStyle name="Calc cel 3 6 3 2 4" xfId="7317"/>
    <cellStyle name="Calc cel 3 6 3 2 4 2" xfId="17686"/>
    <cellStyle name="Calc cel 3 6 3 2 4 3" xfId="29585"/>
    <cellStyle name="Calc cel 3 6 3 2 5" xfId="8072"/>
    <cellStyle name="Calc cel 3 6 3 2 5 2" xfId="18441"/>
    <cellStyle name="Calc cel 3 6 3 2 5 3" xfId="35609"/>
    <cellStyle name="Calc cel 3 6 3 2 6" xfId="8766"/>
    <cellStyle name="Calc cel 3 6 3 2 6 2" xfId="19135"/>
    <cellStyle name="Calc cel 3 6 3 2 6 3" xfId="36303"/>
    <cellStyle name="Calc cel 3 6 3 2 7" xfId="9384"/>
    <cellStyle name="Calc cel 3 6 3 2 7 2" xfId="19753"/>
    <cellStyle name="Calc cel 3 6 3 2 7 3" xfId="36921"/>
    <cellStyle name="Calc cel 3 6 3 2 8" xfId="13931"/>
    <cellStyle name="Calc cel 3 6 3 2 8 2" xfId="25569"/>
    <cellStyle name="Calc cel 3 6 3 2 9" xfId="23042"/>
    <cellStyle name="Calc cel 3 6 3 3" xfId="3420"/>
    <cellStyle name="Calc cel 3 6 3 3 2" xfId="4094"/>
    <cellStyle name="Calc cel 3 6 3 3 2 2" xfId="14464"/>
    <cellStyle name="Calc cel 3 6 3 3 2 2 2" xfId="32537"/>
    <cellStyle name="Calc cel 3 6 3 3 2 3" xfId="26102"/>
    <cellStyle name="Calc cel 3 6 3 3 3" xfId="5511"/>
    <cellStyle name="Calc cel 3 6 3 3 3 2" xfId="15880"/>
    <cellStyle name="Calc cel 3 6 3 3 3 2 2" xfId="33805"/>
    <cellStyle name="Calc cel 3 6 3 3 3 3" xfId="27518"/>
    <cellStyle name="Calc cel 3 6 3 3 4" xfId="7176"/>
    <cellStyle name="Calc cel 3 6 3 3 4 2" xfId="17545"/>
    <cellStyle name="Calc cel 3 6 3 3 4 3" xfId="29444"/>
    <cellStyle name="Calc cel 3 6 3 3 5" xfId="7931"/>
    <cellStyle name="Calc cel 3 6 3 3 5 2" xfId="18300"/>
    <cellStyle name="Calc cel 3 6 3 3 5 3" xfId="35468"/>
    <cellStyle name="Calc cel 3 6 3 3 6" xfId="8625"/>
    <cellStyle name="Calc cel 3 6 3 3 6 2" xfId="18994"/>
    <cellStyle name="Calc cel 3 6 3 3 6 3" xfId="36162"/>
    <cellStyle name="Calc cel 3 6 3 3 7" xfId="9243"/>
    <cellStyle name="Calc cel 3 6 3 3 7 2" xfId="19612"/>
    <cellStyle name="Calc cel 3 6 3 3 7 3" xfId="36780"/>
    <cellStyle name="Calc cel 3 6 3 3 8" xfId="13790"/>
    <cellStyle name="Calc cel 3 6 3 3 8 2" xfId="25428"/>
    <cellStyle name="Calc cel 3 6 3 3 9" xfId="22901"/>
    <cellStyle name="Calc cel 3 6 3 4" xfId="4784"/>
    <cellStyle name="Calc cel 3 6 3 4 2" xfId="15154"/>
    <cellStyle name="Calc cel 3 6 3 4 2 2" xfId="33166"/>
    <cellStyle name="Calc cel 3 6 3 4 3" xfId="26792"/>
    <cellStyle name="Calc cel 3 6 3 5" xfId="3977"/>
    <cellStyle name="Calc cel 3 6 3 5 2" xfId="14347"/>
    <cellStyle name="Calc cel 3 6 3 5 2 2" xfId="32429"/>
    <cellStyle name="Calc cel 3 6 3 5 3" xfId="25985"/>
    <cellStyle name="Calc cel 3 6 3 6" xfId="5359"/>
    <cellStyle name="Calc cel 3 6 3 6 2" xfId="15728"/>
    <cellStyle name="Calc cel 3 6 3 6 2 2" xfId="33659"/>
    <cellStyle name="Calc cel 3 6 3 6 3" xfId="27366"/>
    <cellStyle name="Calc cel 3 6 3 7" xfId="4276"/>
    <cellStyle name="Calc cel 3 6 3 7 2" xfId="14646"/>
    <cellStyle name="Calc cel 3 6 3 7 3" xfId="26284"/>
    <cellStyle name="Calc cel 3 6 3 8" xfId="6542"/>
    <cellStyle name="Calc cel 3 6 3 8 2" xfId="16911"/>
    <cellStyle name="Calc cel 3 6 3 8 3" xfId="34676"/>
    <cellStyle name="Calc cel 3 6 3 9" xfId="6557"/>
    <cellStyle name="Calc cel 3 6 3 9 2" xfId="16926"/>
    <cellStyle name="Calc cel 3 6 3 9 3" xfId="34691"/>
    <cellStyle name="Calc cel 3 6 4" xfId="3351"/>
    <cellStyle name="Calc cel 3 6 4 2" xfId="4436"/>
    <cellStyle name="Calc cel 3 6 4 2 2" xfId="14806"/>
    <cellStyle name="Calc cel 3 6 4 2 2 2" xfId="32850"/>
    <cellStyle name="Calc cel 3 6 4 2 3" xfId="26444"/>
    <cellStyle name="Calc cel 3 6 4 3" xfId="5442"/>
    <cellStyle name="Calc cel 3 6 4 3 2" xfId="15811"/>
    <cellStyle name="Calc cel 3 6 4 3 2 2" xfId="33736"/>
    <cellStyle name="Calc cel 3 6 4 3 3" xfId="27449"/>
    <cellStyle name="Calc cel 3 6 4 4" xfId="7107"/>
    <cellStyle name="Calc cel 3 6 4 4 2" xfId="17476"/>
    <cellStyle name="Calc cel 3 6 4 4 3" xfId="29375"/>
    <cellStyle name="Calc cel 3 6 4 5" xfId="7862"/>
    <cellStyle name="Calc cel 3 6 4 5 2" xfId="18231"/>
    <cellStyle name="Calc cel 3 6 4 5 3" xfId="35399"/>
    <cellStyle name="Calc cel 3 6 4 6" xfId="8556"/>
    <cellStyle name="Calc cel 3 6 4 6 2" xfId="18925"/>
    <cellStyle name="Calc cel 3 6 4 6 3" xfId="36093"/>
    <cellStyle name="Calc cel 3 6 4 7" xfId="9174"/>
    <cellStyle name="Calc cel 3 6 4 7 2" xfId="19543"/>
    <cellStyle name="Calc cel 3 6 4 7 3" xfId="36711"/>
    <cellStyle name="Calc cel 3 6 4 8" xfId="13721"/>
    <cellStyle name="Calc cel 3 6 4 8 2" xfId="25359"/>
    <cellStyle name="Calc cel 3 6 4 9" xfId="22832"/>
    <cellStyle name="Calc cel 3 6 5" xfId="3380"/>
    <cellStyle name="Calc cel 3 6 5 2" xfId="4140"/>
    <cellStyle name="Calc cel 3 6 5 2 2" xfId="14510"/>
    <cellStyle name="Calc cel 3 6 5 2 2 2" xfId="32581"/>
    <cellStyle name="Calc cel 3 6 5 2 3" xfId="26148"/>
    <cellStyle name="Calc cel 3 6 5 3" xfId="5471"/>
    <cellStyle name="Calc cel 3 6 5 3 2" xfId="15840"/>
    <cellStyle name="Calc cel 3 6 5 3 2 2" xfId="33765"/>
    <cellStyle name="Calc cel 3 6 5 3 3" xfId="27478"/>
    <cellStyle name="Calc cel 3 6 5 4" xfId="7136"/>
    <cellStyle name="Calc cel 3 6 5 4 2" xfId="17505"/>
    <cellStyle name="Calc cel 3 6 5 4 3" xfId="29404"/>
    <cellStyle name="Calc cel 3 6 5 5" xfId="7891"/>
    <cellStyle name="Calc cel 3 6 5 5 2" xfId="18260"/>
    <cellStyle name="Calc cel 3 6 5 5 3" xfId="35428"/>
    <cellStyle name="Calc cel 3 6 5 6" xfId="8585"/>
    <cellStyle name="Calc cel 3 6 5 6 2" xfId="18954"/>
    <cellStyle name="Calc cel 3 6 5 6 3" xfId="36122"/>
    <cellStyle name="Calc cel 3 6 5 7" xfId="9203"/>
    <cellStyle name="Calc cel 3 6 5 7 2" xfId="19572"/>
    <cellStyle name="Calc cel 3 6 5 7 3" xfId="36740"/>
    <cellStyle name="Calc cel 3 6 5 8" xfId="13750"/>
    <cellStyle name="Calc cel 3 6 5 8 2" xfId="25388"/>
    <cellStyle name="Calc cel 3 6 5 9" xfId="22861"/>
    <cellStyle name="Calc cel 3 6 6" xfId="1813"/>
    <cellStyle name="Calc cel 3 6 6 2" xfId="12183"/>
    <cellStyle name="Calc cel 3 6 6 2 2" xfId="30969"/>
    <cellStyle name="Calc cel 3 6 6 3" xfId="23735"/>
    <cellStyle name="Calc cel 3 6 7" xfId="1807"/>
    <cellStyle name="Calc cel 3 6 7 2" xfId="12177"/>
    <cellStyle name="Calc cel 3 6 7 2 2" xfId="30963"/>
    <cellStyle name="Calc cel 3 6 7 3" xfId="23729"/>
    <cellStyle name="Calc cel 3 6 8" xfId="5215"/>
    <cellStyle name="Calc cel 3 6 8 2" xfId="15584"/>
    <cellStyle name="Calc cel 3 6 8 2 2" xfId="33546"/>
    <cellStyle name="Calc cel 3 6 8 3" xfId="27222"/>
    <cellStyle name="Calc cel 3 6 9" xfId="4653"/>
    <cellStyle name="Calc cel 3 6 9 2" xfId="15023"/>
    <cellStyle name="Calc cel 3 6 9 3" xfId="26661"/>
    <cellStyle name="Calc cel 3 7" xfId="21212"/>
    <cellStyle name="Calc cel 4" xfId="477"/>
    <cellStyle name="Calc cel 4 10" xfId="1877"/>
    <cellStyle name="Calc cel 4 10 2" xfId="12247"/>
    <cellStyle name="Calc cel 4 10 3" xfId="23799"/>
    <cellStyle name="Calc cel 4 11" xfId="6030"/>
    <cellStyle name="Calc cel 4 11 2" xfId="16399"/>
    <cellStyle name="Calc cel 4 11 3" xfId="34255"/>
    <cellStyle name="Calc cel 4 12" xfId="6354"/>
    <cellStyle name="Calc cel 4 12 2" xfId="16723"/>
    <cellStyle name="Calc cel 4 12 3" xfId="34499"/>
    <cellStyle name="Calc cel 4 13" xfId="6408"/>
    <cellStyle name="Calc cel 4 13 2" xfId="16777"/>
    <cellStyle name="Calc cel 4 13 3" xfId="34546"/>
    <cellStyle name="Calc cel 4 14" xfId="6450"/>
    <cellStyle name="Calc cel 4 14 2" xfId="16819"/>
    <cellStyle name="Calc cel 4 14 3" xfId="34584"/>
    <cellStyle name="Calc cel 4 15" xfId="10859"/>
    <cellStyle name="Calc cel 4 15 2" xfId="23358"/>
    <cellStyle name="Calc cel 4 16" xfId="21247"/>
    <cellStyle name="Calc cel 4 2" xfId="963"/>
    <cellStyle name="Calc cel 4 2 10" xfId="6446"/>
    <cellStyle name="Calc cel 4 2 10 2" xfId="16815"/>
    <cellStyle name="Calc cel 4 2 10 3" xfId="34580"/>
    <cellStyle name="Calc cel 4 2 11" xfId="6585"/>
    <cellStyle name="Calc cel 4 2 11 2" xfId="16954"/>
    <cellStyle name="Calc cel 4 2 11 3" xfId="34719"/>
    <cellStyle name="Calc cel 4 2 12" xfId="6863"/>
    <cellStyle name="Calc cel 4 2 12 2" xfId="17232"/>
    <cellStyle name="Calc cel 4 2 12 3" xfId="34993"/>
    <cellStyle name="Calc cel 4 2 13" xfId="11333"/>
    <cellStyle name="Calc cel 4 2 13 2" xfId="23569"/>
    <cellStyle name="Calc cel 4 2 14" xfId="21322"/>
    <cellStyle name="Calc cel 4 2 2" xfId="3056"/>
    <cellStyle name="Calc cel 4 2 2 10" xfId="13426"/>
    <cellStyle name="Calc cel 4 2 2 10 2" xfId="25064"/>
    <cellStyle name="Calc cel 4 2 2 11" xfId="22537"/>
    <cellStyle name="Calc cel 4 2 2 2" xfId="3697"/>
    <cellStyle name="Calc cel 4 2 2 2 2" xfId="4734"/>
    <cellStyle name="Calc cel 4 2 2 2 2 2" xfId="15104"/>
    <cellStyle name="Calc cel 4 2 2 2 2 2 2" xfId="33120"/>
    <cellStyle name="Calc cel 4 2 2 2 2 3" xfId="26742"/>
    <cellStyle name="Calc cel 4 2 2 2 3" xfId="5788"/>
    <cellStyle name="Calc cel 4 2 2 2 3 2" xfId="16157"/>
    <cellStyle name="Calc cel 4 2 2 2 3 2 2" xfId="34082"/>
    <cellStyle name="Calc cel 4 2 2 2 3 3" xfId="27795"/>
    <cellStyle name="Calc cel 4 2 2 2 4" xfId="7453"/>
    <cellStyle name="Calc cel 4 2 2 2 4 2" xfId="17822"/>
    <cellStyle name="Calc cel 4 2 2 2 4 3" xfId="29721"/>
    <cellStyle name="Calc cel 4 2 2 2 5" xfId="8208"/>
    <cellStyle name="Calc cel 4 2 2 2 5 2" xfId="18577"/>
    <cellStyle name="Calc cel 4 2 2 2 5 3" xfId="35745"/>
    <cellStyle name="Calc cel 4 2 2 2 6" xfId="8902"/>
    <cellStyle name="Calc cel 4 2 2 2 6 2" xfId="19271"/>
    <cellStyle name="Calc cel 4 2 2 2 6 3" xfId="36439"/>
    <cellStyle name="Calc cel 4 2 2 2 7" xfId="9520"/>
    <cellStyle name="Calc cel 4 2 2 2 7 2" xfId="19889"/>
    <cellStyle name="Calc cel 4 2 2 2 7 3" xfId="37057"/>
    <cellStyle name="Calc cel 4 2 2 2 8" xfId="14067"/>
    <cellStyle name="Calc cel 4 2 2 2 8 2" xfId="25705"/>
    <cellStyle name="Calc cel 4 2 2 2 9" xfId="23178"/>
    <cellStyle name="Calc cel 4 2 2 3" xfId="3775"/>
    <cellStyle name="Calc cel 4 2 2 3 2" xfId="3926"/>
    <cellStyle name="Calc cel 4 2 2 3 2 2" xfId="14296"/>
    <cellStyle name="Calc cel 4 2 2 3 2 2 2" xfId="32382"/>
    <cellStyle name="Calc cel 4 2 2 3 2 3" xfId="25934"/>
    <cellStyle name="Calc cel 4 2 2 3 3" xfId="5866"/>
    <cellStyle name="Calc cel 4 2 2 3 3 2" xfId="16235"/>
    <cellStyle name="Calc cel 4 2 2 3 3 2 2" xfId="34160"/>
    <cellStyle name="Calc cel 4 2 2 3 3 3" xfId="27873"/>
    <cellStyle name="Calc cel 4 2 2 3 4" xfId="7531"/>
    <cellStyle name="Calc cel 4 2 2 3 4 2" xfId="17900"/>
    <cellStyle name="Calc cel 4 2 2 3 4 3" xfId="29799"/>
    <cellStyle name="Calc cel 4 2 2 3 5" xfId="8286"/>
    <cellStyle name="Calc cel 4 2 2 3 5 2" xfId="18655"/>
    <cellStyle name="Calc cel 4 2 2 3 5 3" xfId="35823"/>
    <cellStyle name="Calc cel 4 2 2 3 6" xfId="8980"/>
    <cellStyle name="Calc cel 4 2 2 3 6 2" xfId="19349"/>
    <cellStyle name="Calc cel 4 2 2 3 6 3" xfId="36517"/>
    <cellStyle name="Calc cel 4 2 2 3 7" xfId="9598"/>
    <cellStyle name="Calc cel 4 2 2 3 7 2" xfId="19967"/>
    <cellStyle name="Calc cel 4 2 2 3 7 3" xfId="37135"/>
    <cellStyle name="Calc cel 4 2 2 3 8" xfId="14145"/>
    <cellStyle name="Calc cel 4 2 2 3 8 2" xfId="25783"/>
    <cellStyle name="Calc cel 4 2 2 3 9" xfId="23256"/>
    <cellStyle name="Calc cel 4 2 2 4" xfId="4682"/>
    <cellStyle name="Calc cel 4 2 2 4 2" xfId="15052"/>
    <cellStyle name="Calc cel 4 2 2 4 2 2" xfId="33074"/>
    <cellStyle name="Calc cel 4 2 2 4 3" xfId="26690"/>
    <cellStyle name="Calc cel 4 2 2 5" xfId="5263"/>
    <cellStyle name="Calc cel 4 2 2 5 2" xfId="15632"/>
    <cellStyle name="Calc cel 4 2 2 5 2 2" xfId="33584"/>
    <cellStyle name="Calc cel 4 2 2 5 3" xfId="27270"/>
    <cellStyle name="Calc cel 4 2 2 6" xfId="6899"/>
    <cellStyle name="Calc cel 4 2 2 6 2" xfId="17268"/>
    <cellStyle name="Calc cel 4 2 2 6 3" xfId="29080"/>
    <cellStyle name="Calc cel 4 2 2 7" xfId="7674"/>
    <cellStyle name="Calc cel 4 2 2 7 2" xfId="18043"/>
    <cellStyle name="Calc cel 4 2 2 7 3" xfId="35211"/>
    <cellStyle name="Calc cel 4 2 2 8" xfId="8402"/>
    <cellStyle name="Calc cel 4 2 2 8 2" xfId="18771"/>
    <cellStyle name="Calc cel 4 2 2 8 3" xfId="35939"/>
    <cellStyle name="Calc cel 4 2 2 9" xfId="9061"/>
    <cellStyle name="Calc cel 4 2 2 9 2" xfId="19430"/>
    <cellStyle name="Calc cel 4 2 2 9 3" xfId="36598"/>
    <cellStyle name="Calc cel 4 2 3" xfId="3470"/>
    <cellStyle name="Calc cel 4 2 3 2" xfId="4346"/>
    <cellStyle name="Calc cel 4 2 3 2 2" xfId="14716"/>
    <cellStyle name="Calc cel 4 2 3 2 2 2" xfId="32771"/>
    <cellStyle name="Calc cel 4 2 3 2 3" xfId="26354"/>
    <cellStyle name="Calc cel 4 2 3 3" xfId="5561"/>
    <cellStyle name="Calc cel 4 2 3 3 2" xfId="15930"/>
    <cellStyle name="Calc cel 4 2 3 3 2 2" xfId="33855"/>
    <cellStyle name="Calc cel 4 2 3 3 3" xfId="27568"/>
    <cellStyle name="Calc cel 4 2 3 4" xfId="7226"/>
    <cellStyle name="Calc cel 4 2 3 4 2" xfId="17595"/>
    <cellStyle name="Calc cel 4 2 3 4 3" xfId="29494"/>
    <cellStyle name="Calc cel 4 2 3 5" xfId="7981"/>
    <cellStyle name="Calc cel 4 2 3 5 2" xfId="18350"/>
    <cellStyle name="Calc cel 4 2 3 5 3" xfId="35518"/>
    <cellStyle name="Calc cel 4 2 3 6" xfId="8675"/>
    <cellStyle name="Calc cel 4 2 3 6 2" xfId="19044"/>
    <cellStyle name="Calc cel 4 2 3 6 3" xfId="36212"/>
    <cellStyle name="Calc cel 4 2 3 7" xfId="9293"/>
    <cellStyle name="Calc cel 4 2 3 7 2" xfId="19662"/>
    <cellStyle name="Calc cel 4 2 3 7 3" xfId="36830"/>
    <cellStyle name="Calc cel 4 2 3 8" xfId="13840"/>
    <cellStyle name="Calc cel 4 2 3 8 2" xfId="25478"/>
    <cellStyle name="Calc cel 4 2 3 9" xfId="22951"/>
    <cellStyle name="Calc cel 4 2 4" xfId="3463"/>
    <cellStyle name="Calc cel 4 2 4 2" xfId="4080"/>
    <cellStyle name="Calc cel 4 2 4 2 2" xfId="14450"/>
    <cellStyle name="Calc cel 4 2 4 2 2 2" xfId="32523"/>
    <cellStyle name="Calc cel 4 2 4 2 3" xfId="26088"/>
    <cellStyle name="Calc cel 4 2 4 3" xfId="5554"/>
    <cellStyle name="Calc cel 4 2 4 3 2" xfId="15923"/>
    <cellStyle name="Calc cel 4 2 4 3 2 2" xfId="33848"/>
    <cellStyle name="Calc cel 4 2 4 3 3" xfId="27561"/>
    <cellStyle name="Calc cel 4 2 4 4" xfId="7219"/>
    <cellStyle name="Calc cel 4 2 4 4 2" xfId="17588"/>
    <cellStyle name="Calc cel 4 2 4 4 3" xfId="29487"/>
    <cellStyle name="Calc cel 4 2 4 5" xfId="7974"/>
    <cellStyle name="Calc cel 4 2 4 5 2" xfId="18343"/>
    <cellStyle name="Calc cel 4 2 4 5 3" xfId="35511"/>
    <cellStyle name="Calc cel 4 2 4 6" xfId="8668"/>
    <cellStyle name="Calc cel 4 2 4 6 2" xfId="19037"/>
    <cellStyle name="Calc cel 4 2 4 6 3" xfId="36205"/>
    <cellStyle name="Calc cel 4 2 4 7" xfId="9286"/>
    <cellStyle name="Calc cel 4 2 4 7 2" xfId="19655"/>
    <cellStyle name="Calc cel 4 2 4 7 3" xfId="36823"/>
    <cellStyle name="Calc cel 4 2 4 8" xfId="13833"/>
    <cellStyle name="Calc cel 4 2 4 8 2" xfId="25471"/>
    <cellStyle name="Calc cel 4 2 4 9" xfId="22944"/>
    <cellStyle name="Calc cel 4 2 5" xfId="1775"/>
    <cellStyle name="Calc cel 4 2 5 2" xfId="12145"/>
    <cellStyle name="Calc cel 4 2 5 2 2" xfId="30936"/>
    <cellStyle name="Calc cel 4 2 5 3" xfId="23697"/>
    <cellStyle name="Calc cel 4 2 6" xfId="4787"/>
    <cellStyle name="Calc cel 4 2 6 2" xfId="15157"/>
    <cellStyle name="Calc cel 4 2 6 2 2" xfId="33169"/>
    <cellStyle name="Calc cel 4 2 6 3" xfId="26795"/>
    <cellStyle name="Calc cel 4 2 7" xfId="4981"/>
    <cellStyle name="Calc cel 4 2 7 2" xfId="15351"/>
    <cellStyle name="Calc cel 4 2 7 2 2" xfId="33348"/>
    <cellStyle name="Calc cel 4 2 7 3" xfId="26989"/>
    <cellStyle name="Calc cel 4 2 8" xfId="4514"/>
    <cellStyle name="Calc cel 4 2 8 2" xfId="14884"/>
    <cellStyle name="Calc cel 4 2 8 3" xfId="26522"/>
    <cellStyle name="Calc cel 4 2 9" xfId="6087"/>
    <cellStyle name="Calc cel 4 2 9 2" xfId="16456"/>
    <cellStyle name="Calc cel 4 2 9 3" xfId="34312"/>
    <cellStyle name="Calc cel 4 3" xfId="1065"/>
    <cellStyle name="Calc cel 4 3 10" xfId="6126"/>
    <cellStyle name="Calc cel 4 3 10 2" xfId="16495"/>
    <cellStyle name="Calc cel 4 3 10 3" xfId="34351"/>
    <cellStyle name="Calc cel 4 3 11" xfId="6308"/>
    <cellStyle name="Calc cel 4 3 11 2" xfId="16677"/>
    <cellStyle name="Calc cel 4 3 11 3" xfId="34454"/>
    <cellStyle name="Calc cel 4 3 12" xfId="11435"/>
    <cellStyle name="Calc cel 4 3 12 2" xfId="24398"/>
    <cellStyle name="Calc cel 4 3 13" xfId="21871"/>
    <cellStyle name="Calc cel 4 3 2" xfId="3314"/>
    <cellStyle name="Calc cel 4 3 2 2" xfId="1736"/>
    <cellStyle name="Calc cel 4 3 2 2 2" xfId="12106"/>
    <cellStyle name="Calc cel 4 3 2 2 2 2" xfId="30900"/>
    <cellStyle name="Calc cel 4 3 2 2 3" xfId="23658"/>
    <cellStyle name="Calc cel 4 3 2 3" xfId="5405"/>
    <cellStyle name="Calc cel 4 3 2 3 2" xfId="15774"/>
    <cellStyle name="Calc cel 4 3 2 3 2 2" xfId="33699"/>
    <cellStyle name="Calc cel 4 3 2 3 3" xfId="27412"/>
    <cellStyle name="Calc cel 4 3 2 4" xfId="7070"/>
    <cellStyle name="Calc cel 4 3 2 4 2" xfId="17439"/>
    <cellStyle name="Calc cel 4 3 2 4 3" xfId="29338"/>
    <cellStyle name="Calc cel 4 3 2 5" xfId="7825"/>
    <cellStyle name="Calc cel 4 3 2 5 2" xfId="18194"/>
    <cellStyle name="Calc cel 4 3 2 5 3" xfId="35362"/>
    <cellStyle name="Calc cel 4 3 2 6" xfId="8519"/>
    <cellStyle name="Calc cel 4 3 2 6 2" xfId="18888"/>
    <cellStyle name="Calc cel 4 3 2 6 3" xfId="36056"/>
    <cellStyle name="Calc cel 4 3 2 7" xfId="9137"/>
    <cellStyle name="Calc cel 4 3 2 7 2" xfId="19506"/>
    <cellStyle name="Calc cel 4 3 2 7 3" xfId="36674"/>
    <cellStyle name="Calc cel 4 3 2 8" xfId="13684"/>
    <cellStyle name="Calc cel 4 3 2 8 2" xfId="25322"/>
    <cellStyle name="Calc cel 4 3 2 9" xfId="22795"/>
    <cellStyle name="Calc cel 4 3 3" xfId="3429"/>
    <cellStyle name="Calc cel 4 3 3 2" xfId="4752"/>
    <cellStyle name="Calc cel 4 3 3 2 2" xfId="15122"/>
    <cellStyle name="Calc cel 4 3 3 2 2 2" xfId="33137"/>
    <cellStyle name="Calc cel 4 3 3 2 3" xfId="26760"/>
    <cellStyle name="Calc cel 4 3 3 3" xfId="5520"/>
    <cellStyle name="Calc cel 4 3 3 3 2" xfId="15889"/>
    <cellStyle name="Calc cel 4 3 3 3 2 2" xfId="33814"/>
    <cellStyle name="Calc cel 4 3 3 3 3" xfId="27527"/>
    <cellStyle name="Calc cel 4 3 3 4" xfId="7185"/>
    <cellStyle name="Calc cel 4 3 3 4 2" xfId="17554"/>
    <cellStyle name="Calc cel 4 3 3 4 3" xfId="29453"/>
    <cellStyle name="Calc cel 4 3 3 5" xfId="7940"/>
    <cellStyle name="Calc cel 4 3 3 5 2" xfId="18309"/>
    <cellStyle name="Calc cel 4 3 3 5 3" xfId="35477"/>
    <cellStyle name="Calc cel 4 3 3 6" xfId="8634"/>
    <cellStyle name="Calc cel 4 3 3 6 2" xfId="19003"/>
    <cellStyle name="Calc cel 4 3 3 6 3" xfId="36171"/>
    <cellStyle name="Calc cel 4 3 3 7" xfId="9252"/>
    <cellStyle name="Calc cel 4 3 3 7 2" xfId="19621"/>
    <cellStyle name="Calc cel 4 3 3 7 3" xfId="36789"/>
    <cellStyle name="Calc cel 4 3 3 8" xfId="13799"/>
    <cellStyle name="Calc cel 4 3 3 8 2" xfId="25437"/>
    <cellStyle name="Calc cel 4 3 3 9" xfId="22910"/>
    <cellStyle name="Calc cel 4 3 4" xfId="1850"/>
    <cellStyle name="Calc cel 4 3 4 2" xfId="12220"/>
    <cellStyle name="Calc cel 4 3 4 2 2" xfId="31005"/>
    <cellStyle name="Calc cel 4 3 4 3" xfId="23772"/>
    <cellStyle name="Calc cel 4 3 5" xfId="1907"/>
    <cellStyle name="Calc cel 4 3 5 2" xfId="12277"/>
    <cellStyle name="Calc cel 4 3 5 2 2" xfId="31058"/>
    <cellStyle name="Calc cel 4 3 5 3" xfId="23829"/>
    <cellStyle name="Calc cel 4 3 6" xfId="5047"/>
    <cellStyle name="Calc cel 4 3 6 2" xfId="15417"/>
    <cellStyle name="Calc cel 4 3 6 2 2" xfId="33405"/>
    <cellStyle name="Calc cel 4 3 6 3" xfId="27055"/>
    <cellStyle name="Calc cel 4 3 7" xfId="5109"/>
    <cellStyle name="Calc cel 4 3 7 2" xfId="15479"/>
    <cellStyle name="Calc cel 4 3 7 3" xfId="27117"/>
    <cellStyle name="Calc cel 4 3 8" xfId="6476"/>
    <cellStyle name="Calc cel 4 3 8 2" xfId="16845"/>
    <cellStyle name="Calc cel 4 3 8 3" xfId="34610"/>
    <cellStyle name="Calc cel 4 3 9" xfId="6505"/>
    <cellStyle name="Calc cel 4 3 9 2" xfId="16874"/>
    <cellStyle name="Calc cel 4 3 9 3" xfId="34639"/>
    <cellStyle name="Calc cel 4 4" xfId="726"/>
    <cellStyle name="Calc cel 4 4 10" xfId="6502"/>
    <cellStyle name="Calc cel 4 4 10 2" xfId="16871"/>
    <cellStyle name="Calc cel 4 4 10 3" xfId="34636"/>
    <cellStyle name="Calc cel 4 4 11" xfId="6779"/>
    <cellStyle name="Calc cel 4 4 11 2" xfId="17148"/>
    <cellStyle name="Calc cel 4 4 11 3" xfId="34913"/>
    <cellStyle name="Calc cel 4 4 12" xfId="11096"/>
    <cellStyle name="Calc cel 4 4 12 2" xfId="24827"/>
    <cellStyle name="Calc cel 4 4 13" xfId="22300"/>
    <cellStyle name="Calc cel 4 4 2" xfId="3597"/>
    <cellStyle name="Calc cel 4 4 2 2" xfId="1867"/>
    <cellStyle name="Calc cel 4 4 2 2 2" xfId="12237"/>
    <cellStyle name="Calc cel 4 4 2 2 2 2" xfId="31020"/>
    <cellStyle name="Calc cel 4 4 2 2 3" xfId="23789"/>
    <cellStyle name="Calc cel 4 4 2 3" xfId="5688"/>
    <cellStyle name="Calc cel 4 4 2 3 2" xfId="16057"/>
    <cellStyle name="Calc cel 4 4 2 3 2 2" xfId="33982"/>
    <cellStyle name="Calc cel 4 4 2 3 3" xfId="27695"/>
    <cellStyle name="Calc cel 4 4 2 4" xfId="7353"/>
    <cellStyle name="Calc cel 4 4 2 4 2" xfId="17722"/>
    <cellStyle name="Calc cel 4 4 2 4 3" xfId="29621"/>
    <cellStyle name="Calc cel 4 4 2 5" xfId="8108"/>
    <cellStyle name="Calc cel 4 4 2 5 2" xfId="18477"/>
    <cellStyle name="Calc cel 4 4 2 5 3" xfId="35645"/>
    <cellStyle name="Calc cel 4 4 2 6" xfId="8802"/>
    <cellStyle name="Calc cel 4 4 2 6 2" xfId="19171"/>
    <cellStyle name="Calc cel 4 4 2 6 3" xfId="36339"/>
    <cellStyle name="Calc cel 4 4 2 7" xfId="9420"/>
    <cellStyle name="Calc cel 4 4 2 7 2" xfId="19789"/>
    <cellStyle name="Calc cel 4 4 2 7 3" xfId="36957"/>
    <cellStyle name="Calc cel 4 4 2 8" xfId="13967"/>
    <cellStyle name="Calc cel 4 4 2 8 2" xfId="25605"/>
    <cellStyle name="Calc cel 4 4 2 9" xfId="23078"/>
    <cellStyle name="Calc cel 4 4 3" xfId="3516"/>
    <cellStyle name="Calc cel 4 4 3 2" xfId="4110"/>
    <cellStyle name="Calc cel 4 4 3 2 2" xfId="14480"/>
    <cellStyle name="Calc cel 4 4 3 2 2 2" xfId="32552"/>
    <cellStyle name="Calc cel 4 4 3 2 3" xfId="26118"/>
    <cellStyle name="Calc cel 4 4 3 3" xfId="5607"/>
    <cellStyle name="Calc cel 4 4 3 3 2" xfId="15976"/>
    <cellStyle name="Calc cel 4 4 3 3 2 2" xfId="33901"/>
    <cellStyle name="Calc cel 4 4 3 3 3" xfId="27614"/>
    <cellStyle name="Calc cel 4 4 3 4" xfId="7272"/>
    <cellStyle name="Calc cel 4 4 3 4 2" xfId="17641"/>
    <cellStyle name="Calc cel 4 4 3 4 3" xfId="29540"/>
    <cellStyle name="Calc cel 4 4 3 5" xfId="8027"/>
    <cellStyle name="Calc cel 4 4 3 5 2" xfId="18396"/>
    <cellStyle name="Calc cel 4 4 3 5 3" xfId="35564"/>
    <cellStyle name="Calc cel 4 4 3 6" xfId="8721"/>
    <cellStyle name="Calc cel 4 4 3 6 2" xfId="19090"/>
    <cellStyle name="Calc cel 4 4 3 6 3" xfId="36258"/>
    <cellStyle name="Calc cel 4 4 3 7" xfId="9339"/>
    <cellStyle name="Calc cel 4 4 3 7 2" xfId="19708"/>
    <cellStyle name="Calc cel 4 4 3 7 3" xfId="36876"/>
    <cellStyle name="Calc cel 4 4 3 8" xfId="13886"/>
    <cellStyle name="Calc cel 4 4 3 8 2" xfId="25524"/>
    <cellStyle name="Calc cel 4 4 3 9" xfId="22997"/>
    <cellStyle name="Calc cel 4 4 4" xfId="4947"/>
    <cellStyle name="Calc cel 4 4 4 2" xfId="15317"/>
    <cellStyle name="Calc cel 4 4 4 2 2" xfId="33318"/>
    <cellStyle name="Calc cel 4 4 4 3" xfId="26955"/>
    <cellStyle name="Calc cel 4 4 5" xfId="4962"/>
    <cellStyle name="Calc cel 4 4 5 2" xfId="15332"/>
    <cellStyle name="Calc cel 4 4 5 2 2" xfId="33332"/>
    <cellStyle name="Calc cel 4 4 5 3" xfId="26970"/>
    <cellStyle name="Calc cel 4 4 6" xfId="4635"/>
    <cellStyle name="Calc cel 4 4 6 2" xfId="15005"/>
    <cellStyle name="Calc cel 4 4 6 2 2" xfId="33031"/>
    <cellStyle name="Calc cel 4 4 6 3" xfId="26643"/>
    <cellStyle name="Calc cel 4 4 7" xfId="5918"/>
    <cellStyle name="Calc cel 4 4 7 2" xfId="16287"/>
    <cellStyle name="Calc cel 4 4 7 3" xfId="27925"/>
    <cellStyle name="Calc cel 4 4 8" xfId="6739"/>
    <cellStyle name="Calc cel 4 4 8 2" xfId="17108"/>
    <cellStyle name="Calc cel 4 4 8 3" xfId="34873"/>
    <cellStyle name="Calc cel 4 4 9" xfId="6715"/>
    <cellStyle name="Calc cel 4 4 9 2" xfId="17084"/>
    <cellStyle name="Calc cel 4 4 9 3" xfId="34849"/>
    <cellStyle name="Calc cel 4 5" xfId="3418"/>
    <cellStyle name="Calc cel 4 5 2" xfId="4286"/>
    <cellStyle name="Calc cel 4 5 2 2" xfId="14656"/>
    <cellStyle name="Calc cel 4 5 2 2 2" xfId="32717"/>
    <cellStyle name="Calc cel 4 5 2 3" xfId="26294"/>
    <cellStyle name="Calc cel 4 5 3" xfId="5509"/>
    <cellStyle name="Calc cel 4 5 3 2" xfId="15878"/>
    <cellStyle name="Calc cel 4 5 3 2 2" xfId="33803"/>
    <cellStyle name="Calc cel 4 5 3 3" xfId="27516"/>
    <cellStyle name="Calc cel 4 5 4" xfId="7174"/>
    <cellStyle name="Calc cel 4 5 4 2" xfId="17543"/>
    <cellStyle name="Calc cel 4 5 4 3" xfId="29442"/>
    <cellStyle name="Calc cel 4 5 5" xfId="7929"/>
    <cellStyle name="Calc cel 4 5 5 2" xfId="18298"/>
    <cellStyle name="Calc cel 4 5 5 3" xfId="35466"/>
    <cellStyle name="Calc cel 4 5 6" xfId="8623"/>
    <cellStyle name="Calc cel 4 5 6 2" xfId="18992"/>
    <cellStyle name="Calc cel 4 5 6 3" xfId="36160"/>
    <cellStyle name="Calc cel 4 5 7" xfId="9241"/>
    <cellStyle name="Calc cel 4 5 7 2" xfId="19610"/>
    <cellStyle name="Calc cel 4 5 7 3" xfId="36778"/>
    <cellStyle name="Calc cel 4 5 8" xfId="13788"/>
    <cellStyle name="Calc cel 4 5 8 2" xfId="25426"/>
    <cellStyle name="Calc cel 4 5 9" xfId="22899"/>
    <cellStyle name="Calc cel 4 6" xfId="3734"/>
    <cellStyle name="Calc cel 4 6 2" xfId="4560"/>
    <cellStyle name="Calc cel 4 6 2 2" xfId="14930"/>
    <cellStyle name="Calc cel 4 6 2 2 2" xfId="32965"/>
    <cellStyle name="Calc cel 4 6 2 3" xfId="26568"/>
    <cellStyle name="Calc cel 4 6 3" xfId="5825"/>
    <cellStyle name="Calc cel 4 6 3 2" xfId="16194"/>
    <cellStyle name="Calc cel 4 6 3 2 2" xfId="34119"/>
    <cellStyle name="Calc cel 4 6 3 3" xfId="27832"/>
    <cellStyle name="Calc cel 4 6 4" xfId="7490"/>
    <cellStyle name="Calc cel 4 6 4 2" xfId="17859"/>
    <cellStyle name="Calc cel 4 6 4 3" xfId="29758"/>
    <cellStyle name="Calc cel 4 6 5" xfId="8245"/>
    <cellStyle name="Calc cel 4 6 5 2" xfId="18614"/>
    <cellStyle name="Calc cel 4 6 5 3" xfId="35782"/>
    <cellStyle name="Calc cel 4 6 6" xfId="8939"/>
    <cellStyle name="Calc cel 4 6 6 2" xfId="19308"/>
    <cellStyle name="Calc cel 4 6 6 3" xfId="36476"/>
    <cellStyle name="Calc cel 4 6 7" xfId="9557"/>
    <cellStyle name="Calc cel 4 6 7 2" xfId="19926"/>
    <cellStyle name="Calc cel 4 6 7 3" xfId="37094"/>
    <cellStyle name="Calc cel 4 6 8" xfId="14104"/>
    <cellStyle name="Calc cel 4 6 8 2" xfId="25742"/>
    <cellStyle name="Calc cel 4 6 9" xfId="23215"/>
    <cellStyle name="Calc cel 4 7" xfId="4941"/>
    <cellStyle name="Calc cel 4 7 2" xfId="15311"/>
    <cellStyle name="Calc cel 4 7 2 2" xfId="33313"/>
    <cellStyle name="Calc cel 4 7 3" xfId="26949"/>
    <cellStyle name="Calc cel 4 8" xfId="3942"/>
    <cellStyle name="Calc cel 4 8 2" xfId="14312"/>
    <cellStyle name="Calc cel 4 8 2 2" xfId="32398"/>
    <cellStyle name="Calc cel 4 8 3" xfId="25950"/>
    <cellStyle name="Calc cel 4 9" xfId="5207"/>
    <cellStyle name="Calc cel 4 9 2" xfId="15576"/>
    <cellStyle name="Calc cel 4 9 2 2" xfId="33541"/>
    <cellStyle name="Calc cel 4 9 3" xfId="27214"/>
    <cellStyle name="Calc cel 5" xfId="479"/>
    <cellStyle name="Calc cel 5 10" xfId="3882"/>
    <cellStyle name="Calc cel 5 10 2" xfId="14252"/>
    <cellStyle name="Calc cel 5 10 3" xfId="25890"/>
    <cellStyle name="Calc cel 5 11" xfId="6032"/>
    <cellStyle name="Calc cel 5 11 2" xfId="16401"/>
    <cellStyle name="Calc cel 5 11 3" xfId="34257"/>
    <cellStyle name="Calc cel 5 12" xfId="6012"/>
    <cellStyle name="Calc cel 5 12 2" xfId="16381"/>
    <cellStyle name="Calc cel 5 12 3" xfId="34237"/>
    <cellStyle name="Calc cel 5 13" xfId="6329"/>
    <cellStyle name="Calc cel 5 13 2" xfId="16698"/>
    <cellStyle name="Calc cel 5 13 3" xfId="34474"/>
    <cellStyle name="Calc cel 5 14" xfId="6323"/>
    <cellStyle name="Calc cel 5 14 2" xfId="16692"/>
    <cellStyle name="Calc cel 5 14 3" xfId="34469"/>
    <cellStyle name="Calc cel 5 15" xfId="10861"/>
    <cellStyle name="Calc cel 5 15 2" xfId="23360"/>
    <cellStyle name="Calc cel 5 16" xfId="21249"/>
    <cellStyle name="Calc cel 5 2" xfId="965"/>
    <cellStyle name="Calc cel 5 2 10" xfId="6783"/>
    <cellStyle name="Calc cel 5 2 10 2" xfId="17152"/>
    <cellStyle name="Calc cel 5 2 10 3" xfId="34917"/>
    <cellStyle name="Calc cel 5 2 11" xfId="6207"/>
    <cellStyle name="Calc cel 5 2 11 2" xfId="16576"/>
    <cellStyle name="Calc cel 5 2 11 3" xfId="34425"/>
    <cellStyle name="Calc cel 5 2 12" xfId="1500"/>
    <cellStyle name="Calc cel 5 2 12 2" xfId="11870"/>
    <cellStyle name="Calc cel 5 2 12 3" xfId="30668"/>
    <cellStyle name="Calc cel 5 2 13" xfId="11335"/>
    <cellStyle name="Calc cel 5 2 13 2" xfId="23571"/>
    <cellStyle name="Calc cel 5 2 14" xfId="21324"/>
    <cellStyle name="Calc cel 5 2 2" xfId="3058"/>
    <cellStyle name="Calc cel 5 2 2 10" xfId="13428"/>
    <cellStyle name="Calc cel 5 2 2 10 2" xfId="25066"/>
    <cellStyle name="Calc cel 5 2 2 11" xfId="22539"/>
    <cellStyle name="Calc cel 5 2 2 2" xfId="3607"/>
    <cellStyle name="Calc cel 5 2 2 2 2" xfId="4313"/>
    <cellStyle name="Calc cel 5 2 2 2 2 2" xfId="14683"/>
    <cellStyle name="Calc cel 5 2 2 2 2 2 2" xfId="32740"/>
    <cellStyle name="Calc cel 5 2 2 2 2 3" xfId="26321"/>
    <cellStyle name="Calc cel 5 2 2 2 3" xfId="5698"/>
    <cellStyle name="Calc cel 5 2 2 2 3 2" xfId="16067"/>
    <cellStyle name="Calc cel 5 2 2 2 3 2 2" xfId="33992"/>
    <cellStyle name="Calc cel 5 2 2 2 3 3" xfId="27705"/>
    <cellStyle name="Calc cel 5 2 2 2 4" xfId="7363"/>
    <cellStyle name="Calc cel 5 2 2 2 4 2" xfId="17732"/>
    <cellStyle name="Calc cel 5 2 2 2 4 3" xfId="29631"/>
    <cellStyle name="Calc cel 5 2 2 2 5" xfId="8118"/>
    <cellStyle name="Calc cel 5 2 2 2 5 2" xfId="18487"/>
    <cellStyle name="Calc cel 5 2 2 2 5 3" xfId="35655"/>
    <cellStyle name="Calc cel 5 2 2 2 6" xfId="8812"/>
    <cellStyle name="Calc cel 5 2 2 2 6 2" xfId="19181"/>
    <cellStyle name="Calc cel 5 2 2 2 6 3" xfId="36349"/>
    <cellStyle name="Calc cel 5 2 2 2 7" xfId="9430"/>
    <cellStyle name="Calc cel 5 2 2 2 7 2" xfId="19799"/>
    <cellStyle name="Calc cel 5 2 2 2 7 3" xfId="36967"/>
    <cellStyle name="Calc cel 5 2 2 2 8" xfId="13977"/>
    <cellStyle name="Calc cel 5 2 2 2 8 2" xfId="25615"/>
    <cellStyle name="Calc cel 5 2 2 2 9" xfId="23088"/>
    <cellStyle name="Calc cel 5 2 2 3" xfId="3777"/>
    <cellStyle name="Calc cel 5 2 2 3 2" xfId="4641"/>
    <cellStyle name="Calc cel 5 2 2 3 2 2" xfId="15011"/>
    <cellStyle name="Calc cel 5 2 2 3 2 2 2" xfId="33037"/>
    <cellStyle name="Calc cel 5 2 2 3 2 3" xfId="26649"/>
    <cellStyle name="Calc cel 5 2 2 3 3" xfId="5868"/>
    <cellStyle name="Calc cel 5 2 2 3 3 2" xfId="16237"/>
    <cellStyle name="Calc cel 5 2 2 3 3 2 2" xfId="34162"/>
    <cellStyle name="Calc cel 5 2 2 3 3 3" xfId="27875"/>
    <cellStyle name="Calc cel 5 2 2 3 4" xfId="7533"/>
    <cellStyle name="Calc cel 5 2 2 3 4 2" xfId="17902"/>
    <cellStyle name="Calc cel 5 2 2 3 4 3" xfId="29801"/>
    <cellStyle name="Calc cel 5 2 2 3 5" xfId="8288"/>
    <cellStyle name="Calc cel 5 2 2 3 5 2" xfId="18657"/>
    <cellStyle name="Calc cel 5 2 2 3 5 3" xfId="35825"/>
    <cellStyle name="Calc cel 5 2 2 3 6" xfId="8982"/>
    <cellStyle name="Calc cel 5 2 2 3 6 2" xfId="19351"/>
    <cellStyle name="Calc cel 5 2 2 3 6 3" xfId="36519"/>
    <cellStyle name="Calc cel 5 2 2 3 7" xfId="9600"/>
    <cellStyle name="Calc cel 5 2 2 3 7 2" xfId="19969"/>
    <cellStyle name="Calc cel 5 2 2 3 7 3" xfId="37137"/>
    <cellStyle name="Calc cel 5 2 2 3 8" xfId="14147"/>
    <cellStyle name="Calc cel 5 2 2 3 8 2" xfId="25785"/>
    <cellStyle name="Calc cel 5 2 2 3 9" xfId="23258"/>
    <cellStyle name="Calc cel 5 2 2 4" xfId="4826"/>
    <cellStyle name="Calc cel 5 2 2 4 2" xfId="15196"/>
    <cellStyle name="Calc cel 5 2 2 4 2 2" xfId="33207"/>
    <cellStyle name="Calc cel 5 2 2 4 3" xfId="26834"/>
    <cellStyle name="Calc cel 5 2 2 5" xfId="5265"/>
    <cellStyle name="Calc cel 5 2 2 5 2" xfId="15634"/>
    <cellStyle name="Calc cel 5 2 2 5 2 2" xfId="33586"/>
    <cellStyle name="Calc cel 5 2 2 5 3" xfId="27272"/>
    <cellStyle name="Calc cel 5 2 2 6" xfId="6901"/>
    <cellStyle name="Calc cel 5 2 2 6 2" xfId="17270"/>
    <cellStyle name="Calc cel 5 2 2 6 3" xfId="29082"/>
    <cellStyle name="Calc cel 5 2 2 7" xfId="7676"/>
    <cellStyle name="Calc cel 5 2 2 7 2" xfId="18045"/>
    <cellStyle name="Calc cel 5 2 2 7 3" xfId="35213"/>
    <cellStyle name="Calc cel 5 2 2 8" xfId="8404"/>
    <cellStyle name="Calc cel 5 2 2 8 2" xfId="18773"/>
    <cellStyle name="Calc cel 5 2 2 8 3" xfId="35941"/>
    <cellStyle name="Calc cel 5 2 2 9" xfId="9063"/>
    <cellStyle name="Calc cel 5 2 2 9 2" xfId="19432"/>
    <cellStyle name="Calc cel 5 2 2 9 3" xfId="36600"/>
    <cellStyle name="Calc cel 5 2 3" xfId="3378"/>
    <cellStyle name="Calc cel 5 2 3 2" xfId="4333"/>
    <cellStyle name="Calc cel 5 2 3 2 2" xfId="14703"/>
    <cellStyle name="Calc cel 5 2 3 2 2 2" xfId="32758"/>
    <cellStyle name="Calc cel 5 2 3 2 3" xfId="26341"/>
    <cellStyle name="Calc cel 5 2 3 3" xfId="5469"/>
    <cellStyle name="Calc cel 5 2 3 3 2" xfId="15838"/>
    <cellStyle name="Calc cel 5 2 3 3 2 2" xfId="33763"/>
    <cellStyle name="Calc cel 5 2 3 3 3" xfId="27476"/>
    <cellStyle name="Calc cel 5 2 3 4" xfId="7134"/>
    <cellStyle name="Calc cel 5 2 3 4 2" xfId="17503"/>
    <cellStyle name="Calc cel 5 2 3 4 3" xfId="29402"/>
    <cellStyle name="Calc cel 5 2 3 5" xfId="7889"/>
    <cellStyle name="Calc cel 5 2 3 5 2" xfId="18258"/>
    <cellStyle name="Calc cel 5 2 3 5 3" xfId="35426"/>
    <cellStyle name="Calc cel 5 2 3 6" xfId="8583"/>
    <cellStyle name="Calc cel 5 2 3 6 2" xfId="18952"/>
    <cellStyle name="Calc cel 5 2 3 6 3" xfId="36120"/>
    <cellStyle name="Calc cel 5 2 3 7" xfId="9201"/>
    <cellStyle name="Calc cel 5 2 3 7 2" xfId="19570"/>
    <cellStyle name="Calc cel 5 2 3 7 3" xfId="36738"/>
    <cellStyle name="Calc cel 5 2 3 8" xfId="13748"/>
    <cellStyle name="Calc cel 5 2 3 8 2" xfId="25386"/>
    <cellStyle name="Calc cel 5 2 3 9" xfId="22859"/>
    <cellStyle name="Calc cel 5 2 4" xfId="3672"/>
    <cellStyle name="Calc cel 5 2 4 2" xfId="4312"/>
    <cellStyle name="Calc cel 5 2 4 2 2" xfId="14682"/>
    <cellStyle name="Calc cel 5 2 4 2 2 2" xfId="32739"/>
    <cellStyle name="Calc cel 5 2 4 2 3" xfId="26320"/>
    <cellStyle name="Calc cel 5 2 4 3" xfId="5763"/>
    <cellStyle name="Calc cel 5 2 4 3 2" xfId="16132"/>
    <cellStyle name="Calc cel 5 2 4 3 2 2" xfId="34057"/>
    <cellStyle name="Calc cel 5 2 4 3 3" xfId="27770"/>
    <cellStyle name="Calc cel 5 2 4 4" xfId="7428"/>
    <cellStyle name="Calc cel 5 2 4 4 2" xfId="17797"/>
    <cellStyle name="Calc cel 5 2 4 4 3" xfId="29696"/>
    <cellStyle name="Calc cel 5 2 4 5" xfId="8183"/>
    <cellStyle name="Calc cel 5 2 4 5 2" xfId="18552"/>
    <cellStyle name="Calc cel 5 2 4 5 3" xfId="35720"/>
    <cellStyle name="Calc cel 5 2 4 6" xfId="8877"/>
    <cellStyle name="Calc cel 5 2 4 6 2" xfId="19246"/>
    <cellStyle name="Calc cel 5 2 4 6 3" xfId="36414"/>
    <cellStyle name="Calc cel 5 2 4 7" xfId="9495"/>
    <cellStyle name="Calc cel 5 2 4 7 2" xfId="19864"/>
    <cellStyle name="Calc cel 5 2 4 7 3" xfId="37032"/>
    <cellStyle name="Calc cel 5 2 4 8" xfId="14042"/>
    <cellStyle name="Calc cel 5 2 4 8 2" xfId="25680"/>
    <cellStyle name="Calc cel 5 2 4 9" xfId="23153"/>
    <cellStyle name="Calc cel 5 2 5" xfId="1957"/>
    <cellStyle name="Calc cel 5 2 5 2" xfId="12327"/>
    <cellStyle name="Calc cel 5 2 5 2 2" xfId="31108"/>
    <cellStyle name="Calc cel 5 2 5 3" xfId="23879"/>
    <cellStyle name="Calc cel 5 2 6" xfId="5123"/>
    <cellStyle name="Calc cel 5 2 6 2" xfId="15493"/>
    <cellStyle name="Calc cel 5 2 6 2 2" xfId="33470"/>
    <cellStyle name="Calc cel 5 2 6 3" xfId="27131"/>
    <cellStyle name="Calc cel 5 2 7" xfId="4493"/>
    <cellStyle name="Calc cel 5 2 7 2" xfId="14863"/>
    <cellStyle name="Calc cel 5 2 7 2 2" xfId="32906"/>
    <cellStyle name="Calc cel 5 2 7 3" xfId="26501"/>
    <cellStyle name="Calc cel 5 2 8" xfId="4355"/>
    <cellStyle name="Calc cel 5 2 8 2" xfId="14725"/>
    <cellStyle name="Calc cel 5 2 8 3" xfId="26363"/>
    <cellStyle name="Calc cel 5 2 9" xfId="6089"/>
    <cellStyle name="Calc cel 5 2 9 2" xfId="16458"/>
    <cellStyle name="Calc cel 5 2 9 3" xfId="34314"/>
    <cellStyle name="Calc cel 5 3" xfId="1067"/>
    <cellStyle name="Calc cel 5 3 10" xfId="6965"/>
    <cellStyle name="Calc cel 5 3 10 2" xfId="17334"/>
    <cellStyle name="Calc cel 5 3 10 3" xfId="35039"/>
    <cellStyle name="Calc cel 5 3 11" xfId="7737"/>
    <cellStyle name="Calc cel 5 3 11 2" xfId="18106"/>
    <cellStyle name="Calc cel 5 3 11 3" xfId="35274"/>
    <cellStyle name="Calc cel 5 3 12" xfId="11437"/>
    <cellStyle name="Calc cel 5 3 12 2" xfId="24400"/>
    <cellStyle name="Calc cel 5 3 13" xfId="21873"/>
    <cellStyle name="Calc cel 5 3 2" xfId="3558"/>
    <cellStyle name="Calc cel 5 3 2 2" xfId="4375"/>
    <cellStyle name="Calc cel 5 3 2 2 2" xfId="14745"/>
    <cellStyle name="Calc cel 5 3 2 2 2 2" xfId="32795"/>
    <cellStyle name="Calc cel 5 3 2 2 3" xfId="26383"/>
    <cellStyle name="Calc cel 5 3 2 3" xfId="5649"/>
    <cellStyle name="Calc cel 5 3 2 3 2" xfId="16018"/>
    <cellStyle name="Calc cel 5 3 2 3 2 2" xfId="33943"/>
    <cellStyle name="Calc cel 5 3 2 3 3" xfId="27656"/>
    <cellStyle name="Calc cel 5 3 2 4" xfId="7314"/>
    <cellStyle name="Calc cel 5 3 2 4 2" xfId="17683"/>
    <cellStyle name="Calc cel 5 3 2 4 3" xfId="29582"/>
    <cellStyle name="Calc cel 5 3 2 5" xfId="8069"/>
    <cellStyle name="Calc cel 5 3 2 5 2" xfId="18438"/>
    <cellStyle name="Calc cel 5 3 2 5 3" xfId="35606"/>
    <cellStyle name="Calc cel 5 3 2 6" xfId="8763"/>
    <cellStyle name="Calc cel 5 3 2 6 2" xfId="19132"/>
    <cellStyle name="Calc cel 5 3 2 6 3" xfId="36300"/>
    <cellStyle name="Calc cel 5 3 2 7" xfId="9381"/>
    <cellStyle name="Calc cel 5 3 2 7 2" xfId="19750"/>
    <cellStyle name="Calc cel 5 3 2 7 3" xfId="36918"/>
    <cellStyle name="Calc cel 5 3 2 8" xfId="13928"/>
    <cellStyle name="Calc cel 5 3 2 8 2" xfId="25566"/>
    <cellStyle name="Calc cel 5 3 2 9" xfId="23039"/>
    <cellStyle name="Calc cel 5 3 3" xfId="2345"/>
    <cellStyle name="Calc cel 5 3 3 2" xfId="3978"/>
    <cellStyle name="Calc cel 5 3 3 2 2" xfId="14348"/>
    <cellStyle name="Calc cel 5 3 3 2 2 2" xfId="32430"/>
    <cellStyle name="Calc cel 5 3 3 2 3" xfId="25986"/>
    <cellStyle name="Calc cel 5 3 3 3" xfId="1715"/>
    <cellStyle name="Calc cel 5 3 3 3 2" xfId="12085"/>
    <cellStyle name="Calc cel 5 3 3 3 2 2" xfId="30879"/>
    <cellStyle name="Calc cel 5 3 3 3 3" xfId="23637"/>
    <cellStyle name="Calc cel 5 3 3 4" xfId="6381"/>
    <cellStyle name="Calc cel 5 3 3 4 2" xfId="16750"/>
    <cellStyle name="Calc cel 5 3 3 4 3" xfId="28425"/>
    <cellStyle name="Calc cel 5 3 3 5" xfId="6373"/>
    <cellStyle name="Calc cel 5 3 3 5 2" xfId="16742"/>
    <cellStyle name="Calc cel 5 3 3 5 3" xfId="34517"/>
    <cellStyle name="Calc cel 5 3 3 6" xfId="7027"/>
    <cellStyle name="Calc cel 5 3 3 6 2" xfId="17396"/>
    <cellStyle name="Calc cel 5 3 3 6 3" xfId="35101"/>
    <cellStyle name="Calc cel 5 3 3 7" xfId="7785"/>
    <cellStyle name="Calc cel 5 3 3 7 2" xfId="18154"/>
    <cellStyle name="Calc cel 5 3 3 7 3" xfId="35322"/>
    <cellStyle name="Calc cel 5 3 3 8" xfId="12715"/>
    <cellStyle name="Calc cel 5 3 3 8 2" xfId="24267"/>
    <cellStyle name="Calc cel 5 3 3 9" xfId="21731"/>
    <cellStyle name="Calc cel 5 3 4" xfId="1874"/>
    <cellStyle name="Calc cel 5 3 4 2" xfId="12244"/>
    <cellStyle name="Calc cel 5 3 4 2 2" xfId="31027"/>
    <cellStyle name="Calc cel 5 3 4 3" xfId="23796"/>
    <cellStyle name="Calc cel 5 3 5" xfId="4279"/>
    <cellStyle name="Calc cel 5 3 5 2" xfId="14649"/>
    <cellStyle name="Calc cel 5 3 5 2 2" xfId="32710"/>
    <cellStyle name="Calc cel 5 3 5 3" xfId="26287"/>
    <cellStyle name="Calc cel 5 3 6" xfId="4118"/>
    <cellStyle name="Calc cel 5 3 6 2" xfId="14488"/>
    <cellStyle name="Calc cel 5 3 6 2 2" xfId="32559"/>
    <cellStyle name="Calc cel 5 3 6 3" xfId="26126"/>
    <cellStyle name="Calc cel 5 3 7" xfId="5963"/>
    <cellStyle name="Calc cel 5 3 7 2" xfId="16332"/>
    <cellStyle name="Calc cel 5 3 7 3" xfId="27970"/>
    <cellStyle name="Calc cel 5 3 8" xfId="6478"/>
    <cellStyle name="Calc cel 5 3 8 2" xfId="16847"/>
    <cellStyle name="Calc cel 5 3 8 3" xfId="34612"/>
    <cellStyle name="Calc cel 5 3 9" xfId="6347"/>
    <cellStyle name="Calc cel 5 3 9 2" xfId="16716"/>
    <cellStyle name="Calc cel 5 3 9 3" xfId="34492"/>
    <cellStyle name="Calc cel 5 4" xfId="728"/>
    <cellStyle name="Calc cel 5 4 10" xfId="7725"/>
    <cellStyle name="Calc cel 5 4 10 2" xfId="18094"/>
    <cellStyle name="Calc cel 5 4 10 3" xfId="35262"/>
    <cellStyle name="Calc cel 5 4 11" xfId="8453"/>
    <cellStyle name="Calc cel 5 4 11 2" xfId="18822"/>
    <cellStyle name="Calc cel 5 4 11 3" xfId="35990"/>
    <cellStyle name="Calc cel 5 4 12" xfId="11098"/>
    <cellStyle name="Calc cel 5 4 12 2" xfId="24829"/>
    <cellStyle name="Calc cel 5 4 13" xfId="22302"/>
    <cellStyle name="Calc cel 5 4 2" xfId="3742"/>
    <cellStyle name="Calc cel 5 4 2 2" xfId="4801"/>
    <cellStyle name="Calc cel 5 4 2 2 2" xfId="15171"/>
    <cellStyle name="Calc cel 5 4 2 2 2 2" xfId="33182"/>
    <cellStyle name="Calc cel 5 4 2 2 3" xfId="26809"/>
    <cellStyle name="Calc cel 5 4 2 3" xfId="5833"/>
    <cellStyle name="Calc cel 5 4 2 3 2" xfId="16202"/>
    <cellStyle name="Calc cel 5 4 2 3 2 2" xfId="34127"/>
    <cellStyle name="Calc cel 5 4 2 3 3" xfId="27840"/>
    <cellStyle name="Calc cel 5 4 2 4" xfId="7498"/>
    <cellStyle name="Calc cel 5 4 2 4 2" xfId="17867"/>
    <cellStyle name="Calc cel 5 4 2 4 3" xfId="29766"/>
    <cellStyle name="Calc cel 5 4 2 5" xfId="8253"/>
    <cellStyle name="Calc cel 5 4 2 5 2" xfId="18622"/>
    <cellStyle name="Calc cel 5 4 2 5 3" xfId="35790"/>
    <cellStyle name="Calc cel 5 4 2 6" xfId="8947"/>
    <cellStyle name="Calc cel 5 4 2 6 2" xfId="19316"/>
    <cellStyle name="Calc cel 5 4 2 6 3" xfId="36484"/>
    <cellStyle name="Calc cel 5 4 2 7" xfId="9565"/>
    <cellStyle name="Calc cel 5 4 2 7 2" xfId="19934"/>
    <cellStyle name="Calc cel 5 4 2 7 3" xfId="37102"/>
    <cellStyle name="Calc cel 5 4 2 8" xfId="14112"/>
    <cellStyle name="Calc cel 5 4 2 8 2" xfId="25750"/>
    <cellStyle name="Calc cel 5 4 2 9" xfId="23223"/>
    <cellStyle name="Calc cel 5 4 3" xfId="3636"/>
    <cellStyle name="Calc cel 5 4 3 2" xfId="4471"/>
    <cellStyle name="Calc cel 5 4 3 2 2" xfId="14841"/>
    <cellStyle name="Calc cel 5 4 3 2 2 2" xfId="32884"/>
    <cellStyle name="Calc cel 5 4 3 2 3" xfId="26479"/>
    <cellStyle name="Calc cel 5 4 3 3" xfId="5727"/>
    <cellStyle name="Calc cel 5 4 3 3 2" xfId="16096"/>
    <cellStyle name="Calc cel 5 4 3 3 2 2" xfId="34021"/>
    <cellStyle name="Calc cel 5 4 3 3 3" xfId="27734"/>
    <cellStyle name="Calc cel 5 4 3 4" xfId="7392"/>
    <cellStyle name="Calc cel 5 4 3 4 2" xfId="17761"/>
    <cellStyle name="Calc cel 5 4 3 4 3" xfId="29660"/>
    <cellStyle name="Calc cel 5 4 3 5" xfId="8147"/>
    <cellStyle name="Calc cel 5 4 3 5 2" xfId="18516"/>
    <cellStyle name="Calc cel 5 4 3 5 3" xfId="35684"/>
    <cellStyle name="Calc cel 5 4 3 6" xfId="8841"/>
    <cellStyle name="Calc cel 5 4 3 6 2" xfId="19210"/>
    <cellStyle name="Calc cel 5 4 3 6 3" xfId="36378"/>
    <cellStyle name="Calc cel 5 4 3 7" xfId="9459"/>
    <cellStyle name="Calc cel 5 4 3 7 2" xfId="19828"/>
    <cellStyle name="Calc cel 5 4 3 7 3" xfId="36996"/>
    <cellStyle name="Calc cel 5 4 3 8" xfId="14006"/>
    <cellStyle name="Calc cel 5 4 3 8 2" xfId="25644"/>
    <cellStyle name="Calc cel 5 4 3 9" xfId="23117"/>
    <cellStyle name="Calc cel 5 4 4" xfId="5021"/>
    <cellStyle name="Calc cel 5 4 4 2" xfId="15391"/>
    <cellStyle name="Calc cel 5 4 4 2 2" xfId="33384"/>
    <cellStyle name="Calc cel 5 4 4 3" xfId="27029"/>
    <cellStyle name="Calc cel 5 4 5" xfId="3893"/>
    <cellStyle name="Calc cel 5 4 5 2" xfId="14263"/>
    <cellStyle name="Calc cel 5 4 5 2 2" xfId="32349"/>
    <cellStyle name="Calc cel 5 4 5 3" xfId="25901"/>
    <cellStyle name="Calc cel 5 4 6" xfId="4179"/>
    <cellStyle name="Calc cel 5 4 6 2" xfId="14549"/>
    <cellStyle name="Calc cel 5 4 6 2 2" xfId="32616"/>
    <cellStyle name="Calc cel 5 4 6 3" xfId="26187"/>
    <cellStyle name="Calc cel 5 4 7" xfId="4396"/>
    <cellStyle name="Calc cel 5 4 7 2" xfId="14766"/>
    <cellStyle name="Calc cel 5 4 7 3" xfId="26404"/>
    <cellStyle name="Calc cel 5 4 8" xfId="6741"/>
    <cellStyle name="Calc cel 5 4 8 2" xfId="17110"/>
    <cellStyle name="Calc cel 5 4 8 3" xfId="34875"/>
    <cellStyle name="Calc cel 5 4 9" xfId="6950"/>
    <cellStyle name="Calc cel 5 4 9 2" xfId="17319"/>
    <cellStyle name="Calc cel 5 4 9 3" xfId="35024"/>
    <cellStyle name="Calc cel 5 5" xfId="3567"/>
    <cellStyle name="Calc cel 5 5 2" xfId="4736"/>
    <cellStyle name="Calc cel 5 5 2 2" xfId="15106"/>
    <cellStyle name="Calc cel 5 5 2 2 2" xfId="33122"/>
    <cellStyle name="Calc cel 5 5 2 3" xfId="26744"/>
    <cellStyle name="Calc cel 5 5 3" xfId="5658"/>
    <cellStyle name="Calc cel 5 5 3 2" xfId="16027"/>
    <cellStyle name="Calc cel 5 5 3 2 2" xfId="33952"/>
    <cellStyle name="Calc cel 5 5 3 3" xfId="27665"/>
    <cellStyle name="Calc cel 5 5 4" xfId="7323"/>
    <cellStyle name="Calc cel 5 5 4 2" xfId="17692"/>
    <cellStyle name="Calc cel 5 5 4 3" xfId="29591"/>
    <cellStyle name="Calc cel 5 5 5" xfId="8078"/>
    <cellStyle name="Calc cel 5 5 5 2" xfId="18447"/>
    <cellStyle name="Calc cel 5 5 5 3" xfId="35615"/>
    <cellStyle name="Calc cel 5 5 6" xfId="8772"/>
    <cellStyle name="Calc cel 5 5 6 2" xfId="19141"/>
    <cellStyle name="Calc cel 5 5 6 3" xfId="36309"/>
    <cellStyle name="Calc cel 5 5 7" xfId="9390"/>
    <cellStyle name="Calc cel 5 5 7 2" xfId="19759"/>
    <cellStyle name="Calc cel 5 5 7 3" xfId="36927"/>
    <cellStyle name="Calc cel 5 5 8" xfId="13937"/>
    <cellStyle name="Calc cel 5 5 8 2" xfId="25575"/>
    <cellStyle name="Calc cel 5 5 9" xfId="23048"/>
    <cellStyle name="Calc cel 5 6" xfId="3533"/>
    <cellStyle name="Calc cel 5 6 2" xfId="1866"/>
    <cellStyle name="Calc cel 5 6 2 2" xfId="12236"/>
    <cellStyle name="Calc cel 5 6 2 2 2" xfId="31019"/>
    <cellStyle name="Calc cel 5 6 2 3" xfId="23788"/>
    <cellStyle name="Calc cel 5 6 3" xfId="5624"/>
    <cellStyle name="Calc cel 5 6 3 2" xfId="15993"/>
    <cellStyle name="Calc cel 5 6 3 2 2" xfId="33918"/>
    <cellStyle name="Calc cel 5 6 3 3" xfId="27631"/>
    <cellStyle name="Calc cel 5 6 4" xfId="7289"/>
    <cellStyle name="Calc cel 5 6 4 2" xfId="17658"/>
    <cellStyle name="Calc cel 5 6 4 3" xfId="29557"/>
    <cellStyle name="Calc cel 5 6 5" xfId="8044"/>
    <cellStyle name="Calc cel 5 6 5 2" xfId="18413"/>
    <cellStyle name="Calc cel 5 6 5 3" xfId="35581"/>
    <cellStyle name="Calc cel 5 6 6" xfId="8738"/>
    <cellStyle name="Calc cel 5 6 6 2" xfId="19107"/>
    <cellStyle name="Calc cel 5 6 6 3" xfId="36275"/>
    <cellStyle name="Calc cel 5 6 7" xfId="9356"/>
    <cellStyle name="Calc cel 5 6 7 2" xfId="19725"/>
    <cellStyle name="Calc cel 5 6 7 3" xfId="36893"/>
    <cellStyle name="Calc cel 5 6 8" xfId="13903"/>
    <cellStyle name="Calc cel 5 6 8 2" xfId="25541"/>
    <cellStyle name="Calc cel 5 6 9" xfId="23014"/>
    <cellStyle name="Calc cel 5 7" xfId="4260"/>
    <cellStyle name="Calc cel 5 7 2" xfId="14630"/>
    <cellStyle name="Calc cel 5 7 2 2" xfId="32693"/>
    <cellStyle name="Calc cel 5 7 3" xfId="26268"/>
    <cellStyle name="Calc cel 5 8" xfId="4024"/>
    <cellStyle name="Calc cel 5 8 2" xfId="14394"/>
    <cellStyle name="Calc cel 5 8 2 2" xfId="32468"/>
    <cellStyle name="Calc cel 5 8 3" xfId="26032"/>
    <cellStyle name="Calc cel 5 9" xfId="4910"/>
    <cellStyle name="Calc cel 5 9 2" xfId="15280"/>
    <cellStyle name="Calc cel 5 9 2 2" xfId="33283"/>
    <cellStyle name="Calc cel 5 9 3" xfId="26918"/>
    <cellStyle name="Calc cel 6" xfId="490"/>
    <cellStyle name="Calc cel 6 10" xfId="4102"/>
    <cellStyle name="Calc cel 6 10 2" xfId="14472"/>
    <cellStyle name="Calc cel 6 10 3" xfId="26110"/>
    <cellStyle name="Calc cel 6 11" xfId="6043"/>
    <cellStyle name="Calc cel 6 11 2" xfId="16412"/>
    <cellStyle name="Calc cel 6 11 3" xfId="34268"/>
    <cellStyle name="Calc cel 6 12" xfId="2988"/>
    <cellStyle name="Calc cel 6 12 2" xfId="13358"/>
    <cellStyle name="Calc cel 6 12 3" xfId="32041"/>
    <cellStyle name="Calc cel 6 13" xfId="1458"/>
    <cellStyle name="Calc cel 6 13 2" xfId="11828"/>
    <cellStyle name="Calc cel 6 13 3" xfId="30626"/>
    <cellStyle name="Calc cel 6 14" xfId="1525"/>
    <cellStyle name="Calc cel 6 14 2" xfId="11895"/>
    <cellStyle name="Calc cel 6 14 3" xfId="30693"/>
    <cellStyle name="Calc cel 6 15" xfId="10869"/>
    <cellStyle name="Calc cel 6 15 2" xfId="23371"/>
    <cellStyle name="Calc cel 6 16" xfId="21260"/>
    <cellStyle name="Calc cel 6 2" xfId="976"/>
    <cellStyle name="Calc cel 6 2 10" xfId="6365"/>
    <cellStyle name="Calc cel 6 2 10 2" xfId="16734"/>
    <cellStyle name="Calc cel 6 2 10 3" xfId="34509"/>
    <cellStyle name="Calc cel 6 2 11" xfId="6020"/>
    <cellStyle name="Calc cel 6 2 11 2" xfId="16389"/>
    <cellStyle name="Calc cel 6 2 11 3" xfId="34245"/>
    <cellStyle name="Calc cel 6 2 12" xfId="6861"/>
    <cellStyle name="Calc cel 6 2 12 2" xfId="17230"/>
    <cellStyle name="Calc cel 6 2 12 3" xfId="34991"/>
    <cellStyle name="Calc cel 6 2 13" xfId="11346"/>
    <cellStyle name="Calc cel 6 2 13 2" xfId="23582"/>
    <cellStyle name="Calc cel 6 2 14" xfId="21335"/>
    <cellStyle name="Calc cel 6 2 2" xfId="3069"/>
    <cellStyle name="Calc cel 6 2 2 10" xfId="13439"/>
    <cellStyle name="Calc cel 6 2 2 10 2" xfId="25077"/>
    <cellStyle name="Calc cel 6 2 2 11" xfId="22550"/>
    <cellStyle name="Calc cel 6 2 2 2" xfId="3531"/>
    <cellStyle name="Calc cel 6 2 2 2 2" xfId="3949"/>
    <cellStyle name="Calc cel 6 2 2 2 2 2" xfId="14319"/>
    <cellStyle name="Calc cel 6 2 2 2 2 2 2" xfId="32405"/>
    <cellStyle name="Calc cel 6 2 2 2 2 3" xfId="25957"/>
    <cellStyle name="Calc cel 6 2 2 2 3" xfId="5622"/>
    <cellStyle name="Calc cel 6 2 2 2 3 2" xfId="15991"/>
    <cellStyle name="Calc cel 6 2 2 2 3 2 2" xfId="33916"/>
    <cellStyle name="Calc cel 6 2 2 2 3 3" xfId="27629"/>
    <cellStyle name="Calc cel 6 2 2 2 4" xfId="7287"/>
    <cellStyle name="Calc cel 6 2 2 2 4 2" xfId="17656"/>
    <cellStyle name="Calc cel 6 2 2 2 4 3" xfId="29555"/>
    <cellStyle name="Calc cel 6 2 2 2 5" xfId="8042"/>
    <cellStyle name="Calc cel 6 2 2 2 5 2" xfId="18411"/>
    <cellStyle name="Calc cel 6 2 2 2 5 3" xfId="35579"/>
    <cellStyle name="Calc cel 6 2 2 2 6" xfId="8736"/>
    <cellStyle name="Calc cel 6 2 2 2 6 2" xfId="19105"/>
    <cellStyle name="Calc cel 6 2 2 2 6 3" xfId="36273"/>
    <cellStyle name="Calc cel 6 2 2 2 7" xfId="9354"/>
    <cellStyle name="Calc cel 6 2 2 2 7 2" xfId="19723"/>
    <cellStyle name="Calc cel 6 2 2 2 7 3" xfId="36891"/>
    <cellStyle name="Calc cel 6 2 2 2 8" xfId="13901"/>
    <cellStyle name="Calc cel 6 2 2 2 8 2" xfId="25539"/>
    <cellStyle name="Calc cel 6 2 2 2 9" xfId="23012"/>
    <cellStyle name="Calc cel 6 2 2 3" xfId="3788"/>
    <cellStyle name="Calc cel 6 2 2 3 2" xfId="4075"/>
    <cellStyle name="Calc cel 6 2 2 3 2 2" xfId="14445"/>
    <cellStyle name="Calc cel 6 2 2 3 2 2 2" xfId="32518"/>
    <cellStyle name="Calc cel 6 2 2 3 2 3" xfId="26083"/>
    <cellStyle name="Calc cel 6 2 2 3 3" xfId="5879"/>
    <cellStyle name="Calc cel 6 2 2 3 3 2" xfId="16248"/>
    <cellStyle name="Calc cel 6 2 2 3 3 2 2" xfId="34173"/>
    <cellStyle name="Calc cel 6 2 2 3 3 3" xfId="27886"/>
    <cellStyle name="Calc cel 6 2 2 3 4" xfId="7544"/>
    <cellStyle name="Calc cel 6 2 2 3 4 2" xfId="17913"/>
    <cellStyle name="Calc cel 6 2 2 3 4 3" xfId="29812"/>
    <cellStyle name="Calc cel 6 2 2 3 5" xfId="8299"/>
    <cellStyle name="Calc cel 6 2 2 3 5 2" xfId="18668"/>
    <cellStyle name="Calc cel 6 2 2 3 5 3" xfId="35836"/>
    <cellStyle name="Calc cel 6 2 2 3 6" xfId="8993"/>
    <cellStyle name="Calc cel 6 2 2 3 6 2" xfId="19362"/>
    <cellStyle name="Calc cel 6 2 2 3 6 3" xfId="36530"/>
    <cellStyle name="Calc cel 6 2 2 3 7" xfId="9611"/>
    <cellStyle name="Calc cel 6 2 2 3 7 2" xfId="19980"/>
    <cellStyle name="Calc cel 6 2 2 3 7 3" xfId="37148"/>
    <cellStyle name="Calc cel 6 2 2 3 8" xfId="14158"/>
    <cellStyle name="Calc cel 6 2 2 3 8 2" xfId="25796"/>
    <cellStyle name="Calc cel 6 2 2 3 9" xfId="23269"/>
    <cellStyle name="Calc cel 6 2 2 4" xfId="4398"/>
    <cellStyle name="Calc cel 6 2 2 4 2" xfId="14768"/>
    <cellStyle name="Calc cel 6 2 2 4 2 2" xfId="32814"/>
    <cellStyle name="Calc cel 6 2 2 4 3" xfId="26406"/>
    <cellStyle name="Calc cel 6 2 2 5" xfId="5276"/>
    <cellStyle name="Calc cel 6 2 2 5 2" xfId="15645"/>
    <cellStyle name="Calc cel 6 2 2 5 2 2" xfId="33597"/>
    <cellStyle name="Calc cel 6 2 2 5 3" xfId="27283"/>
    <cellStyle name="Calc cel 6 2 2 6" xfId="6912"/>
    <cellStyle name="Calc cel 6 2 2 6 2" xfId="17281"/>
    <cellStyle name="Calc cel 6 2 2 6 3" xfId="29093"/>
    <cellStyle name="Calc cel 6 2 2 7" xfId="7687"/>
    <cellStyle name="Calc cel 6 2 2 7 2" xfId="18056"/>
    <cellStyle name="Calc cel 6 2 2 7 3" xfId="35224"/>
    <cellStyle name="Calc cel 6 2 2 8" xfId="8415"/>
    <cellStyle name="Calc cel 6 2 2 8 2" xfId="18784"/>
    <cellStyle name="Calc cel 6 2 2 8 3" xfId="35952"/>
    <cellStyle name="Calc cel 6 2 2 9" xfId="9074"/>
    <cellStyle name="Calc cel 6 2 2 9 2" xfId="19443"/>
    <cellStyle name="Calc cel 6 2 2 9 3" xfId="36611"/>
    <cellStyle name="Calc cel 6 2 3" xfId="3612"/>
    <cellStyle name="Calc cel 6 2 3 2" xfId="4803"/>
    <cellStyle name="Calc cel 6 2 3 2 2" xfId="15173"/>
    <cellStyle name="Calc cel 6 2 3 2 2 2" xfId="33184"/>
    <cellStyle name="Calc cel 6 2 3 2 3" xfId="26811"/>
    <cellStyle name="Calc cel 6 2 3 3" xfId="5703"/>
    <cellStyle name="Calc cel 6 2 3 3 2" xfId="16072"/>
    <cellStyle name="Calc cel 6 2 3 3 2 2" xfId="33997"/>
    <cellStyle name="Calc cel 6 2 3 3 3" xfId="27710"/>
    <cellStyle name="Calc cel 6 2 3 4" xfId="7368"/>
    <cellStyle name="Calc cel 6 2 3 4 2" xfId="17737"/>
    <cellStyle name="Calc cel 6 2 3 4 3" xfId="29636"/>
    <cellStyle name="Calc cel 6 2 3 5" xfId="8123"/>
    <cellStyle name="Calc cel 6 2 3 5 2" xfId="18492"/>
    <cellStyle name="Calc cel 6 2 3 5 3" xfId="35660"/>
    <cellStyle name="Calc cel 6 2 3 6" xfId="8817"/>
    <cellStyle name="Calc cel 6 2 3 6 2" xfId="19186"/>
    <cellStyle name="Calc cel 6 2 3 6 3" xfId="36354"/>
    <cellStyle name="Calc cel 6 2 3 7" xfId="9435"/>
    <cellStyle name="Calc cel 6 2 3 7 2" xfId="19804"/>
    <cellStyle name="Calc cel 6 2 3 7 3" xfId="36972"/>
    <cellStyle name="Calc cel 6 2 3 8" xfId="13982"/>
    <cellStyle name="Calc cel 6 2 3 8 2" xfId="25620"/>
    <cellStyle name="Calc cel 6 2 3 9" xfId="23093"/>
    <cellStyle name="Calc cel 6 2 4" xfId="3471"/>
    <cellStyle name="Calc cel 6 2 4 2" xfId="4721"/>
    <cellStyle name="Calc cel 6 2 4 2 2" xfId="15091"/>
    <cellStyle name="Calc cel 6 2 4 2 2 2" xfId="33109"/>
    <cellStyle name="Calc cel 6 2 4 2 3" xfId="26729"/>
    <cellStyle name="Calc cel 6 2 4 3" xfId="5562"/>
    <cellStyle name="Calc cel 6 2 4 3 2" xfId="15931"/>
    <cellStyle name="Calc cel 6 2 4 3 2 2" xfId="33856"/>
    <cellStyle name="Calc cel 6 2 4 3 3" xfId="27569"/>
    <cellStyle name="Calc cel 6 2 4 4" xfId="7227"/>
    <cellStyle name="Calc cel 6 2 4 4 2" xfId="17596"/>
    <cellStyle name="Calc cel 6 2 4 4 3" xfId="29495"/>
    <cellStyle name="Calc cel 6 2 4 5" xfId="7982"/>
    <cellStyle name="Calc cel 6 2 4 5 2" xfId="18351"/>
    <cellStyle name="Calc cel 6 2 4 5 3" xfId="35519"/>
    <cellStyle name="Calc cel 6 2 4 6" xfId="8676"/>
    <cellStyle name="Calc cel 6 2 4 6 2" xfId="19045"/>
    <cellStyle name="Calc cel 6 2 4 6 3" xfId="36213"/>
    <cellStyle name="Calc cel 6 2 4 7" xfId="9294"/>
    <cellStyle name="Calc cel 6 2 4 7 2" xfId="19663"/>
    <cellStyle name="Calc cel 6 2 4 7 3" xfId="36831"/>
    <cellStyle name="Calc cel 6 2 4 8" xfId="13841"/>
    <cellStyle name="Calc cel 6 2 4 8 2" xfId="25479"/>
    <cellStyle name="Calc cel 6 2 4 9" xfId="22952"/>
    <cellStyle name="Calc cel 6 2 5" xfId="1958"/>
    <cellStyle name="Calc cel 6 2 5 2" xfId="12328"/>
    <cellStyle name="Calc cel 6 2 5 2 2" xfId="31109"/>
    <cellStyle name="Calc cel 6 2 5 3" xfId="23880"/>
    <cellStyle name="Calc cel 6 2 6" xfId="5068"/>
    <cellStyle name="Calc cel 6 2 6 2" xfId="15438"/>
    <cellStyle name="Calc cel 6 2 6 2 2" xfId="33425"/>
    <cellStyle name="Calc cel 6 2 6 3" xfId="27076"/>
    <cellStyle name="Calc cel 6 2 7" xfId="1779"/>
    <cellStyle name="Calc cel 6 2 7 2" xfId="12149"/>
    <cellStyle name="Calc cel 6 2 7 2 2" xfId="30939"/>
    <cellStyle name="Calc cel 6 2 7 3" xfId="23701"/>
    <cellStyle name="Calc cel 6 2 8" xfId="4163"/>
    <cellStyle name="Calc cel 6 2 8 2" xfId="14533"/>
    <cellStyle name="Calc cel 6 2 8 3" xfId="26171"/>
    <cellStyle name="Calc cel 6 2 9" xfId="6100"/>
    <cellStyle name="Calc cel 6 2 9 2" xfId="16469"/>
    <cellStyle name="Calc cel 6 2 9 3" xfId="34325"/>
    <cellStyle name="Calc cel 6 3" xfId="1078"/>
    <cellStyle name="Calc cel 6 3 10" xfId="6766"/>
    <cellStyle name="Calc cel 6 3 10 2" xfId="17135"/>
    <cellStyle name="Calc cel 6 3 10 3" xfId="34900"/>
    <cellStyle name="Calc cel 6 3 11" xfId="6725"/>
    <cellStyle name="Calc cel 6 3 11 2" xfId="17094"/>
    <cellStyle name="Calc cel 6 3 11 3" xfId="34859"/>
    <cellStyle name="Calc cel 6 3 12" xfId="11448"/>
    <cellStyle name="Calc cel 6 3 12 2" xfId="24411"/>
    <cellStyle name="Calc cel 6 3 13" xfId="21884"/>
    <cellStyle name="Calc cel 6 3 2" xfId="3730"/>
    <cellStyle name="Calc cel 6 3 2 2" xfId="4342"/>
    <cellStyle name="Calc cel 6 3 2 2 2" xfId="14712"/>
    <cellStyle name="Calc cel 6 3 2 2 2 2" xfId="32767"/>
    <cellStyle name="Calc cel 6 3 2 2 3" xfId="26350"/>
    <cellStyle name="Calc cel 6 3 2 3" xfId="5821"/>
    <cellStyle name="Calc cel 6 3 2 3 2" xfId="16190"/>
    <cellStyle name="Calc cel 6 3 2 3 2 2" xfId="34115"/>
    <cellStyle name="Calc cel 6 3 2 3 3" xfId="27828"/>
    <cellStyle name="Calc cel 6 3 2 4" xfId="7486"/>
    <cellStyle name="Calc cel 6 3 2 4 2" xfId="17855"/>
    <cellStyle name="Calc cel 6 3 2 4 3" xfId="29754"/>
    <cellStyle name="Calc cel 6 3 2 5" xfId="8241"/>
    <cellStyle name="Calc cel 6 3 2 5 2" xfId="18610"/>
    <cellStyle name="Calc cel 6 3 2 5 3" xfId="35778"/>
    <cellStyle name="Calc cel 6 3 2 6" xfId="8935"/>
    <cellStyle name="Calc cel 6 3 2 6 2" xfId="19304"/>
    <cellStyle name="Calc cel 6 3 2 6 3" xfId="36472"/>
    <cellStyle name="Calc cel 6 3 2 7" xfId="9553"/>
    <cellStyle name="Calc cel 6 3 2 7 2" xfId="19922"/>
    <cellStyle name="Calc cel 6 3 2 7 3" xfId="37090"/>
    <cellStyle name="Calc cel 6 3 2 8" xfId="14100"/>
    <cellStyle name="Calc cel 6 3 2 8 2" xfId="25738"/>
    <cellStyle name="Calc cel 6 3 2 9" xfId="23211"/>
    <cellStyle name="Calc cel 6 3 3" xfId="3638"/>
    <cellStyle name="Calc cel 6 3 3 2" xfId="4329"/>
    <cellStyle name="Calc cel 6 3 3 2 2" xfId="14699"/>
    <cellStyle name="Calc cel 6 3 3 2 2 2" xfId="32754"/>
    <cellStyle name="Calc cel 6 3 3 2 3" xfId="26337"/>
    <cellStyle name="Calc cel 6 3 3 3" xfId="5729"/>
    <cellStyle name="Calc cel 6 3 3 3 2" xfId="16098"/>
    <cellStyle name="Calc cel 6 3 3 3 2 2" xfId="34023"/>
    <cellStyle name="Calc cel 6 3 3 3 3" xfId="27736"/>
    <cellStyle name="Calc cel 6 3 3 4" xfId="7394"/>
    <cellStyle name="Calc cel 6 3 3 4 2" xfId="17763"/>
    <cellStyle name="Calc cel 6 3 3 4 3" xfId="29662"/>
    <cellStyle name="Calc cel 6 3 3 5" xfId="8149"/>
    <cellStyle name="Calc cel 6 3 3 5 2" xfId="18518"/>
    <cellStyle name="Calc cel 6 3 3 5 3" xfId="35686"/>
    <cellStyle name="Calc cel 6 3 3 6" xfId="8843"/>
    <cellStyle name="Calc cel 6 3 3 6 2" xfId="19212"/>
    <cellStyle name="Calc cel 6 3 3 6 3" xfId="36380"/>
    <cellStyle name="Calc cel 6 3 3 7" xfId="9461"/>
    <cellStyle name="Calc cel 6 3 3 7 2" xfId="19830"/>
    <cellStyle name="Calc cel 6 3 3 7 3" xfId="36998"/>
    <cellStyle name="Calc cel 6 3 3 8" xfId="14008"/>
    <cellStyle name="Calc cel 6 3 3 8 2" xfId="25646"/>
    <cellStyle name="Calc cel 6 3 3 9" xfId="23119"/>
    <cellStyle name="Calc cel 6 3 4" xfId="4842"/>
    <cellStyle name="Calc cel 6 3 4 2" xfId="15212"/>
    <cellStyle name="Calc cel 6 3 4 2 2" xfId="33222"/>
    <cellStyle name="Calc cel 6 3 4 3" xfId="26850"/>
    <cellStyle name="Calc cel 6 3 5" xfId="4867"/>
    <cellStyle name="Calc cel 6 3 5 2" xfId="15237"/>
    <cellStyle name="Calc cel 6 3 5 2 2" xfId="33244"/>
    <cellStyle name="Calc cel 6 3 5 3" xfId="26875"/>
    <cellStyle name="Calc cel 6 3 6" xfId="1856"/>
    <cellStyle name="Calc cel 6 3 6 2" xfId="12226"/>
    <cellStyle name="Calc cel 6 3 6 2 2" xfId="31010"/>
    <cellStyle name="Calc cel 6 3 6 3" xfId="23778"/>
    <cellStyle name="Calc cel 6 3 7" xfId="5105"/>
    <cellStyle name="Calc cel 6 3 7 2" xfId="15475"/>
    <cellStyle name="Calc cel 6 3 7 3" xfId="27113"/>
    <cellStyle name="Calc cel 6 3 8" xfId="6489"/>
    <cellStyle name="Calc cel 6 3 8 2" xfId="16858"/>
    <cellStyle name="Calc cel 6 3 8 3" xfId="34623"/>
    <cellStyle name="Calc cel 6 3 9" xfId="6611"/>
    <cellStyle name="Calc cel 6 3 9 2" xfId="16980"/>
    <cellStyle name="Calc cel 6 3 9 3" xfId="34745"/>
    <cellStyle name="Calc cel 6 4" xfId="739"/>
    <cellStyle name="Calc cel 6 4 10" xfId="7771"/>
    <cellStyle name="Calc cel 6 4 10 2" xfId="18140"/>
    <cellStyle name="Calc cel 6 4 10 3" xfId="35308"/>
    <cellStyle name="Calc cel 6 4 11" xfId="8479"/>
    <cellStyle name="Calc cel 6 4 11 2" xfId="18848"/>
    <cellStyle name="Calc cel 6 4 11 3" xfId="36016"/>
    <cellStyle name="Calc cel 6 4 12" xfId="11109"/>
    <cellStyle name="Calc cel 6 4 12 2" xfId="24840"/>
    <cellStyle name="Calc cel 6 4 13" xfId="22313"/>
    <cellStyle name="Calc cel 6 4 2" xfId="3438"/>
    <cellStyle name="Calc cel 6 4 2 2" xfId="4187"/>
    <cellStyle name="Calc cel 6 4 2 2 2" xfId="14557"/>
    <cellStyle name="Calc cel 6 4 2 2 2 2" xfId="32624"/>
    <cellStyle name="Calc cel 6 4 2 2 3" xfId="26195"/>
    <cellStyle name="Calc cel 6 4 2 3" xfId="5529"/>
    <cellStyle name="Calc cel 6 4 2 3 2" xfId="15898"/>
    <cellStyle name="Calc cel 6 4 2 3 2 2" xfId="33823"/>
    <cellStyle name="Calc cel 6 4 2 3 3" xfId="27536"/>
    <cellStyle name="Calc cel 6 4 2 4" xfId="7194"/>
    <cellStyle name="Calc cel 6 4 2 4 2" xfId="17563"/>
    <cellStyle name="Calc cel 6 4 2 4 3" xfId="29462"/>
    <cellStyle name="Calc cel 6 4 2 5" xfId="7949"/>
    <cellStyle name="Calc cel 6 4 2 5 2" xfId="18318"/>
    <cellStyle name="Calc cel 6 4 2 5 3" xfId="35486"/>
    <cellStyle name="Calc cel 6 4 2 6" xfId="8643"/>
    <cellStyle name="Calc cel 6 4 2 6 2" xfId="19012"/>
    <cellStyle name="Calc cel 6 4 2 6 3" xfId="36180"/>
    <cellStyle name="Calc cel 6 4 2 7" xfId="9261"/>
    <cellStyle name="Calc cel 6 4 2 7 2" xfId="19630"/>
    <cellStyle name="Calc cel 6 4 2 7 3" xfId="36798"/>
    <cellStyle name="Calc cel 6 4 2 8" xfId="13808"/>
    <cellStyle name="Calc cel 6 4 2 8 2" xfId="25446"/>
    <cellStyle name="Calc cel 6 4 2 9" xfId="22919"/>
    <cellStyle name="Calc cel 6 4 3" xfId="3397"/>
    <cellStyle name="Calc cel 6 4 3 2" xfId="4610"/>
    <cellStyle name="Calc cel 6 4 3 2 2" xfId="14980"/>
    <cellStyle name="Calc cel 6 4 3 2 2 2" xfId="33011"/>
    <cellStyle name="Calc cel 6 4 3 2 3" xfId="26618"/>
    <cellStyle name="Calc cel 6 4 3 3" xfId="5488"/>
    <cellStyle name="Calc cel 6 4 3 3 2" xfId="15857"/>
    <cellStyle name="Calc cel 6 4 3 3 2 2" xfId="33782"/>
    <cellStyle name="Calc cel 6 4 3 3 3" xfId="27495"/>
    <cellStyle name="Calc cel 6 4 3 4" xfId="7153"/>
    <cellStyle name="Calc cel 6 4 3 4 2" xfId="17522"/>
    <cellStyle name="Calc cel 6 4 3 4 3" xfId="29421"/>
    <cellStyle name="Calc cel 6 4 3 5" xfId="7908"/>
    <cellStyle name="Calc cel 6 4 3 5 2" xfId="18277"/>
    <cellStyle name="Calc cel 6 4 3 5 3" xfId="35445"/>
    <cellStyle name="Calc cel 6 4 3 6" xfId="8602"/>
    <cellStyle name="Calc cel 6 4 3 6 2" xfId="18971"/>
    <cellStyle name="Calc cel 6 4 3 6 3" xfId="36139"/>
    <cellStyle name="Calc cel 6 4 3 7" xfId="9220"/>
    <cellStyle name="Calc cel 6 4 3 7 2" xfId="19589"/>
    <cellStyle name="Calc cel 6 4 3 7 3" xfId="36757"/>
    <cellStyle name="Calc cel 6 4 3 8" xfId="13767"/>
    <cellStyle name="Calc cel 6 4 3 8 2" xfId="25405"/>
    <cellStyle name="Calc cel 6 4 3 9" xfId="22878"/>
    <cellStyle name="Calc cel 6 4 4" xfId="4872"/>
    <cellStyle name="Calc cel 6 4 4 2" xfId="15242"/>
    <cellStyle name="Calc cel 6 4 4 2 2" xfId="33249"/>
    <cellStyle name="Calc cel 6 4 4 3" xfId="26880"/>
    <cellStyle name="Calc cel 6 4 5" xfId="3826"/>
    <cellStyle name="Calc cel 6 4 5 2" xfId="14196"/>
    <cellStyle name="Calc cel 6 4 5 2 2" xfId="32286"/>
    <cellStyle name="Calc cel 6 4 5 3" xfId="25834"/>
    <cellStyle name="Calc cel 6 4 6" xfId="5245"/>
    <cellStyle name="Calc cel 6 4 6 2" xfId="15614"/>
    <cellStyle name="Calc cel 6 4 6 2 2" xfId="33571"/>
    <cellStyle name="Calc cel 6 4 6 3" xfId="27252"/>
    <cellStyle name="Calc cel 6 4 7" xfId="5071"/>
    <cellStyle name="Calc cel 6 4 7 2" xfId="15441"/>
    <cellStyle name="Calc cel 6 4 7 3" xfId="27079"/>
    <cellStyle name="Calc cel 6 4 8" xfId="6752"/>
    <cellStyle name="Calc cel 6 4 8 2" xfId="17121"/>
    <cellStyle name="Calc cel 6 4 8 3" xfId="34886"/>
    <cellStyle name="Calc cel 6 4 9" xfId="7008"/>
    <cellStyle name="Calc cel 6 4 9 2" xfId="17377"/>
    <cellStyle name="Calc cel 6 4 9 3" xfId="35082"/>
    <cellStyle name="Calc cel 6 5" xfId="2145"/>
    <cellStyle name="Calc cel 6 5 2" xfId="1837"/>
    <cellStyle name="Calc cel 6 5 2 2" xfId="12207"/>
    <cellStyle name="Calc cel 6 5 2 2 2" xfId="30992"/>
    <cellStyle name="Calc cel 6 5 2 3" xfId="23759"/>
    <cellStyle name="Calc cel 6 5 3" xfId="3868"/>
    <cellStyle name="Calc cel 6 5 3 2" xfId="14238"/>
    <cellStyle name="Calc cel 6 5 3 2 2" xfId="32327"/>
    <cellStyle name="Calc cel 6 5 3 3" xfId="25876"/>
    <cellStyle name="Calc cel 6 5 4" xfId="6240"/>
    <cellStyle name="Calc cel 6 5 4 2" xfId="16609"/>
    <cellStyle name="Calc cel 6 5 4 3" xfId="28225"/>
    <cellStyle name="Calc cel 6 5 5" xfId="6339"/>
    <cellStyle name="Calc cel 6 5 5 2" xfId="16708"/>
    <cellStyle name="Calc cel 6 5 5 3" xfId="34484"/>
    <cellStyle name="Calc cel 6 5 6" xfId="6994"/>
    <cellStyle name="Calc cel 6 5 6 2" xfId="17363"/>
    <cellStyle name="Calc cel 6 5 6 3" xfId="35068"/>
    <cellStyle name="Calc cel 6 5 7" xfId="7761"/>
    <cellStyle name="Calc cel 6 5 7 2" xfId="18130"/>
    <cellStyle name="Calc cel 6 5 7 3" xfId="35298"/>
    <cellStyle name="Calc cel 6 5 8" xfId="12515"/>
    <cellStyle name="Calc cel 6 5 8 2" xfId="24067"/>
    <cellStyle name="Calc cel 6 5 9" xfId="21531"/>
    <cellStyle name="Calc cel 6 6" xfId="3651"/>
    <cellStyle name="Calc cel 6 6 2" xfId="3897"/>
    <cellStyle name="Calc cel 6 6 2 2" xfId="14267"/>
    <cellStyle name="Calc cel 6 6 2 2 2" xfId="32353"/>
    <cellStyle name="Calc cel 6 6 2 3" xfId="25905"/>
    <cellStyle name="Calc cel 6 6 3" xfId="5742"/>
    <cellStyle name="Calc cel 6 6 3 2" xfId="16111"/>
    <cellStyle name="Calc cel 6 6 3 2 2" xfId="34036"/>
    <cellStyle name="Calc cel 6 6 3 3" xfId="27749"/>
    <cellStyle name="Calc cel 6 6 4" xfId="7407"/>
    <cellStyle name="Calc cel 6 6 4 2" xfId="17776"/>
    <cellStyle name="Calc cel 6 6 4 3" xfId="29675"/>
    <cellStyle name="Calc cel 6 6 5" xfId="8162"/>
    <cellStyle name="Calc cel 6 6 5 2" xfId="18531"/>
    <cellStyle name="Calc cel 6 6 5 3" xfId="35699"/>
    <cellStyle name="Calc cel 6 6 6" xfId="8856"/>
    <cellStyle name="Calc cel 6 6 6 2" xfId="19225"/>
    <cellStyle name="Calc cel 6 6 6 3" xfId="36393"/>
    <cellStyle name="Calc cel 6 6 7" xfId="9474"/>
    <cellStyle name="Calc cel 6 6 7 2" xfId="19843"/>
    <cellStyle name="Calc cel 6 6 7 3" xfId="37011"/>
    <cellStyle name="Calc cel 6 6 8" xfId="14021"/>
    <cellStyle name="Calc cel 6 6 8 2" xfId="25659"/>
    <cellStyle name="Calc cel 6 6 9" xfId="23132"/>
    <cellStyle name="Calc cel 6 7" xfId="4909"/>
    <cellStyle name="Calc cel 6 7 2" xfId="15279"/>
    <cellStyle name="Calc cel 6 7 2 2" xfId="33282"/>
    <cellStyle name="Calc cel 6 7 3" xfId="26917"/>
    <cellStyle name="Calc cel 6 8" xfId="5085"/>
    <cellStyle name="Calc cel 6 8 2" xfId="15455"/>
    <cellStyle name="Calc cel 6 8 2 2" xfId="33437"/>
    <cellStyle name="Calc cel 6 8 3" xfId="27093"/>
    <cellStyle name="Calc cel 6 9" xfId="4710"/>
    <cellStyle name="Calc cel 6 9 2" xfId="15080"/>
    <cellStyle name="Calc cel 6 9 2 2" xfId="33098"/>
    <cellStyle name="Calc cel 6 9 3" xfId="26718"/>
    <cellStyle name="Calc cel 7" xfId="557"/>
    <cellStyle name="Calc cel 7 10" xfId="4895"/>
    <cellStyle name="Calc cel 7 10 2" xfId="15265"/>
    <cellStyle name="Calc cel 7 10 3" xfId="26903"/>
    <cellStyle name="Calc cel 7 11" xfId="6146"/>
    <cellStyle name="Calc cel 7 11 2" xfId="16515"/>
    <cellStyle name="Calc cel 7 11 3" xfId="34371"/>
    <cellStyle name="Calc cel 7 12" xfId="7006"/>
    <cellStyle name="Calc cel 7 12 2" xfId="17375"/>
    <cellStyle name="Calc cel 7 12 3" xfId="35080"/>
    <cellStyle name="Calc cel 7 13" xfId="7769"/>
    <cellStyle name="Calc cel 7 13 2" xfId="18138"/>
    <cellStyle name="Calc cel 7 13 3" xfId="35306"/>
    <cellStyle name="Calc cel 7 14" xfId="8477"/>
    <cellStyle name="Calc cel 7 14 2" xfId="18846"/>
    <cellStyle name="Calc cel 7 14 3" xfId="36014"/>
    <cellStyle name="Calc cel 7 15" xfId="10929"/>
    <cellStyle name="Calc cel 7 15 2" xfId="23484"/>
    <cellStyle name="Calc cel 7 16" xfId="21402"/>
    <cellStyle name="Calc cel 7 2" xfId="990"/>
    <cellStyle name="Calc cel 7 2 10" xfId="6372"/>
    <cellStyle name="Calc cel 7 2 10 2" xfId="16741"/>
    <cellStyle name="Calc cel 7 2 10 3" xfId="34516"/>
    <cellStyle name="Calc cel 7 2 11" xfId="6698"/>
    <cellStyle name="Calc cel 7 2 11 2" xfId="17067"/>
    <cellStyle name="Calc cel 7 2 11 3" xfId="34832"/>
    <cellStyle name="Calc cel 7 2 12" xfId="6357"/>
    <cellStyle name="Calc cel 7 2 12 2" xfId="16726"/>
    <cellStyle name="Calc cel 7 2 12 3" xfId="34502"/>
    <cellStyle name="Calc cel 7 2 13" xfId="11360"/>
    <cellStyle name="Calc cel 7 2 13 2" xfId="23596"/>
    <cellStyle name="Calc cel 7 2 14" xfId="21796"/>
    <cellStyle name="Calc cel 7 2 2" xfId="3083"/>
    <cellStyle name="Calc cel 7 2 2 10" xfId="13453"/>
    <cellStyle name="Calc cel 7 2 2 10 2" xfId="25091"/>
    <cellStyle name="Calc cel 7 2 2 11" xfId="22564"/>
    <cellStyle name="Calc cel 7 2 2 2" xfId="3570"/>
    <cellStyle name="Calc cel 7 2 2 2 2" xfId="4579"/>
    <cellStyle name="Calc cel 7 2 2 2 2 2" xfId="14949"/>
    <cellStyle name="Calc cel 7 2 2 2 2 2 2" xfId="32983"/>
    <cellStyle name="Calc cel 7 2 2 2 2 3" xfId="26587"/>
    <cellStyle name="Calc cel 7 2 2 2 3" xfId="5661"/>
    <cellStyle name="Calc cel 7 2 2 2 3 2" xfId="16030"/>
    <cellStyle name="Calc cel 7 2 2 2 3 2 2" xfId="33955"/>
    <cellStyle name="Calc cel 7 2 2 2 3 3" xfId="27668"/>
    <cellStyle name="Calc cel 7 2 2 2 4" xfId="7326"/>
    <cellStyle name="Calc cel 7 2 2 2 4 2" xfId="17695"/>
    <cellStyle name="Calc cel 7 2 2 2 4 3" xfId="29594"/>
    <cellStyle name="Calc cel 7 2 2 2 5" xfId="8081"/>
    <cellStyle name="Calc cel 7 2 2 2 5 2" xfId="18450"/>
    <cellStyle name="Calc cel 7 2 2 2 5 3" xfId="35618"/>
    <cellStyle name="Calc cel 7 2 2 2 6" xfId="8775"/>
    <cellStyle name="Calc cel 7 2 2 2 6 2" xfId="19144"/>
    <cellStyle name="Calc cel 7 2 2 2 6 3" xfId="36312"/>
    <cellStyle name="Calc cel 7 2 2 2 7" xfId="9393"/>
    <cellStyle name="Calc cel 7 2 2 2 7 2" xfId="19762"/>
    <cellStyle name="Calc cel 7 2 2 2 7 3" xfId="36930"/>
    <cellStyle name="Calc cel 7 2 2 2 8" xfId="13940"/>
    <cellStyle name="Calc cel 7 2 2 2 8 2" xfId="25578"/>
    <cellStyle name="Calc cel 7 2 2 2 9" xfId="23051"/>
    <cellStyle name="Calc cel 7 2 2 3" xfId="3802"/>
    <cellStyle name="Calc cel 7 2 2 3 2" xfId="5157"/>
    <cellStyle name="Calc cel 7 2 2 3 2 2" xfId="15526"/>
    <cellStyle name="Calc cel 7 2 2 3 2 2 2" xfId="33500"/>
    <cellStyle name="Calc cel 7 2 2 3 2 3" xfId="27164"/>
    <cellStyle name="Calc cel 7 2 2 3 3" xfId="5893"/>
    <cellStyle name="Calc cel 7 2 2 3 3 2" xfId="16262"/>
    <cellStyle name="Calc cel 7 2 2 3 3 2 2" xfId="34187"/>
    <cellStyle name="Calc cel 7 2 2 3 3 3" xfId="27900"/>
    <cellStyle name="Calc cel 7 2 2 3 4" xfId="7558"/>
    <cellStyle name="Calc cel 7 2 2 3 4 2" xfId="17927"/>
    <cellStyle name="Calc cel 7 2 2 3 4 3" xfId="29826"/>
    <cellStyle name="Calc cel 7 2 2 3 5" xfId="8313"/>
    <cellStyle name="Calc cel 7 2 2 3 5 2" xfId="18682"/>
    <cellStyle name="Calc cel 7 2 2 3 5 3" xfId="35850"/>
    <cellStyle name="Calc cel 7 2 2 3 6" xfId="9007"/>
    <cellStyle name="Calc cel 7 2 2 3 6 2" xfId="19376"/>
    <cellStyle name="Calc cel 7 2 2 3 6 3" xfId="36544"/>
    <cellStyle name="Calc cel 7 2 2 3 7" xfId="9625"/>
    <cellStyle name="Calc cel 7 2 2 3 7 2" xfId="19994"/>
    <cellStyle name="Calc cel 7 2 2 3 7 3" xfId="37162"/>
    <cellStyle name="Calc cel 7 2 2 3 8" xfId="14172"/>
    <cellStyle name="Calc cel 7 2 2 3 8 2" xfId="25810"/>
    <cellStyle name="Calc cel 7 2 2 3 9" xfId="23283"/>
    <cellStyle name="Calc cel 7 2 2 4" xfId="4045"/>
    <cellStyle name="Calc cel 7 2 2 4 2" xfId="14415"/>
    <cellStyle name="Calc cel 7 2 2 4 2 2" xfId="32488"/>
    <cellStyle name="Calc cel 7 2 2 4 3" xfId="26053"/>
    <cellStyle name="Calc cel 7 2 2 5" xfId="5290"/>
    <cellStyle name="Calc cel 7 2 2 5 2" xfId="15659"/>
    <cellStyle name="Calc cel 7 2 2 5 2 2" xfId="33611"/>
    <cellStyle name="Calc cel 7 2 2 5 3" xfId="27297"/>
    <cellStyle name="Calc cel 7 2 2 6" xfId="6926"/>
    <cellStyle name="Calc cel 7 2 2 6 2" xfId="17295"/>
    <cellStyle name="Calc cel 7 2 2 6 3" xfId="29107"/>
    <cellStyle name="Calc cel 7 2 2 7" xfId="7701"/>
    <cellStyle name="Calc cel 7 2 2 7 2" xfId="18070"/>
    <cellStyle name="Calc cel 7 2 2 7 3" xfId="35238"/>
    <cellStyle name="Calc cel 7 2 2 8" xfId="8429"/>
    <cellStyle name="Calc cel 7 2 2 8 2" xfId="18798"/>
    <cellStyle name="Calc cel 7 2 2 8 3" xfId="35966"/>
    <cellStyle name="Calc cel 7 2 2 9" xfId="9088"/>
    <cellStyle name="Calc cel 7 2 2 9 2" xfId="19457"/>
    <cellStyle name="Calc cel 7 2 2 9 3" xfId="36625"/>
    <cellStyle name="Calc cel 7 2 3" xfId="2166"/>
    <cellStyle name="Calc cel 7 2 3 2" xfId="4871"/>
    <cellStyle name="Calc cel 7 2 3 2 2" xfId="15241"/>
    <cellStyle name="Calc cel 7 2 3 2 2 2" xfId="33248"/>
    <cellStyle name="Calc cel 7 2 3 2 3" xfId="26879"/>
    <cellStyle name="Calc cel 7 2 3 3" xfId="4854"/>
    <cellStyle name="Calc cel 7 2 3 3 2" xfId="15224"/>
    <cellStyle name="Calc cel 7 2 3 3 2 2" xfId="33234"/>
    <cellStyle name="Calc cel 7 2 3 3 3" xfId="26862"/>
    <cellStyle name="Calc cel 7 2 3 4" xfId="6261"/>
    <cellStyle name="Calc cel 7 2 3 4 2" xfId="16630"/>
    <cellStyle name="Calc cel 7 2 3 4 3" xfId="28246"/>
    <cellStyle name="Calc cel 7 2 3 5" xfId="6984"/>
    <cellStyle name="Calc cel 7 2 3 5 2" xfId="17353"/>
    <cellStyle name="Calc cel 7 2 3 5 3" xfId="35058"/>
    <cellStyle name="Calc cel 7 2 3 6" xfId="7753"/>
    <cellStyle name="Calc cel 7 2 3 6 2" xfId="18122"/>
    <cellStyle name="Calc cel 7 2 3 6 3" xfId="35290"/>
    <cellStyle name="Calc cel 7 2 3 7" xfId="8468"/>
    <cellStyle name="Calc cel 7 2 3 7 2" xfId="18837"/>
    <cellStyle name="Calc cel 7 2 3 7 3" xfId="36005"/>
    <cellStyle name="Calc cel 7 2 3 8" xfId="12536"/>
    <cellStyle name="Calc cel 7 2 3 8 2" xfId="24088"/>
    <cellStyle name="Calc cel 7 2 3 9" xfId="21552"/>
    <cellStyle name="Calc cel 7 2 4" xfId="3685"/>
    <cellStyle name="Calc cel 7 2 4 2" xfId="3872"/>
    <cellStyle name="Calc cel 7 2 4 2 2" xfId="14242"/>
    <cellStyle name="Calc cel 7 2 4 2 2 2" xfId="32331"/>
    <cellStyle name="Calc cel 7 2 4 2 3" xfId="25880"/>
    <cellStyle name="Calc cel 7 2 4 3" xfId="5776"/>
    <cellStyle name="Calc cel 7 2 4 3 2" xfId="16145"/>
    <cellStyle name="Calc cel 7 2 4 3 2 2" xfId="34070"/>
    <cellStyle name="Calc cel 7 2 4 3 3" xfId="27783"/>
    <cellStyle name="Calc cel 7 2 4 4" xfId="7441"/>
    <cellStyle name="Calc cel 7 2 4 4 2" xfId="17810"/>
    <cellStyle name="Calc cel 7 2 4 4 3" xfId="29709"/>
    <cellStyle name="Calc cel 7 2 4 5" xfId="8196"/>
    <cellStyle name="Calc cel 7 2 4 5 2" xfId="18565"/>
    <cellStyle name="Calc cel 7 2 4 5 3" xfId="35733"/>
    <cellStyle name="Calc cel 7 2 4 6" xfId="8890"/>
    <cellStyle name="Calc cel 7 2 4 6 2" xfId="19259"/>
    <cellStyle name="Calc cel 7 2 4 6 3" xfId="36427"/>
    <cellStyle name="Calc cel 7 2 4 7" xfId="9508"/>
    <cellStyle name="Calc cel 7 2 4 7 2" xfId="19877"/>
    <cellStyle name="Calc cel 7 2 4 7 3" xfId="37045"/>
    <cellStyle name="Calc cel 7 2 4 8" xfId="14055"/>
    <cellStyle name="Calc cel 7 2 4 8 2" xfId="25693"/>
    <cellStyle name="Calc cel 7 2 4 9" xfId="23166"/>
    <cellStyle name="Calc cel 7 2 5" xfId="4956"/>
    <cellStyle name="Calc cel 7 2 5 2" xfId="15326"/>
    <cellStyle name="Calc cel 7 2 5 2 2" xfId="33327"/>
    <cellStyle name="Calc cel 7 2 5 3" xfId="26964"/>
    <cellStyle name="Calc cel 7 2 6" xfId="1963"/>
    <cellStyle name="Calc cel 7 2 6 2" xfId="12333"/>
    <cellStyle name="Calc cel 7 2 6 2 2" xfId="31114"/>
    <cellStyle name="Calc cel 7 2 6 3" xfId="23885"/>
    <cellStyle name="Calc cel 7 2 7" xfId="5142"/>
    <cellStyle name="Calc cel 7 2 7 2" xfId="15511"/>
    <cellStyle name="Calc cel 7 2 7 2 2" xfId="33485"/>
    <cellStyle name="Calc cel 7 2 7 3" xfId="27149"/>
    <cellStyle name="Calc cel 7 2 8" xfId="1753"/>
    <cellStyle name="Calc cel 7 2 8 2" xfId="12123"/>
    <cellStyle name="Calc cel 7 2 8 3" xfId="23675"/>
    <cellStyle name="Calc cel 7 2 9" xfId="6419"/>
    <cellStyle name="Calc cel 7 2 9 2" xfId="16788"/>
    <cellStyle name="Calc cel 7 2 9 3" xfId="34553"/>
    <cellStyle name="Calc cel 7 3" xfId="1145"/>
    <cellStyle name="Calc cel 7 3 10" xfId="1448"/>
    <cellStyle name="Calc cel 7 3 10 2" xfId="11818"/>
    <cellStyle name="Calc cel 7 3 10 3" xfId="30616"/>
    <cellStyle name="Calc cel 7 3 11" xfId="6355"/>
    <cellStyle name="Calc cel 7 3 11 2" xfId="16724"/>
    <cellStyle name="Calc cel 7 3 11 3" xfId="34500"/>
    <cellStyle name="Calc cel 7 3 12" xfId="11515"/>
    <cellStyle name="Calc cel 7 3 12 2" xfId="24478"/>
    <cellStyle name="Calc cel 7 3 13" xfId="21951"/>
    <cellStyle name="Calc cel 7 3 2" xfId="3618"/>
    <cellStyle name="Calc cel 7 3 2 2" xfId="4776"/>
    <cellStyle name="Calc cel 7 3 2 2 2" xfId="15146"/>
    <cellStyle name="Calc cel 7 3 2 2 2 2" xfId="33159"/>
    <cellStyle name="Calc cel 7 3 2 2 3" xfId="26784"/>
    <cellStyle name="Calc cel 7 3 2 3" xfId="5709"/>
    <cellStyle name="Calc cel 7 3 2 3 2" xfId="16078"/>
    <cellStyle name="Calc cel 7 3 2 3 2 2" xfId="34003"/>
    <cellStyle name="Calc cel 7 3 2 3 3" xfId="27716"/>
    <cellStyle name="Calc cel 7 3 2 4" xfId="7374"/>
    <cellStyle name="Calc cel 7 3 2 4 2" xfId="17743"/>
    <cellStyle name="Calc cel 7 3 2 4 3" xfId="29642"/>
    <cellStyle name="Calc cel 7 3 2 5" xfId="8129"/>
    <cellStyle name="Calc cel 7 3 2 5 2" xfId="18498"/>
    <cellStyle name="Calc cel 7 3 2 5 3" xfId="35666"/>
    <cellStyle name="Calc cel 7 3 2 6" xfId="8823"/>
    <cellStyle name="Calc cel 7 3 2 6 2" xfId="19192"/>
    <cellStyle name="Calc cel 7 3 2 6 3" xfId="36360"/>
    <cellStyle name="Calc cel 7 3 2 7" xfId="9441"/>
    <cellStyle name="Calc cel 7 3 2 7 2" xfId="19810"/>
    <cellStyle name="Calc cel 7 3 2 7 3" xfId="36978"/>
    <cellStyle name="Calc cel 7 3 2 8" xfId="13988"/>
    <cellStyle name="Calc cel 7 3 2 8 2" xfId="25626"/>
    <cellStyle name="Calc cel 7 3 2 9" xfId="23099"/>
    <cellStyle name="Calc cel 7 3 3" xfId="2405"/>
    <cellStyle name="Calc cel 7 3 3 2" xfId="4147"/>
    <cellStyle name="Calc cel 7 3 3 2 2" xfId="14517"/>
    <cellStyle name="Calc cel 7 3 3 2 2 2" xfId="32588"/>
    <cellStyle name="Calc cel 7 3 3 2 3" xfId="26155"/>
    <cellStyle name="Calc cel 7 3 3 3" xfId="4913"/>
    <cellStyle name="Calc cel 7 3 3 3 2" xfId="15283"/>
    <cellStyle name="Calc cel 7 3 3 3 2 2" xfId="33286"/>
    <cellStyle name="Calc cel 7 3 3 3 3" xfId="26921"/>
    <cellStyle name="Calc cel 7 3 3 4" xfId="6414"/>
    <cellStyle name="Calc cel 7 3 3 4 2" xfId="16783"/>
    <cellStyle name="Calc cel 7 3 3 4 3" xfId="28485"/>
    <cellStyle name="Calc cel 7 3 3 5" xfId="6873"/>
    <cellStyle name="Calc cel 7 3 3 5 2" xfId="17242"/>
    <cellStyle name="Calc cel 7 3 3 5 3" xfId="35003"/>
    <cellStyle name="Calc cel 7 3 3 6" xfId="7652"/>
    <cellStyle name="Calc cel 7 3 3 6 2" xfId="18021"/>
    <cellStyle name="Calc cel 7 3 3 6 3" xfId="35189"/>
    <cellStyle name="Calc cel 7 3 3 7" xfId="8382"/>
    <cellStyle name="Calc cel 7 3 3 7 2" xfId="18751"/>
    <cellStyle name="Calc cel 7 3 3 7 3" xfId="35919"/>
    <cellStyle name="Calc cel 7 3 3 8" xfId="12775"/>
    <cellStyle name="Calc cel 7 3 3 8 2" xfId="24327"/>
    <cellStyle name="Calc cel 7 3 3 9" xfId="21791"/>
    <cellStyle name="Calc cel 7 3 4" xfId="1749"/>
    <cellStyle name="Calc cel 7 3 4 2" xfId="12119"/>
    <cellStyle name="Calc cel 7 3 4 2 2" xfId="30913"/>
    <cellStyle name="Calc cel 7 3 4 3" xfId="23671"/>
    <cellStyle name="Calc cel 7 3 5" xfId="3886"/>
    <cellStyle name="Calc cel 7 3 5 2" xfId="14256"/>
    <cellStyle name="Calc cel 7 3 5 2 2" xfId="32343"/>
    <cellStyle name="Calc cel 7 3 5 3" xfId="25894"/>
    <cellStyle name="Calc cel 7 3 6" xfId="5070"/>
    <cellStyle name="Calc cel 7 3 6 2" xfId="15440"/>
    <cellStyle name="Calc cel 7 3 6 2 2" xfId="33426"/>
    <cellStyle name="Calc cel 7 3 6 3" xfId="27078"/>
    <cellStyle name="Calc cel 7 3 7" xfId="5202"/>
    <cellStyle name="Calc cel 7 3 7 2" xfId="15571"/>
    <cellStyle name="Calc cel 7 3 7 3" xfId="27209"/>
    <cellStyle name="Calc cel 7 3 8" xfId="6534"/>
    <cellStyle name="Calc cel 7 3 8 2" xfId="16903"/>
    <cellStyle name="Calc cel 7 3 8 3" xfId="34668"/>
    <cellStyle name="Calc cel 7 3 9" xfId="6405"/>
    <cellStyle name="Calc cel 7 3 9 2" xfId="16774"/>
    <cellStyle name="Calc cel 7 3 9 3" xfId="34543"/>
    <cellStyle name="Calc cel 7 4" xfId="882"/>
    <cellStyle name="Calc cel 7 4 10" xfId="8361"/>
    <cellStyle name="Calc cel 7 4 10 2" xfId="18730"/>
    <cellStyle name="Calc cel 7 4 10 3" xfId="35898"/>
    <cellStyle name="Calc cel 7 4 11" xfId="9036"/>
    <cellStyle name="Calc cel 7 4 11 2" xfId="19405"/>
    <cellStyle name="Calc cel 7 4 11 3" xfId="36573"/>
    <cellStyle name="Calc cel 7 4 12" xfId="11252"/>
    <cellStyle name="Calc cel 7 4 12 2" xfId="24983"/>
    <cellStyle name="Calc cel 7 4 13" xfId="22456"/>
    <cellStyle name="Calc cel 7 4 2" xfId="3691"/>
    <cellStyle name="Calc cel 7 4 2 2" xfId="4591"/>
    <cellStyle name="Calc cel 7 4 2 2 2" xfId="14961"/>
    <cellStyle name="Calc cel 7 4 2 2 2 2" xfId="32994"/>
    <cellStyle name="Calc cel 7 4 2 2 3" xfId="26599"/>
    <cellStyle name="Calc cel 7 4 2 3" xfId="5782"/>
    <cellStyle name="Calc cel 7 4 2 3 2" xfId="16151"/>
    <cellStyle name="Calc cel 7 4 2 3 2 2" xfId="34076"/>
    <cellStyle name="Calc cel 7 4 2 3 3" xfId="27789"/>
    <cellStyle name="Calc cel 7 4 2 4" xfId="7447"/>
    <cellStyle name="Calc cel 7 4 2 4 2" xfId="17816"/>
    <cellStyle name="Calc cel 7 4 2 4 3" xfId="29715"/>
    <cellStyle name="Calc cel 7 4 2 5" xfId="8202"/>
    <cellStyle name="Calc cel 7 4 2 5 2" xfId="18571"/>
    <cellStyle name="Calc cel 7 4 2 5 3" xfId="35739"/>
    <cellStyle name="Calc cel 7 4 2 6" xfId="8896"/>
    <cellStyle name="Calc cel 7 4 2 6 2" xfId="19265"/>
    <cellStyle name="Calc cel 7 4 2 6 3" xfId="36433"/>
    <cellStyle name="Calc cel 7 4 2 7" xfId="9514"/>
    <cellStyle name="Calc cel 7 4 2 7 2" xfId="19883"/>
    <cellStyle name="Calc cel 7 4 2 7 3" xfId="37051"/>
    <cellStyle name="Calc cel 7 4 2 8" xfId="14061"/>
    <cellStyle name="Calc cel 7 4 2 8 2" xfId="25699"/>
    <cellStyle name="Calc cel 7 4 2 9" xfId="23172"/>
    <cellStyle name="Calc cel 7 4 3" xfId="3750"/>
    <cellStyle name="Calc cel 7 4 3 2" xfId="3871"/>
    <cellStyle name="Calc cel 7 4 3 2 2" xfId="14241"/>
    <cellStyle name="Calc cel 7 4 3 2 2 2" xfId="32330"/>
    <cellStyle name="Calc cel 7 4 3 2 3" xfId="25879"/>
    <cellStyle name="Calc cel 7 4 3 3" xfId="5841"/>
    <cellStyle name="Calc cel 7 4 3 3 2" xfId="16210"/>
    <cellStyle name="Calc cel 7 4 3 3 2 2" xfId="34135"/>
    <cellStyle name="Calc cel 7 4 3 3 3" xfId="27848"/>
    <cellStyle name="Calc cel 7 4 3 4" xfId="7506"/>
    <cellStyle name="Calc cel 7 4 3 4 2" xfId="17875"/>
    <cellStyle name="Calc cel 7 4 3 4 3" xfId="29774"/>
    <cellStyle name="Calc cel 7 4 3 5" xfId="8261"/>
    <cellStyle name="Calc cel 7 4 3 5 2" xfId="18630"/>
    <cellStyle name="Calc cel 7 4 3 5 3" xfId="35798"/>
    <cellStyle name="Calc cel 7 4 3 6" xfId="8955"/>
    <cellStyle name="Calc cel 7 4 3 6 2" xfId="19324"/>
    <cellStyle name="Calc cel 7 4 3 6 3" xfId="36492"/>
    <cellStyle name="Calc cel 7 4 3 7" xfId="9573"/>
    <cellStyle name="Calc cel 7 4 3 7 2" xfId="19942"/>
    <cellStyle name="Calc cel 7 4 3 7 3" xfId="37110"/>
    <cellStyle name="Calc cel 7 4 3 8" xfId="14120"/>
    <cellStyle name="Calc cel 7 4 3 8 2" xfId="25758"/>
    <cellStyle name="Calc cel 7 4 3 9" xfId="23231"/>
    <cellStyle name="Calc cel 7 4 4" xfId="4799"/>
    <cellStyle name="Calc cel 7 4 4 2" xfId="15169"/>
    <cellStyle name="Calc cel 7 4 4 2 2" xfId="33180"/>
    <cellStyle name="Calc cel 7 4 4 3" xfId="26807"/>
    <cellStyle name="Calc cel 7 4 5" xfId="5220"/>
    <cellStyle name="Calc cel 7 4 5 2" xfId="15589"/>
    <cellStyle name="Calc cel 7 4 5 2 2" xfId="33550"/>
    <cellStyle name="Calc cel 7 4 5 3" xfId="27227"/>
    <cellStyle name="Calc cel 7 4 6" xfId="1785"/>
    <cellStyle name="Calc cel 7 4 6 2" xfId="12155"/>
    <cellStyle name="Calc cel 7 4 6 2 2" xfId="30944"/>
    <cellStyle name="Calc cel 7 4 6 3" xfId="23707"/>
    <cellStyle name="Calc cel 7 4 7" xfId="4708"/>
    <cellStyle name="Calc cel 7 4 7 2" xfId="15078"/>
    <cellStyle name="Calc cel 7 4 7 3" xfId="26716"/>
    <cellStyle name="Calc cel 7 4 8" xfId="6846"/>
    <cellStyle name="Calc cel 7 4 8 2" xfId="17215"/>
    <cellStyle name="Calc cel 7 4 8 3" xfId="34976"/>
    <cellStyle name="Calc cel 7 4 9" xfId="7627"/>
    <cellStyle name="Calc cel 7 4 9 2" xfId="17996"/>
    <cellStyle name="Calc cel 7 4 9 3" xfId="35164"/>
    <cellStyle name="Calc cel 7 5" xfId="2323"/>
    <cellStyle name="Calc cel 7 5 2" xfId="4917"/>
    <cellStyle name="Calc cel 7 5 2 2" xfId="15287"/>
    <cellStyle name="Calc cel 7 5 2 2 2" xfId="33290"/>
    <cellStyle name="Calc cel 7 5 2 3" xfId="26925"/>
    <cellStyle name="Calc cel 7 5 3" xfId="4887"/>
    <cellStyle name="Calc cel 7 5 3 2" xfId="15257"/>
    <cellStyle name="Calc cel 7 5 3 2 2" xfId="33262"/>
    <cellStyle name="Calc cel 7 5 3 3" xfId="26895"/>
    <cellStyle name="Calc cel 7 5 4" xfId="6364"/>
    <cellStyle name="Calc cel 7 5 4 2" xfId="16733"/>
    <cellStyle name="Calc cel 7 5 4 3" xfId="28403"/>
    <cellStyle name="Calc cel 7 5 5" xfId="6360"/>
    <cellStyle name="Calc cel 7 5 5 2" xfId="16729"/>
    <cellStyle name="Calc cel 7 5 5 3" xfId="34505"/>
    <cellStyle name="Calc cel 7 5 6" xfId="6781"/>
    <cellStyle name="Calc cel 7 5 6 2" xfId="17150"/>
    <cellStyle name="Calc cel 7 5 6 3" xfId="34915"/>
    <cellStyle name="Calc cel 7 5 7" xfId="6648"/>
    <cellStyle name="Calc cel 7 5 7 2" xfId="17017"/>
    <cellStyle name="Calc cel 7 5 7 3" xfId="34782"/>
    <cellStyle name="Calc cel 7 5 8" xfId="12693"/>
    <cellStyle name="Calc cel 7 5 8 2" xfId="24245"/>
    <cellStyle name="Calc cel 7 5 9" xfId="21709"/>
    <cellStyle name="Calc cel 7 6" xfId="3459"/>
    <cellStyle name="Calc cel 7 6 2" xfId="4393"/>
    <cellStyle name="Calc cel 7 6 2 2" xfId="14763"/>
    <cellStyle name="Calc cel 7 6 2 2 2" xfId="32811"/>
    <cellStyle name="Calc cel 7 6 2 3" xfId="26401"/>
    <cellStyle name="Calc cel 7 6 3" xfId="5550"/>
    <cellStyle name="Calc cel 7 6 3 2" xfId="15919"/>
    <cellStyle name="Calc cel 7 6 3 2 2" xfId="33844"/>
    <cellStyle name="Calc cel 7 6 3 3" xfId="27557"/>
    <cellStyle name="Calc cel 7 6 4" xfId="7215"/>
    <cellStyle name="Calc cel 7 6 4 2" xfId="17584"/>
    <cellStyle name="Calc cel 7 6 4 3" xfId="29483"/>
    <cellStyle name="Calc cel 7 6 5" xfId="7970"/>
    <cellStyle name="Calc cel 7 6 5 2" xfId="18339"/>
    <cellStyle name="Calc cel 7 6 5 3" xfId="35507"/>
    <cellStyle name="Calc cel 7 6 6" xfId="8664"/>
    <cellStyle name="Calc cel 7 6 6 2" xfId="19033"/>
    <cellStyle name="Calc cel 7 6 6 3" xfId="36201"/>
    <cellStyle name="Calc cel 7 6 7" xfId="9282"/>
    <cellStyle name="Calc cel 7 6 7 2" xfId="19651"/>
    <cellStyle name="Calc cel 7 6 7 3" xfId="36819"/>
    <cellStyle name="Calc cel 7 6 8" xfId="13829"/>
    <cellStyle name="Calc cel 7 6 8 2" xfId="25467"/>
    <cellStyle name="Calc cel 7 6 9" xfId="22940"/>
    <cellStyle name="Calc cel 7 7" xfId="1804"/>
    <cellStyle name="Calc cel 7 7 2" xfId="12174"/>
    <cellStyle name="Calc cel 7 7 2 2" xfId="30960"/>
    <cellStyle name="Calc cel 7 7 3" xfId="23726"/>
    <cellStyle name="Calc cel 7 8" xfId="4810"/>
    <cellStyle name="Calc cel 7 8 2" xfId="15180"/>
    <cellStyle name="Calc cel 7 8 2 2" xfId="33191"/>
    <cellStyle name="Calc cel 7 8 3" xfId="26818"/>
    <cellStyle name="Calc cel 7 9" xfId="5368"/>
    <cellStyle name="Calc cel 7 9 2" xfId="15737"/>
    <cellStyle name="Calc cel 7 9 2 2" xfId="33665"/>
    <cellStyle name="Calc cel 7 9 3" xfId="27375"/>
    <cellStyle name="Calc cel 8" xfId="568"/>
    <cellStyle name="Calc cel 8 10" xfId="6156"/>
    <cellStyle name="Calc cel 8 10 2" xfId="16525"/>
    <cellStyle name="Calc cel 8 10 3" xfId="34381"/>
    <cellStyle name="Calc cel 8 11" xfId="6022"/>
    <cellStyle name="Calc cel 8 11 2" xfId="16391"/>
    <cellStyle name="Calc cel 8 11 3" xfId="34247"/>
    <cellStyle name="Calc cel 8 12" xfId="6552"/>
    <cellStyle name="Calc cel 8 12 2" xfId="16921"/>
    <cellStyle name="Calc cel 8 12 3" xfId="34686"/>
    <cellStyle name="Calc cel 8 13" xfId="6017"/>
    <cellStyle name="Calc cel 8 13 2" xfId="16386"/>
    <cellStyle name="Calc cel 8 13 3" xfId="34242"/>
    <cellStyle name="Calc cel 8 14" xfId="10940"/>
    <cellStyle name="Calc cel 8 14 2" xfId="23495"/>
    <cellStyle name="Calc cel 8 15" xfId="21413"/>
    <cellStyle name="Calc cel 8 2" xfId="999"/>
    <cellStyle name="Calc cel 8 2 10" xfId="6975"/>
    <cellStyle name="Calc cel 8 2 10 2" xfId="17344"/>
    <cellStyle name="Calc cel 8 2 10 3" xfId="35049"/>
    <cellStyle name="Calc cel 8 2 11" xfId="7746"/>
    <cellStyle name="Calc cel 8 2 11 2" xfId="18115"/>
    <cellStyle name="Calc cel 8 2 11 3" xfId="35283"/>
    <cellStyle name="Calc cel 8 2 12" xfId="8465"/>
    <cellStyle name="Calc cel 8 2 12 2" xfId="18834"/>
    <cellStyle name="Calc cel 8 2 12 3" xfId="36002"/>
    <cellStyle name="Calc cel 8 2 13" xfId="11369"/>
    <cellStyle name="Calc cel 8 2 13 2" xfId="23605"/>
    <cellStyle name="Calc cel 8 2 14" xfId="21805"/>
    <cellStyle name="Calc cel 8 2 2" xfId="3092"/>
    <cellStyle name="Calc cel 8 2 2 10" xfId="13462"/>
    <cellStyle name="Calc cel 8 2 2 10 2" xfId="25100"/>
    <cellStyle name="Calc cel 8 2 2 11" xfId="22573"/>
    <cellStyle name="Calc cel 8 2 2 2" xfId="3677"/>
    <cellStyle name="Calc cel 8 2 2 2 2" xfId="4802"/>
    <cellStyle name="Calc cel 8 2 2 2 2 2" xfId="15172"/>
    <cellStyle name="Calc cel 8 2 2 2 2 2 2" xfId="33183"/>
    <cellStyle name="Calc cel 8 2 2 2 2 3" xfId="26810"/>
    <cellStyle name="Calc cel 8 2 2 2 3" xfId="5768"/>
    <cellStyle name="Calc cel 8 2 2 2 3 2" xfId="16137"/>
    <cellStyle name="Calc cel 8 2 2 2 3 2 2" xfId="34062"/>
    <cellStyle name="Calc cel 8 2 2 2 3 3" xfId="27775"/>
    <cellStyle name="Calc cel 8 2 2 2 4" xfId="7433"/>
    <cellStyle name="Calc cel 8 2 2 2 4 2" xfId="17802"/>
    <cellStyle name="Calc cel 8 2 2 2 4 3" xfId="29701"/>
    <cellStyle name="Calc cel 8 2 2 2 5" xfId="8188"/>
    <cellStyle name="Calc cel 8 2 2 2 5 2" xfId="18557"/>
    <cellStyle name="Calc cel 8 2 2 2 5 3" xfId="35725"/>
    <cellStyle name="Calc cel 8 2 2 2 6" xfId="8882"/>
    <cellStyle name="Calc cel 8 2 2 2 6 2" xfId="19251"/>
    <cellStyle name="Calc cel 8 2 2 2 6 3" xfId="36419"/>
    <cellStyle name="Calc cel 8 2 2 2 7" xfId="9500"/>
    <cellStyle name="Calc cel 8 2 2 2 7 2" xfId="19869"/>
    <cellStyle name="Calc cel 8 2 2 2 7 3" xfId="37037"/>
    <cellStyle name="Calc cel 8 2 2 2 8" xfId="14047"/>
    <cellStyle name="Calc cel 8 2 2 2 8 2" xfId="25685"/>
    <cellStyle name="Calc cel 8 2 2 2 9" xfId="23158"/>
    <cellStyle name="Calc cel 8 2 2 3" xfId="3811"/>
    <cellStyle name="Calc cel 8 2 2 3 2" xfId="5166"/>
    <cellStyle name="Calc cel 8 2 2 3 2 2" xfId="15535"/>
    <cellStyle name="Calc cel 8 2 2 3 2 2 2" xfId="33509"/>
    <cellStyle name="Calc cel 8 2 2 3 2 3" xfId="27173"/>
    <cellStyle name="Calc cel 8 2 2 3 3" xfId="5902"/>
    <cellStyle name="Calc cel 8 2 2 3 3 2" xfId="16271"/>
    <cellStyle name="Calc cel 8 2 2 3 3 2 2" xfId="34196"/>
    <cellStyle name="Calc cel 8 2 2 3 3 3" xfId="27909"/>
    <cellStyle name="Calc cel 8 2 2 3 4" xfId="7567"/>
    <cellStyle name="Calc cel 8 2 2 3 4 2" xfId="17936"/>
    <cellStyle name="Calc cel 8 2 2 3 4 3" xfId="29835"/>
    <cellStyle name="Calc cel 8 2 2 3 5" xfId="8322"/>
    <cellStyle name="Calc cel 8 2 2 3 5 2" xfId="18691"/>
    <cellStyle name="Calc cel 8 2 2 3 5 3" xfId="35859"/>
    <cellStyle name="Calc cel 8 2 2 3 6" xfId="9016"/>
    <cellStyle name="Calc cel 8 2 2 3 6 2" xfId="19385"/>
    <cellStyle name="Calc cel 8 2 2 3 6 3" xfId="36553"/>
    <cellStyle name="Calc cel 8 2 2 3 7" xfId="9634"/>
    <cellStyle name="Calc cel 8 2 2 3 7 2" xfId="20003"/>
    <cellStyle name="Calc cel 8 2 2 3 7 3" xfId="37171"/>
    <cellStyle name="Calc cel 8 2 2 3 8" xfId="14181"/>
    <cellStyle name="Calc cel 8 2 2 3 8 2" xfId="25819"/>
    <cellStyle name="Calc cel 8 2 2 3 9" xfId="23292"/>
    <cellStyle name="Calc cel 8 2 2 4" xfId="4809"/>
    <cellStyle name="Calc cel 8 2 2 4 2" xfId="15179"/>
    <cellStyle name="Calc cel 8 2 2 4 2 2" xfId="33190"/>
    <cellStyle name="Calc cel 8 2 2 4 3" xfId="26817"/>
    <cellStyle name="Calc cel 8 2 2 5" xfId="5299"/>
    <cellStyle name="Calc cel 8 2 2 5 2" xfId="15668"/>
    <cellStyle name="Calc cel 8 2 2 5 2 2" xfId="33620"/>
    <cellStyle name="Calc cel 8 2 2 5 3" xfId="27306"/>
    <cellStyle name="Calc cel 8 2 2 6" xfId="6935"/>
    <cellStyle name="Calc cel 8 2 2 6 2" xfId="17304"/>
    <cellStyle name="Calc cel 8 2 2 6 3" xfId="29116"/>
    <cellStyle name="Calc cel 8 2 2 7" xfId="7710"/>
    <cellStyle name="Calc cel 8 2 2 7 2" xfId="18079"/>
    <cellStyle name="Calc cel 8 2 2 7 3" xfId="35247"/>
    <cellStyle name="Calc cel 8 2 2 8" xfId="8438"/>
    <cellStyle name="Calc cel 8 2 2 8 2" xfId="18807"/>
    <cellStyle name="Calc cel 8 2 2 8 3" xfId="35975"/>
    <cellStyle name="Calc cel 8 2 2 9" xfId="9097"/>
    <cellStyle name="Calc cel 8 2 2 9 2" xfId="19466"/>
    <cellStyle name="Calc cel 8 2 2 9 3" xfId="36634"/>
    <cellStyle name="Calc cel 8 2 3" xfId="3295"/>
    <cellStyle name="Calc cel 8 2 3 2" xfId="3878"/>
    <cellStyle name="Calc cel 8 2 3 2 2" xfId="14248"/>
    <cellStyle name="Calc cel 8 2 3 2 2 2" xfId="32337"/>
    <cellStyle name="Calc cel 8 2 3 2 3" xfId="25886"/>
    <cellStyle name="Calc cel 8 2 3 3" xfId="5386"/>
    <cellStyle name="Calc cel 8 2 3 3 2" xfId="15755"/>
    <cellStyle name="Calc cel 8 2 3 3 2 2" xfId="33680"/>
    <cellStyle name="Calc cel 8 2 3 3 3" xfId="27393"/>
    <cellStyle name="Calc cel 8 2 3 4" xfId="7051"/>
    <cellStyle name="Calc cel 8 2 3 4 2" xfId="17420"/>
    <cellStyle name="Calc cel 8 2 3 4 3" xfId="29319"/>
    <cellStyle name="Calc cel 8 2 3 5" xfId="7806"/>
    <cellStyle name="Calc cel 8 2 3 5 2" xfId="18175"/>
    <cellStyle name="Calc cel 8 2 3 5 3" xfId="35343"/>
    <cellStyle name="Calc cel 8 2 3 6" xfId="8500"/>
    <cellStyle name="Calc cel 8 2 3 6 2" xfId="18869"/>
    <cellStyle name="Calc cel 8 2 3 6 3" xfId="36037"/>
    <cellStyle name="Calc cel 8 2 3 7" xfId="9118"/>
    <cellStyle name="Calc cel 8 2 3 7 2" xfId="19487"/>
    <cellStyle name="Calc cel 8 2 3 7 3" xfId="36655"/>
    <cellStyle name="Calc cel 8 2 3 8" xfId="13665"/>
    <cellStyle name="Calc cel 8 2 3 8 2" xfId="25303"/>
    <cellStyle name="Calc cel 8 2 3 9" xfId="22776"/>
    <cellStyle name="Calc cel 8 2 4" xfId="3647"/>
    <cellStyle name="Calc cel 8 2 4 2" xfId="4643"/>
    <cellStyle name="Calc cel 8 2 4 2 2" xfId="15013"/>
    <cellStyle name="Calc cel 8 2 4 2 2 2" xfId="33039"/>
    <cellStyle name="Calc cel 8 2 4 2 3" xfId="26651"/>
    <cellStyle name="Calc cel 8 2 4 3" xfId="5738"/>
    <cellStyle name="Calc cel 8 2 4 3 2" xfId="16107"/>
    <cellStyle name="Calc cel 8 2 4 3 2 2" xfId="34032"/>
    <cellStyle name="Calc cel 8 2 4 3 3" xfId="27745"/>
    <cellStyle name="Calc cel 8 2 4 4" xfId="7403"/>
    <cellStyle name="Calc cel 8 2 4 4 2" xfId="17772"/>
    <cellStyle name="Calc cel 8 2 4 4 3" xfId="29671"/>
    <cellStyle name="Calc cel 8 2 4 5" xfId="8158"/>
    <cellStyle name="Calc cel 8 2 4 5 2" xfId="18527"/>
    <cellStyle name="Calc cel 8 2 4 5 3" xfId="35695"/>
    <cellStyle name="Calc cel 8 2 4 6" xfId="8852"/>
    <cellStyle name="Calc cel 8 2 4 6 2" xfId="19221"/>
    <cellStyle name="Calc cel 8 2 4 6 3" xfId="36389"/>
    <cellStyle name="Calc cel 8 2 4 7" xfId="9470"/>
    <cellStyle name="Calc cel 8 2 4 7 2" xfId="19839"/>
    <cellStyle name="Calc cel 8 2 4 7 3" xfId="37007"/>
    <cellStyle name="Calc cel 8 2 4 8" xfId="14017"/>
    <cellStyle name="Calc cel 8 2 4 8 2" xfId="25655"/>
    <cellStyle name="Calc cel 8 2 4 9" xfId="23128"/>
    <cellStyle name="Calc cel 8 2 5" xfId="4706"/>
    <cellStyle name="Calc cel 8 2 5 2" xfId="15076"/>
    <cellStyle name="Calc cel 8 2 5 2 2" xfId="33095"/>
    <cellStyle name="Calc cel 8 2 5 3" xfId="26714"/>
    <cellStyle name="Calc cel 8 2 6" xfId="5129"/>
    <cellStyle name="Calc cel 8 2 6 2" xfId="15499"/>
    <cellStyle name="Calc cel 8 2 6 2 2" xfId="33474"/>
    <cellStyle name="Calc cel 8 2 6 3" xfId="27137"/>
    <cellStyle name="Calc cel 8 2 7" xfId="5095"/>
    <cellStyle name="Calc cel 8 2 7 2" xfId="15465"/>
    <cellStyle name="Calc cel 8 2 7 2 2" xfId="33445"/>
    <cellStyle name="Calc cel 8 2 7 3" xfId="27103"/>
    <cellStyle name="Calc cel 8 2 8" xfId="4005"/>
    <cellStyle name="Calc cel 8 2 8 2" xfId="14375"/>
    <cellStyle name="Calc cel 8 2 8 3" xfId="26013"/>
    <cellStyle name="Calc cel 8 2 9" xfId="6428"/>
    <cellStyle name="Calc cel 8 2 9 2" xfId="16797"/>
    <cellStyle name="Calc cel 8 2 9 3" xfId="34562"/>
    <cellStyle name="Calc cel 8 3" xfId="1156"/>
    <cellStyle name="Calc cel 8 3 10" xfId="6849"/>
    <cellStyle name="Calc cel 8 3 10 2" xfId="17218"/>
    <cellStyle name="Calc cel 8 3 10 3" xfId="34979"/>
    <cellStyle name="Calc cel 8 3 11" xfId="7630"/>
    <cellStyle name="Calc cel 8 3 11 2" xfId="17999"/>
    <cellStyle name="Calc cel 8 3 11 3" xfId="35167"/>
    <cellStyle name="Calc cel 8 3 12" xfId="11526"/>
    <cellStyle name="Calc cel 8 3 12 2" xfId="24489"/>
    <cellStyle name="Calc cel 8 3 13" xfId="21962"/>
    <cellStyle name="Calc cel 8 3 2" xfId="3396"/>
    <cellStyle name="Calc cel 8 3 2 2" xfId="4228"/>
    <cellStyle name="Calc cel 8 3 2 2 2" xfId="14598"/>
    <cellStyle name="Calc cel 8 3 2 2 2 2" xfId="32663"/>
    <cellStyle name="Calc cel 8 3 2 2 3" xfId="26236"/>
    <cellStyle name="Calc cel 8 3 2 3" xfId="5487"/>
    <cellStyle name="Calc cel 8 3 2 3 2" xfId="15856"/>
    <cellStyle name="Calc cel 8 3 2 3 2 2" xfId="33781"/>
    <cellStyle name="Calc cel 8 3 2 3 3" xfId="27494"/>
    <cellStyle name="Calc cel 8 3 2 4" xfId="7152"/>
    <cellStyle name="Calc cel 8 3 2 4 2" xfId="17521"/>
    <cellStyle name="Calc cel 8 3 2 4 3" xfId="29420"/>
    <cellStyle name="Calc cel 8 3 2 5" xfId="7907"/>
    <cellStyle name="Calc cel 8 3 2 5 2" xfId="18276"/>
    <cellStyle name="Calc cel 8 3 2 5 3" xfId="35444"/>
    <cellStyle name="Calc cel 8 3 2 6" xfId="8601"/>
    <cellStyle name="Calc cel 8 3 2 6 2" xfId="18970"/>
    <cellStyle name="Calc cel 8 3 2 6 3" xfId="36138"/>
    <cellStyle name="Calc cel 8 3 2 7" xfId="9219"/>
    <cellStyle name="Calc cel 8 3 2 7 2" xfId="19588"/>
    <cellStyle name="Calc cel 8 3 2 7 3" xfId="36756"/>
    <cellStyle name="Calc cel 8 3 2 8" xfId="13766"/>
    <cellStyle name="Calc cel 8 3 2 8 2" xfId="25404"/>
    <cellStyle name="Calc cel 8 3 2 9" xfId="22877"/>
    <cellStyle name="Calc cel 8 3 3" xfId="3721"/>
    <cellStyle name="Calc cel 8 3 3 2" xfId="4223"/>
    <cellStyle name="Calc cel 8 3 3 2 2" xfId="14593"/>
    <cellStyle name="Calc cel 8 3 3 2 2 2" xfId="32658"/>
    <cellStyle name="Calc cel 8 3 3 2 3" xfId="26231"/>
    <cellStyle name="Calc cel 8 3 3 3" xfId="5812"/>
    <cellStyle name="Calc cel 8 3 3 3 2" xfId="16181"/>
    <cellStyle name="Calc cel 8 3 3 3 2 2" xfId="34106"/>
    <cellStyle name="Calc cel 8 3 3 3 3" xfId="27819"/>
    <cellStyle name="Calc cel 8 3 3 4" xfId="7477"/>
    <cellStyle name="Calc cel 8 3 3 4 2" xfId="17846"/>
    <cellStyle name="Calc cel 8 3 3 4 3" xfId="29745"/>
    <cellStyle name="Calc cel 8 3 3 5" xfId="8232"/>
    <cellStyle name="Calc cel 8 3 3 5 2" xfId="18601"/>
    <cellStyle name="Calc cel 8 3 3 5 3" xfId="35769"/>
    <cellStyle name="Calc cel 8 3 3 6" xfId="8926"/>
    <cellStyle name="Calc cel 8 3 3 6 2" xfId="19295"/>
    <cellStyle name="Calc cel 8 3 3 6 3" xfId="36463"/>
    <cellStyle name="Calc cel 8 3 3 7" xfId="9544"/>
    <cellStyle name="Calc cel 8 3 3 7 2" xfId="19913"/>
    <cellStyle name="Calc cel 8 3 3 7 3" xfId="37081"/>
    <cellStyle name="Calc cel 8 3 3 8" xfId="14091"/>
    <cellStyle name="Calc cel 8 3 3 8 2" xfId="25729"/>
    <cellStyle name="Calc cel 8 3 3 9" xfId="23202"/>
    <cellStyle name="Calc cel 8 3 4" xfId="4253"/>
    <cellStyle name="Calc cel 8 3 4 2" xfId="14623"/>
    <cellStyle name="Calc cel 8 3 4 2 2" xfId="32686"/>
    <cellStyle name="Calc cel 8 3 4 3" xfId="26261"/>
    <cellStyle name="Calc cel 8 3 5" xfId="4174"/>
    <cellStyle name="Calc cel 8 3 5 2" xfId="14544"/>
    <cellStyle name="Calc cel 8 3 5 2 2" xfId="32613"/>
    <cellStyle name="Calc cel 8 3 5 3" xfId="26182"/>
    <cellStyle name="Calc cel 8 3 6" xfId="4859"/>
    <cellStyle name="Calc cel 8 3 6 2" xfId="15229"/>
    <cellStyle name="Calc cel 8 3 6 2 2" xfId="33238"/>
    <cellStyle name="Calc cel 8 3 6 3" xfId="26867"/>
    <cellStyle name="Calc cel 8 3 7" xfId="5350"/>
    <cellStyle name="Calc cel 8 3 7 2" xfId="15719"/>
    <cellStyle name="Calc cel 8 3 7 3" xfId="27357"/>
    <cellStyle name="Calc cel 8 3 8" xfId="6543"/>
    <cellStyle name="Calc cel 8 3 8 2" xfId="16912"/>
    <cellStyle name="Calc cel 8 3 8 3" xfId="34677"/>
    <cellStyle name="Calc cel 8 3 9" xfId="6168"/>
    <cellStyle name="Calc cel 8 3 9 2" xfId="16537"/>
    <cellStyle name="Calc cel 8 3 9 3" xfId="34393"/>
    <cellStyle name="Calc cel 8 4" xfId="3621"/>
    <cellStyle name="Calc cel 8 4 2" xfId="4012"/>
    <cellStyle name="Calc cel 8 4 2 2" xfId="14382"/>
    <cellStyle name="Calc cel 8 4 2 2 2" xfId="32457"/>
    <cellStyle name="Calc cel 8 4 2 3" xfId="26020"/>
    <cellStyle name="Calc cel 8 4 3" xfId="5712"/>
    <cellStyle name="Calc cel 8 4 3 2" xfId="16081"/>
    <cellStyle name="Calc cel 8 4 3 2 2" xfId="34006"/>
    <cellStyle name="Calc cel 8 4 3 3" xfId="27719"/>
    <cellStyle name="Calc cel 8 4 4" xfId="7377"/>
    <cellStyle name="Calc cel 8 4 4 2" xfId="17746"/>
    <cellStyle name="Calc cel 8 4 4 3" xfId="29645"/>
    <cellStyle name="Calc cel 8 4 5" xfId="8132"/>
    <cellStyle name="Calc cel 8 4 5 2" xfId="18501"/>
    <cellStyle name="Calc cel 8 4 5 3" xfId="35669"/>
    <cellStyle name="Calc cel 8 4 6" xfId="8826"/>
    <cellStyle name="Calc cel 8 4 6 2" xfId="19195"/>
    <cellStyle name="Calc cel 8 4 6 3" xfId="36363"/>
    <cellStyle name="Calc cel 8 4 7" xfId="9444"/>
    <cellStyle name="Calc cel 8 4 7 2" xfId="19813"/>
    <cellStyle name="Calc cel 8 4 7 3" xfId="36981"/>
    <cellStyle name="Calc cel 8 4 8" xfId="13991"/>
    <cellStyle name="Calc cel 8 4 8 2" xfId="25629"/>
    <cellStyle name="Calc cel 8 4 9" xfId="23102"/>
    <cellStyle name="Calc cel 8 5" xfId="3583"/>
    <cellStyle name="Calc cel 8 5 2" xfId="4419"/>
    <cellStyle name="Calc cel 8 5 2 2" xfId="14789"/>
    <cellStyle name="Calc cel 8 5 2 2 2" xfId="32835"/>
    <cellStyle name="Calc cel 8 5 2 3" xfId="26427"/>
    <cellStyle name="Calc cel 8 5 3" xfId="5674"/>
    <cellStyle name="Calc cel 8 5 3 2" xfId="16043"/>
    <cellStyle name="Calc cel 8 5 3 2 2" xfId="33968"/>
    <cellStyle name="Calc cel 8 5 3 3" xfId="27681"/>
    <cellStyle name="Calc cel 8 5 4" xfId="7339"/>
    <cellStyle name="Calc cel 8 5 4 2" xfId="17708"/>
    <cellStyle name="Calc cel 8 5 4 3" xfId="29607"/>
    <cellStyle name="Calc cel 8 5 5" xfId="8094"/>
    <cellStyle name="Calc cel 8 5 5 2" xfId="18463"/>
    <cellStyle name="Calc cel 8 5 5 3" xfId="35631"/>
    <cellStyle name="Calc cel 8 5 6" xfId="8788"/>
    <cellStyle name="Calc cel 8 5 6 2" xfId="19157"/>
    <cellStyle name="Calc cel 8 5 6 3" xfId="36325"/>
    <cellStyle name="Calc cel 8 5 7" xfId="9406"/>
    <cellStyle name="Calc cel 8 5 7 2" xfId="19775"/>
    <cellStyle name="Calc cel 8 5 7 3" xfId="36943"/>
    <cellStyle name="Calc cel 8 5 8" xfId="13953"/>
    <cellStyle name="Calc cel 8 5 8 2" xfId="25591"/>
    <cellStyle name="Calc cel 8 5 9" xfId="23064"/>
    <cellStyle name="Calc cel 8 6" xfId="1814"/>
    <cellStyle name="Calc cel 8 6 2" xfId="12184"/>
    <cellStyle name="Calc cel 8 6 2 2" xfId="30970"/>
    <cellStyle name="Calc cel 8 6 3" xfId="23736"/>
    <cellStyle name="Calc cel 8 7" xfId="3962"/>
    <cellStyle name="Calc cel 8 7 2" xfId="14332"/>
    <cellStyle name="Calc cel 8 7 2 2" xfId="32417"/>
    <cellStyle name="Calc cel 8 7 3" xfId="25970"/>
    <cellStyle name="Calc cel 8 8" xfId="4955"/>
    <cellStyle name="Calc cel 8 8 2" xfId="15325"/>
    <cellStyle name="Calc cel 8 8 2 2" xfId="33326"/>
    <cellStyle name="Calc cel 8 8 3" xfId="26963"/>
    <cellStyle name="Calc cel 8 9" xfId="1697"/>
    <cellStyle name="Calc cel 8 9 2" xfId="12067"/>
    <cellStyle name="Calc cel 8 9 3" xfId="23619"/>
    <cellStyle name="Calc cel 9" xfId="21211"/>
    <cellStyle name="Calculation 2" xfId="249"/>
    <cellStyle name="Calculation 3" xfId="250"/>
    <cellStyle name="Calculation 3 10" xfId="3291"/>
    <cellStyle name="Calculation 3 10 2" xfId="4625"/>
    <cellStyle name="Calculation 3 10 2 2" xfId="14995"/>
    <cellStyle name="Calculation 3 10 2 2 2" xfId="33023"/>
    <cellStyle name="Calculation 3 10 2 3" xfId="26633"/>
    <cellStyle name="Calculation 3 10 3" xfId="5382"/>
    <cellStyle name="Calculation 3 10 3 2" xfId="15751"/>
    <cellStyle name="Calculation 3 10 3 2 2" xfId="33676"/>
    <cellStyle name="Calculation 3 10 3 3" xfId="27389"/>
    <cellStyle name="Calculation 3 10 4" xfId="7047"/>
    <cellStyle name="Calculation 3 10 4 2" xfId="17416"/>
    <cellStyle name="Calculation 3 10 4 3" xfId="29315"/>
    <cellStyle name="Calculation 3 10 5" xfId="7802"/>
    <cellStyle name="Calculation 3 10 5 2" xfId="18171"/>
    <cellStyle name="Calculation 3 10 5 3" xfId="35339"/>
    <cellStyle name="Calculation 3 10 6" xfId="8496"/>
    <cellStyle name="Calculation 3 10 6 2" xfId="18865"/>
    <cellStyle name="Calculation 3 10 6 3" xfId="36033"/>
    <cellStyle name="Calculation 3 10 7" xfId="9114"/>
    <cellStyle name="Calculation 3 10 7 2" xfId="19483"/>
    <cellStyle name="Calculation 3 10 7 3" xfId="36651"/>
    <cellStyle name="Calculation 3 10 8" xfId="13661"/>
    <cellStyle name="Calculation 3 10 8 2" xfId="25299"/>
    <cellStyle name="Calculation 3 10 9" xfId="22772"/>
    <cellStyle name="Calculation 3 11" xfId="2136"/>
    <cellStyle name="Calculation 3 11 2" xfId="1830"/>
    <cellStyle name="Calculation 3 11 2 2" xfId="12200"/>
    <cellStyle name="Calculation 3 11 2 2 2" xfId="30985"/>
    <cellStyle name="Calculation 3 11 2 3" xfId="23752"/>
    <cellStyle name="Calculation 3 11 3" xfId="4044"/>
    <cellStyle name="Calculation 3 11 3 2" xfId="14414"/>
    <cellStyle name="Calculation 3 11 3 2 2" xfId="32487"/>
    <cellStyle name="Calculation 3 11 3 3" xfId="26052"/>
    <cellStyle name="Calculation 3 11 4" xfId="6231"/>
    <cellStyle name="Calculation 3 11 4 2" xfId="16600"/>
    <cellStyle name="Calculation 3 11 4 3" xfId="28216"/>
    <cellStyle name="Calculation 3 11 5" xfId="6508"/>
    <cellStyle name="Calculation 3 11 5 2" xfId="16877"/>
    <cellStyle name="Calculation 3 11 5 3" xfId="34642"/>
    <cellStyle name="Calculation 3 11 6" xfId="6719"/>
    <cellStyle name="Calculation 3 11 6 2" xfId="17088"/>
    <cellStyle name="Calculation 3 11 6 3" xfId="34853"/>
    <cellStyle name="Calculation 3 11 7" xfId="6627"/>
    <cellStyle name="Calculation 3 11 7 2" xfId="16996"/>
    <cellStyle name="Calculation 3 11 7 3" xfId="34761"/>
    <cellStyle name="Calculation 3 11 8" xfId="12506"/>
    <cellStyle name="Calculation 3 11 8 2" xfId="24058"/>
    <cellStyle name="Calculation 3 11 9" xfId="21522"/>
    <cellStyle name="Calculation 3 12" xfId="1772"/>
    <cellStyle name="Calculation 3 12 2" xfId="12142"/>
    <cellStyle name="Calculation 3 12 2 2" xfId="30934"/>
    <cellStyle name="Calculation 3 12 3" xfId="23694"/>
    <cellStyle name="Calculation 3 13" xfId="4509"/>
    <cellStyle name="Calculation 3 13 2" xfId="14879"/>
    <cellStyle name="Calculation 3 13 2 2" xfId="32920"/>
    <cellStyle name="Calculation 3 13 3" xfId="26517"/>
    <cellStyle name="Calculation 3 14" xfId="4953"/>
    <cellStyle name="Calculation 3 14 2" xfId="15323"/>
    <cellStyle name="Calculation 3 14 2 2" xfId="33324"/>
    <cellStyle name="Calculation 3 14 3" xfId="26961"/>
    <cellStyle name="Calculation 3 15" xfId="5346"/>
    <cellStyle name="Calculation 3 15 2" xfId="15715"/>
    <cellStyle name="Calculation 3 15 3" xfId="27353"/>
    <cellStyle name="Calculation 3 16" xfId="1497"/>
    <cellStyle name="Calculation 3 16 2" xfId="11867"/>
    <cellStyle name="Calculation 3 16 3" xfId="30665"/>
    <cellStyle name="Calculation 3 17" xfId="2848"/>
    <cellStyle name="Calculation 3 17 2" xfId="13218"/>
    <cellStyle name="Calculation 3 17 3" xfId="31905"/>
    <cellStyle name="Calculation 3 18" xfId="6072"/>
    <cellStyle name="Calculation 3 18 2" xfId="16441"/>
    <cellStyle name="Calculation 3 18 3" xfId="34297"/>
    <cellStyle name="Calculation 3 19" xfId="7016"/>
    <cellStyle name="Calculation 3 19 2" xfId="17385"/>
    <cellStyle name="Calculation 3 19 3" xfId="35090"/>
    <cellStyle name="Calculation 3 2" xfId="491"/>
    <cellStyle name="Calculation 3 2 10" xfId="4114"/>
    <cellStyle name="Calculation 3 2 10 2" xfId="14484"/>
    <cellStyle name="Calculation 3 2 10 3" xfId="26122"/>
    <cellStyle name="Calculation 3 2 11" xfId="6044"/>
    <cellStyle name="Calculation 3 2 11 2" xfId="16413"/>
    <cellStyle name="Calculation 3 2 11 3" xfId="34269"/>
    <cellStyle name="Calculation 3 2 12" xfId="1662"/>
    <cellStyle name="Calculation 3 2 12 2" xfId="12032"/>
    <cellStyle name="Calculation 3 2 12 3" xfId="30830"/>
    <cellStyle name="Calculation 3 2 13" xfId="1456"/>
    <cellStyle name="Calculation 3 2 13 2" xfId="11826"/>
    <cellStyle name="Calculation 3 2 13 3" xfId="30624"/>
    <cellStyle name="Calculation 3 2 14" xfId="1689"/>
    <cellStyle name="Calculation 3 2 14 2" xfId="12059"/>
    <cellStyle name="Calculation 3 2 14 3" xfId="30857"/>
    <cellStyle name="Calculation 3 2 15" xfId="23372"/>
    <cellStyle name="Calculation 3 2 16" xfId="21261"/>
    <cellStyle name="Calculation 3 2 2" xfId="977"/>
    <cellStyle name="Calculation 3 2 2 10" xfId="6837"/>
    <cellStyle name="Calculation 3 2 2 10 2" xfId="17206"/>
    <cellStyle name="Calculation 3 2 2 10 3" xfId="34967"/>
    <cellStyle name="Calculation 3 2 2 11" xfId="7619"/>
    <cellStyle name="Calculation 3 2 2 11 2" xfId="17988"/>
    <cellStyle name="Calculation 3 2 2 11 3" xfId="35156"/>
    <cellStyle name="Calculation 3 2 2 12" xfId="8357"/>
    <cellStyle name="Calculation 3 2 2 12 2" xfId="18726"/>
    <cellStyle name="Calculation 3 2 2 12 3" xfId="35894"/>
    <cellStyle name="Calculation 3 2 2 13" xfId="11347"/>
    <cellStyle name="Calculation 3 2 2 13 2" xfId="23583"/>
    <cellStyle name="Calculation 3 2 2 14" xfId="21336"/>
    <cellStyle name="Calculation 3 2 2 2" xfId="3070"/>
    <cellStyle name="Calculation 3 2 2 2 10" xfId="13440"/>
    <cellStyle name="Calculation 3 2 2 2 10 2" xfId="25078"/>
    <cellStyle name="Calculation 3 2 2 2 11" xfId="22551"/>
    <cellStyle name="Calculation 3 2 2 2 2" xfId="3735"/>
    <cellStyle name="Calculation 3 2 2 2 2 2" xfId="4455"/>
    <cellStyle name="Calculation 3 2 2 2 2 2 2" xfId="14825"/>
    <cellStyle name="Calculation 3 2 2 2 2 2 2 2" xfId="32868"/>
    <cellStyle name="Calculation 3 2 2 2 2 2 3" xfId="26463"/>
    <cellStyle name="Calculation 3 2 2 2 2 3" xfId="5826"/>
    <cellStyle name="Calculation 3 2 2 2 2 3 2" xfId="16195"/>
    <cellStyle name="Calculation 3 2 2 2 2 3 2 2" xfId="34120"/>
    <cellStyle name="Calculation 3 2 2 2 2 3 3" xfId="27833"/>
    <cellStyle name="Calculation 3 2 2 2 2 4" xfId="7491"/>
    <cellStyle name="Calculation 3 2 2 2 2 4 2" xfId="17860"/>
    <cellStyle name="Calculation 3 2 2 2 2 4 3" xfId="29759"/>
    <cellStyle name="Calculation 3 2 2 2 2 5" xfId="8246"/>
    <cellStyle name="Calculation 3 2 2 2 2 5 2" xfId="18615"/>
    <cellStyle name="Calculation 3 2 2 2 2 5 3" xfId="35783"/>
    <cellStyle name="Calculation 3 2 2 2 2 6" xfId="8940"/>
    <cellStyle name="Calculation 3 2 2 2 2 6 2" xfId="19309"/>
    <cellStyle name="Calculation 3 2 2 2 2 6 3" xfId="36477"/>
    <cellStyle name="Calculation 3 2 2 2 2 7" xfId="9558"/>
    <cellStyle name="Calculation 3 2 2 2 2 7 2" xfId="19927"/>
    <cellStyle name="Calculation 3 2 2 2 2 7 3" xfId="37095"/>
    <cellStyle name="Calculation 3 2 2 2 2 8" xfId="14105"/>
    <cellStyle name="Calculation 3 2 2 2 2 8 2" xfId="25743"/>
    <cellStyle name="Calculation 3 2 2 2 2 9" xfId="23216"/>
    <cellStyle name="Calculation 3 2 2 2 3" xfId="3789"/>
    <cellStyle name="Calculation 3 2 2 2 3 2" xfId="3854"/>
    <cellStyle name="Calculation 3 2 2 2 3 2 2" xfId="14224"/>
    <cellStyle name="Calculation 3 2 2 2 3 2 2 2" xfId="32314"/>
    <cellStyle name="Calculation 3 2 2 2 3 2 3" xfId="25862"/>
    <cellStyle name="Calculation 3 2 2 2 3 3" xfId="5880"/>
    <cellStyle name="Calculation 3 2 2 2 3 3 2" xfId="16249"/>
    <cellStyle name="Calculation 3 2 2 2 3 3 2 2" xfId="34174"/>
    <cellStyle name="Calculation 3 2 2 2 3 3 3" xfId="27887"/>
    <cellStyle name="Calculation 3 2 2 2 3 4" xfId="7545"/>
    <cellStyle name="Calculation 3 2 2 2 3 4 2" xfId="17914"/>
    <cellStyle name="Calculation 3 2 2 2 3 4 3" xfId="29813"/>
    <cellStyle name="Calculation 3 2 2 2 3 5" xfId="8300"/>
    <cellStyle name="Calculation 3 2 2 2 3 5 2" xfId="18669"/>
    <cellStyle name="Calculation 3 2 2 2 3 5 3" xfId="35837"/>
    <cellStyle name="Calculation 3 2 2 2 3 6" xfId="8994"/>
    <cellStyle name="Calculation 3 2 2 2 3 6 2" xfId="19363"/>
    <cellStyle name="Calculation 3 2 2 2 3 6 3" xfId="36531"/>
    <cellStyle name="Calculation 3 2 2 2 3 7" xfId="9612"/>
    <cellStyle name="Calculation 3 2 2 2 3 7 2" xfId="19981"/>
    <cellStyle name="Calculation 3 2 2 2 3 7 3" xfId="37149"/>
    <cellStyle name="Calculation 3 2 2 2 3 8" xfId="14159"/>
    <cellStyle name="Calculation 3 2 2 2 3 8 2" xfId="25797"/>
    <cellStyle name="Calculation 3 2 2 2 3 9" xfId="23270"/>
    <cellStyle name="Calculation 3 2 2 2 4" xfId="4770"/>
    <cellStyle name="Calculation 3 2 2 2 4 2" xfId="15140"/>
    <cellStyle name="Calculation 3 2 2 2 4 2 2" xfId="33153"/>
    <cellStyle name="Calculation 3 2 2 2 4 3" xfId="26778"/>
    <cellStyle name="Calculation 3 2 2 2 5" xfId="5277"/>
    <cellStyle name="Calculation 3 2 2 2 5 2" xfId="15646"/>
    <cellStyle name="Calculation 3 2 2 2 5 2 2" xfId="33598"/>
    <cellStyle name="Calculation 3 2 2 2 5 3" xfId="27284"/>
    <cellStyle name="Calculation 3 2 2 2 6" xfId="6913"/>
    <cellStyle name="Calculation 3 2 2 2 6 2" xfId="17282"/>
    <cellStyle name="Calculation 3 2 2 2 6 3" xfId="29094"/>
    <cellStyle name="Calculation 3 2 2 2 7" xfId="7688"/>
    <cellStyle name="Calculation 3 2 2 2 7 2" xfId="18057"/>
    <cellStyle name="Calculation 3 2 2 2 7 3" xfId="35225"/>
    <cellStyle name="Calculation 3 2 2 2 8" xfId="8416"/>
    <cellStyle name="Calculation 3 2 2 2 8 2" xfId="18785"/>
    <cellStyle name="Calculation 3 2 2 2 8 3" xfId="35953"/>
    <cellStyle name="Calculation 3 2 2 2 9" xfId="9075"/>
    <cellStyle name="Calculation 3 2 2 2 9 2" xfId="19444"/>
    <cellStyle name="Calculation 3 2 2 2 9 3" xfId="36612"/>
    <cellStyle name="Calculation 3 2 2 3" xfId="3503"/>
    <cellStyle name="Calculation 3 2 2 3 2" xfId="4186"/>
    <cellStyle name="Calculation 3 2 2 3 2 2" xfId="14556"/>
    <cellStyle name="Calculation 3 2 2 3 2 2 2" xfId="32623"/>
    <cellStyle name="Calculation 3 2 2 3 2 3" xfId="26194"/>
    <cellStyle name="Calculation 3 2 2 3 3" xfId="5594"/>
    <cellStyle name="Calculation 3 2 2 3 3 2" xfId="15963"/>
    <cellStyle name="Calculation 3 2 2 3 3 2 2" xfId="33888"/>
    <cellStyle name="Calculation 3 2 2 3 3 3" xfId="27601"/>
    <cellStyle name="Calculation 3 2 2 3 4" xfId="7259"/>
    <cellStyle name="Calculation 3 2 2 3 4 2" xfId="17628"/>
    <cellStyle name="Calculation 3 2 2 3 4 3" xfId="29527"/>
    <cellStyle name="Calculation 3 2 2 3 5" xfId="8014"/>
    <cellStyle name="Calculation 3 2 2 3 5 2" xfId="18383"/>
    <cellStyle name="Calculation 3 2 2 3 5 3" xfId="35551"/>
    <cellStyle name="Calculation 3 2 2 3 6" xfId="8708"/>
    <cellStyle name="Calculation 3 2 2 3 6 2" xfId="19077"/>
    <cellStyle name="Calculation 3 2 2 3 6 3" xfId="36245"/>
    <cellStyle name="Calculation 3 2 2 3 7" xfId="9326"/>
    <cellStyle name="Calculation 3 2 2 3 7 2" xfId="19695"/>
    <cellStyle name="Calculation 3 2 2 3 7 3" xfId="36863"/>
    <cellStyle name="Calculation 3 2 2 3 8" xfId="13873"/>
    <cellStyle name="Calculation 3 2 2 3 8 2" xfId="25511"/>
    <cellStyle name="Calculation 3 2 2 3 9" xfId="22984"/>
    <cellStyle name="Calculation 3 2 2 4" xfId="3373"/>
    <cellStyle name="Calculation 3 2 2 4 2" xfId="4188"/>
    <cellStyle name="Calculation 3 2 2 4 2 2" xfId="14558"/>
    <cellStyle name="Calculation 3 2 2 4 2 2 2" xfId="32625"/>
    <cellStyle name="Calculation 3 2 2 4 2 3" xfId="26196"/>
    <cellStyle name="Calculation 3 2 2 4 3" xfId="5464"/>
    <cellStyle name="Calculation 3 2 2 4 3 2" xfId="15833"/>
    <cellStyle name="Calculation 3 2 2 4 3 2 2" xfId="33758"/>
    <cellStyle name="Calculation 3 2 2 4 3 3" xfId="27471"/>
    <cellStyle name="Calculation 3 2 2 4 4" xfId="7129"/>
    <cellStyle name="Calculation 3 2 2 4 4 2" xfId="17498"/>
    <cellStyle name="Calculation 3 2 2 4 4 3" xfId="29397"/>
    <cellStyle name="Calculation 3 2 2 4 5" xfId="7884"/>
    <cellStyle name="Calculation 3 2 2 4 5 2" xfId="18253"/>
    <cellStyle name="Calculation 3 2 2 4 5 3" xfId="35421"/>
    <cellStyle name="Calculation 3 2 2 4 6" xfId="8578"/>
    <cellStyle name="Calculation 3 2 2 4 6 2" xfId="18947"/>
    <cellStyle name="Calculation 3 2 2 4 6 3" xfId="36115"/>
    <cellStyle name="Calculation 3 2 2 4 7" xfId="9196"/>
    <cellStyle name="Calculation 3 2 2 4 7 2" xfId="19565"/>
    <cellStyle name="Calculation 3 2 2 4 7 3" xfId="36733"/>
    <cellStyle name="Calculation 3 2 2 4 8" xfId="13743"/>
    <cellStyle name="Calculation 3 2 2 4 8 2" xfId="25381"/>
    <cellStyle name="Calculation 3 2 2 4 9" xfId="22854"/>
    <cellStyle name="Calculation 3 2 2 5" xfId="1903"/>
    <cellStyle name="Calculation 3 2 2 5 2" xfId="12273"/>
    <cellStyle name="Calculation 3 2 2 5 2 2" xfId="31054"/>
    <cellStyle name="Calculation 3 2 2 5 3" xfId="23825"/>
    <cellStyle name="Calculation 3 2 2 6" xfId="4083"/>
    <cellStyle name="Calculation 3 2 2 6 2" xfId="14453"/>
    <cellStyle name="Calculation 3 2 2 6 2 2" xfId="32526"/>
    <cellStyle name="Calculation 3 2 2 6 3" xfId="26091"/>
    <cellStyle name="Calculation 3 2 2 7" xfId="1802"/>
    <cellStyle name="Calculation 3 2 2 7 2" xfId="12172"/>
    <cellStyle name="Calculation 3 2 2 7 2 2" xfId="30958"/>
    <cellStyle name="Calculation 3 2 2 7 3" xfId="23724"/>
    <cellStyle name="Calculation 3 2 2 8" xfId="5975"/>
    <cellStyle name="Calculation 3 2 2 8 2" xfId="16344"/>
    <cellStyle name="Calculation 3 2 2 8 3" xfId="27982"/>
    <cellStyle name="Calculation 3 2 2 9" xfId="6101"/>
    <cellStyle name="Calculation 3 2 2 9 2" xfId="16470"/>
    <cellStyle name="Calculation 3 2 2 9 3" xfId="34326"/>
    <cellStyle name="Calculation 3 2 3" xfId="1079"/>
    <cellStyle name="Calculation 3 2 3 10" xfId="6165"/>
    <cellStyle name="Calculation 3 2 3 10 2" xfId="16534"/>
    <cellStyle name="Calculation 3 2 3 10 3" xfId="34390"/>
    <cellStyle name="Calculation 3 2 3 11" xfId="6065"/>
    <cellStyle name="Calculation 3 2 3 11 2" xfId="16434"/>
    <cellStyle name="Calculation 3 2 3 11 3" xfId="34290"/>
    <cellStyle name="Calculation 3 2 3 12" xfId="11449"/>
    <cellStyle name="Calculation 3 2 3 12 2" xfId="24412"/>
    <cellStyle name="Calculation 3 2 3 13" xfId="21885"/>
    <cellStyle name="Calculation 3 2 3 2" xfId="3456"/>
    <cellStyle name="Calculation 3 2 3 2 2" xfId="3900"/>
    <cellStyle name="Calculation 3 2 3 2 2 2" xfId="14270"/>
    <cellStyle name="Calculation 3 2 3 2 2 2 2" xfId="32356"/>
    <cellStyle name="Calculation 3 2 3 2 2 3" xfId="25908"/>
    <cellStyle name="Calculation 3 2 3 2 3" xfId="5547"/>
    <cellStyle name="Calculation 3 2 3 2 3 2" xfId="15916"/>
    <cellStyle name="Calculation 3 2 3 2 3 2 2" xfId="33841"/>
    <cellStyle name="Calculation 3 2 3 2 3 3" xfId="27554"/>
    <cellStyle name="Calculation 3 2 3 2 4" xfId="7212"/>
    <cellStyle name="Calculation 3 2 3 2 4 2" xfId="17581"/>
    <cellStyle name="Calculation 3 2 3 2 4 3" xfId="29480"/>
    <cellStyle name="Calculation 3 2 3 2 5" xfId="7967"/>
    <cellStyle name="Calculation 3 2 3 2 5 2" xfId="18336"/>
    <cellStyle name="Calculation 3 2 3 2 5 3" xfId="35504"/>
    <cellStyle name="Calculation 3 2 3 2 6" xfId="8661"/>
    <cellStyle name="Calculation 3 2 3 2 6 2" xfId="19030"/>
    <cellStyle name="Calculation 3 2 3 2 6 3" xfId="36198"/>
    <cellStyle name="Calculation 3 2 3 2 7" xfId="9279"/>
    <cellStyle name="Calculation 3 2 3 2 7 2" xfId="19648"/>
    <cellStyle name="Calculation 3 2 3 2 7 3" xfId="36816"/>
    <cellStyle name="Calculation 3 2 3 2 8" xfId="13826"/>
    <cellStyle name="Calculation 3 2 3 2 8 2" xfId="25464"/>
    <cellStyle name="Calculation 3 2 3 2 9" xfId="22937"/>
    <cellStyle name="Calculation 3 2 3 3" xfId="3707"/>
    <cellStyle name="Calculation 3 2 3 3 2" xfId="4445"/>
    <cellStyle name="Calculation 3 2 3 3 2 2" xfId="14815"/>
    <cellStyle name="Calculation 3 2 3 3 2 2 2" xfId="32858"/>
    <cellStyle name="Calculation 3 2 3 3 2 3" xfId="26453"/>
    <cellStyle name="Calculation 3 2 3 3 3" xfId="5798"/>
    <cellStyle name="Calculation 3 2 3 3 3 2" xfId="16167"/>
    <cellStyle name="Calculation 3 2 3 3 3 2 2" xfId="34092"/>
    <cellStyle name="Calculation 3 2 3 3 3 3" xfId="27805"/>
    <cellStyle name="Calculation 3 2 3 3 4" xfId="7463"/>
    <cellStyle name="Calculation 3 2 3 3 4 2" xfId="17832"/>
    <cellStyle name="Calculation 3 2 3 3 4 3" xfId="29731"/>
    <cellStyle name="Calculation 3 2 3 3 5" xfId="8218"/>
    <cellStyle name="Calculation 3 2 3 3 5 2" xfId="18587"/>
    <cellStyle name="Calculation 3 2 3 3 5 3" xfId="35755"/>
    <cellStyle name="Calculation 3 2 3 3 6" xfId="8912"/>
    <cellStyle name="Calculation 3 2 3 3 6 2" xfId="19281"/>
    <cellStyle name="Calculation 3 2 3 3 6 3" xfId="36449"/>
    <cellStyle name="Calculation 3 2 3 3 7" xfId="9530"/>
    <cellStyle name="Calculation 3 2 3 3 7 2" xfId="19899"/>
    <cellStyle name="Calculation 3 2 3 3 7 3" xfId="37067"/>
    <cellStyle name="Calculation 3 2 3 3 8" xfId="14077"/>
    <cellStyle name="Calculation 3 2 3 3 8 2" xfId="25715"/>
    <cellStyle name="Calculation 3 2 3 3 9" xfId="23188"/>
    <cellStyle name="Calculation 3 2 3 4" xfId="4325"/>
    <cellStyle name="Calculation 3 2 3 4 2" xfId="14695"/>
    <cellStyle name="Calculation 3 2 3 4 2 2" xfId="32750"/>
    <cellStyle name="Calculation 3 2 3 4 3" xfId="26333"/>
    <cellStyle name="Calculation 3 2 3 5" xfId="5093"/>
    <cellStyle name="Calculation 3 2 3 5 2" xfId="15463"/>
    <cellStyle name="Calculation 3 2 3 5 2 2" xfId="33443"/>
    <cellStyle name="Calculation 3 2 3 5 3" xfId="27101"/>
    <cellStyle name="Calculation 3 2 3 6" xfId="5316"/>
    <cellStyle name="Calculation 3 2 3 6 2" xfId="15685"/>
    <cellStyle name="Calculation 3 2 3 6 2 2" xfId="33634"/>
    <cellStyle name="Calculation 3 2 3 6 3" xfId="27323"/>
    <cellStyle name="Calculation 3 2 3 7" xfId="5186"/>
    <cellStyle name="Calculation 3 2 3 7 2" xfId="15555"/>
    <cellStyle name="Calculation 3 2 3 7 3" xfId="27193"/>
    <cellStyle name="Calculation 3 2 3 8" xfId="6490"/>
    <cellStyle name="Calculation 3 2 3 8 2" xfId="16859"/>
    <cellStyle name="Calculation 3 2 3 8 3" xfId="34624"/>
    <cellStyle name="Calculation 3 2 3 9" xfId="6077"/>
    <cellStyle name="Calculation 3 2 3 9 2" xfId="16446"/>
    <cellStyle name="Calculation 3 2 3 9 3" xfId="34302"/>
    <cellStyle name="Calculation 3 2 4" xfId="740"/>
    <cellStyle name="Calculation 3 2 4 10" xfId="6841"/>
    <cellStyle name="Calculation 3 2 4 10 2" xfId="17210"/>
    <cellStyle name="Calculation 3 2 4 10 3" xfId="34971"/>
    <cellStyle name="Calculation 3 2 4 11" xfId="7622"/>
    <cellStyle name="Calculation 3 2 4 11 2" xfId="17991"/>
    <cellStyle name="Calculation 3 2 4 11 3" xfId="35159"/>
    <cellStyle name="Calculation 3 2 4 12" xfId="11110"/>
    <cellStyle name="Calculation 3 2 4 12 2" xfId="24841"/>
    <cellStyle name="Calculation 3 2 4 13" xfId="22314"/>
    <cellStyle name="Calculation 3 2 4 2" xfId="3340"/>
    <cellStyle name="Calculation 3 2 4 2 2" xfId="4348"/>
    <cellStyle name="Calculation 3 2 4 2 2 2" xfId="14718"/>
    <cellStyle name="Calculation 3 2 4 2 2 2 2" xfId="32773"/>
    <cellStyle name="Calculation 3 2 4 2 2 3" xfId="26356"/>
    <cellStyle name="Calculation 3 2 4 2 3" xfId="5431"/>
    <cellStyle name="Calculation 3 2 4 2 3 2" xfId="15800"/>
    <cellStyle name="Calculation 3 2 4 2 3 2 2" xfId="33725"/>
    <cellStyle name="Calculation 3 2 4 2 3 3" xfId="27438"/>
    <cellStyle name="Calculation 3 2 4 2 4" xfId="7096"/>
    <cellStyle name="Calculation 3 2 4 2 4 2" xfId="17465"/>
    <cellStyle name="Calculation 3 2 4 2 4 3" xfId="29364"/>
    <cellStyle name="Calculation 3 2 4 2 5" xfId="7851"/>
    <cellStyle name="Calculation 3 2 4 2 5 2" xfId="18220"/>
    <cellStyle name="Calculation 3 2 4 2 5 3" xfId="35388"/>
    <cellStyle name="Calculation 3 2 4 2 6" xfId="8545"/>
    <cellStyle name="Calculation 3 2 4 2 6 2" xfId="18914"/>
    <cellStyle name="Calculation 3 2 4 2 6 3" xfId="36082"/>
    <cellStyle name="Calculation 3 2 4 2 7" xfId="9163"/>
    <cellStyle name="Calculation 3 2 4 2 7 2" xfId="19532"/>
    <cellStyle name="Calculation 3 2 4 2 7 3" xfId="36700"/>
    <cellStyle name="Calculation 3 2 4 2 8" xfId="13710"/>
    <cellStyle name="Calculation 3 2 4 2 8 2" xfId="25348"/>
    <cellStyle name="Calculation 3 2 4 2 9" xfId="22821"/>
    <cellStyle name="Calculation 3 2 4 3" xfId="3585"/>
    <cellStyle name="Calculation 3 2 4 3 2" xfId="4270"/>
    <cellStyle name="Calculation 3 2 4 3 2 2" xfId="14640"/>
    <cellStyle name="Calculation 3 2 4 3 2 2 2" xfId="32702"/>
    <cellStyle name="Calculation 3 2 4 3 2 3" xfId="26278"/>
    <cellStyle name="Calculation 3 2 4 3 3" xfId="5676"/>
    <cellStyle name="Calculation 3 2 4 3 3 2" xfId="16045"/>
    <cellStyle name="Calculation 3 2 4 3 3 2 2" xfId="33970"/>
    <cellStyle name="Calculation 3 2 4 3 3 3" xfId="27683"/>
    <cellStyle name="Calculation 3 2 4 3 4" xfId="7341"/>
    <cellStyle name="Calculation 3 2 4 3 4 2" xfId="17710"/>
    <cellStyle name="Calculation 3 2 4 3 4 3" xfId="29609"/>
    <cellStyle name="Calculation 3 2 4 3 5" xfId="8096"/>
    <cellStyle name="Calculation 3 2 4 3 5 2" xfId="18465"/>
    <cellStyle name="Calculation 3 2 4 3 5 3" xfId="35633"/>
    <cellStyle name="Calculation 3 2 4 3 6" xfId="8790"/>
    <cellStyle name="Calculation 3 2 4 3 6 2" xfId="19159"/>
    <cellStyle name="Calculation 3 2 4 3 6 3" xfId="36327"/>
    <cellStyle name="Calculation 3 2 4 3 7" xfId="9408"/>
    <cellStyle name="Calculation 3 2 4 3 7 2" xfId="19777"/>
    <cellStyle name="Calculation 3 2 4 3 7 3" xfId="36945"/>
    <cellStyle name="Calculation 3 2 4 3 8" xfId="13955"/>
    <cellStyle name="Calculation 3 2 4 3 8 2" xfId="25593"/>
    <cellStyle name="Calculation 3 2 4 3 9" xfId="23066"/>
    <cellStyle name="Calculation 3 2 4 4" xfId="5020"/>
    <cellStyle name="Calculation 3 2 4 4 2" xfId="15390"/>
    <cellStyle name="Calculation 3 2 4 4 2 2" xfId="33383"/>
    <cellStyle name="Calculation 3 2 4 4 3" xfId="27028"/>
    <cellStyle name="Calculation 3 2 4 5" xfId="2036"/>
    <cellStyle name="Calculation 3 2 4 5 2" xfId="12406"/>
    <cellStyle name="Calculation 3 2 4 5 2 2" xfId="31186"/>
    <cellStyle name="Calculation 3 2 4 5 3" xfId="23958"/>
    <cellStyle name="Calculation 3 2 4 6" xfId="4084"/>
    <cellStyle name="Calculation 3 2 4 6 2" xfId="14454"/>
    <cellStyle name="Calculation 3 2 4 6 2 2" xfId="32527"/>
    <cellStyle name="Calculation 3 2 4 6 3" xfId="26092"/>
    <cellStyle name="Calculation 3 2 4 7" xfId="5041"/>
    <cellStyle name="Calculation 3 2 4 7 2" xfId="15411"/>
    <cellStyle name="Calculation 3 2 4 7 3" xfId="27049"/>
    <cellStyle name="Calculation 3 2 4 8" xfId="6753"/>
    <cellStyle name="Calculation 3 2 4 8 2" xfId="17122"/>
    <cellStyle name="Calculation 3 2 4 8 3" xfId="34887"/>
    <cellStyle name="Calculation 3 2 4 9" xfId="6563"/>
    <cellStyle name="Calculation 3 2 4 9 2" xfId="16932"/>
    <cellStyle name="Calculation 3 2 4 9 3" xfId="34697"/>
    <cellStyle name="Calculation 3 2 5" xfId="2146"/>
    <cellStyle name="Calculation 3 2 5 2" xfId="1838"/>
    <cellStyle name="Calculation 3 2 5 2 2" xfId="12208"/>
    <cellStyle name="Calculation 3 2 5 2 2 2" xfId="30993"/>
    <cellStyle name="Calculation 3 2 5 2 3" xfId="23760"/>
    <cellStyle name="Calculation 3 2 5 3" xfId="1791"/>
    <cellStyle name="Calculation 3 2 5 3 2" xfId="12161"/>
    <cellStyle name="Calculation 3 2 5 3 2 2" xfId="30948"/>
    <cellStyle name="Calculation 3 2 5 3 3" xfId="23713"/>
    <cellStyle name="Calculation 3 2 5 4" xfId="6241"/>
    <cellStyle name="Calculation 3 2 5 4 2" xfId="16610"/>
    <cellStyle name="Calculation 3 2 5 4 3" xfId="28226"/>
    <cellStyle name="Calculation 3 2 5 5" xfId="6809"/>
    <cellStyle name="Calculation 3 2 5 5 2" xfId="17178"/>
    <cellStyle name="Calculation 3 2 5 5 3" xfId="34939"/>
    <cellStyle name="Calculation 3 2 5 6" xfId="7601"/>
    <cellStyle name="Calculation 3 2 5 6 2" xfId="17970"/>
    <cellStyle name="Calculation 3 2 5 6 3" xfId="35138"/>
    <cellStyle name="Calculation 3 2 5 7" xfId="8347"/>
    <cellStyle name="Calculation 3 2 5 7 2" xfId="18716"/>
    <cellStyle name="Calculation 3 2 5 7 3" xfId="35884"/>
    <cellStyle name="Calculation 3 2 5 8" xfId="12516"/>
    <cellStyle name="Calculation 3 2 5 8 2" xfId="24068"/>
    <cellStyle name="Calculation 3 2 5 9" xfId="21532"/>
    <cellStyle name="Calculation 3 2 6" xfId="3542"/>
    <cellStyle name="Calculation 3 2 6 2" xfId="4314"/>
    <cellStyle name="Calculation 3 2 6 2 2" xfId="14684"/>
    <cellStyle name="Calculation 3 2 6 2 2 2" xfId="32741"/>
    <cellStyle name="Calculation 3 2 6 2 3" xfId="26322"/>
    <cellStyle name="Calculation 3 2 6 3" xfId="5633"/>
    <cellStyle name="Calculation 3 2 6 3 2" xfId="16002"/>
    <cellStyle name="Calculation 3 2 6 3 2 2" xfId="33927"/>
    <cellStyle name="Calculation 3 2 6 3 3" xfId="27640"/>
    <cellStyle name="Calculation 3 2 6 4" xfId="7298"/>
    <cellStyle name="Calculation 3 2 6 4 2" xfId="17667"/>
    <cellStyle name="Calculation 3 2 6 4 3" xfId="29566"/>
    <cellStyle name="Calculation 3 2 6 5" xfId="8053"/>
    <cellStyle name="Calculation 3 2 6 5 2" xfId="18422"/>
    <cellStyle name="Calculation 3 2 6 5 3" xfId="35590"/>
    <cellStyle name="Calculation 3 2 6 6" xfId="8747"/>
    <cellStyle name="Calculation 3 2 6 6 2" xfId="19116"/>
    <cellStyle name="Calculation 3 2 6 6 3" xfId="36284"/>
    <cellStyle name="Calculation 3 2 6 7" xfId="9365"/>
    <cellStyle name="Calculation 3 2 6 7 2" xfId="19734"/>
    <cellStyle name="Calculation 3 2 6 7 3" xfId="36902"/>
    <cellStyle name="Calculation 3 2 6 8" xfId="13912"/>
    <cellStyle name="Calculation 3 2 6 8 2" xfId="25550"/>
    <cellStyle name="Calculation 3 2 6 9" xfId="23023"/>
    <cellStyle name="Calculation 3 2 7" xfId="4511"/>
    <cellStyle name="Calculation 3 2 7 2" xfId="14881"/>
    <cellStyle name="Calculation 3 2 7 2 2" xfId="32922"/>
    <cellStyle name="Calculation 3 2 7 3" xfId="26519"/>
    <cellStyle name="Calculation 3 2 8" xfId="4672"/>
    <cellStyle name="Calculation 3 2 8 2" xfId="15042"/>
    <cellStyle name="Calculation 3 2 8 2 2" xfId="33064"/>
    <cellStyle name="Calculation 3 2 8 3" xfId="26680"/>
    <cellStyle name="Calculation 3 2 9" xfId="4154"/>
    <cellStyle name="Calculation 3 2 9 2" xfId="14524"/>
    <cellStyle name="Calculation 3 2 9 2 2" xfId="32595"/>
    <cellStyle name="Calculation 3 2 9 3" xfId="26162"/>
    <cellStyle name="Calculation 3 20" xfId="23327"/>
    <cellStyle name="Calculation 3 21" xfId="21213"/>
    <cellStyle name="Calculation 3 3" xfId="498"/>
    <cellStyle name="Calculation 3 3 10" xfId="4878"/>
    <cellStyle name="Calculation 3 3 10 2" xfId="15248"/>
    <cellStyle name="Calculation 3 3 10 3" xfId="26886"/>
    <cellStyle name="Calculation 3 3 11" xfId="6051"/>
    <cellStyle name="Calculation 3 3 11 2" xfId="16420"/>
    <cellStyle name="Calculation 3 3 11 3" xfId="34276"/>
    <cellStyle name="Calculation 3 3 12" xfId="2443"/>
    <cellStyle name="Calculation 3 3 12 2" xfId="12813"/>
    <cellStyle name="Calculation 3 3 12 3" xfId="31500"/>
    <cellStyle name="Calculation 3 3 13" xfId="5989"/>
    <cellStyle name="Calculation 3 3 13 2" xfId="16358"/>
    <cellStyle name="Calculation 3 3 13 3" xfId="34214"/>
    <cellStyle name="Calculation 3 3 14" xfId="2987"/>
    <cellStyle name="Calculation 3 3 14 2" xfId="13357"/>
    <cellStyle name="Calculation 3 3 14 3" xfId="32040"/>
    <cellStyle name="Calculation 3 3 15" xfId="23379"/>
    <cellStyle name="Calculation 3 3 16" xfId="21268"/>
    <cellStyle name="Calculation 3 3 2" xfId="984"/>
    <cellStyle name="Calculation 3 3 2 10" xfId="6637"/>
    <cellStyle name="Calculation 3 3 2 10 2" xfId="17006"/>
    <cellStyle name="Calculation 3 3 2 10 3" xfId="34771"/>
    <cellStyle name="Calculation 3 3 2 11" xfId="6786"/>
    <cellStyle name="Calculation 3 3 2 11 2" xfId="17155"/>
    <cellStyle name="Calculation 3 3 2 11 3" xfId="34920"/>
    <cellStyle name="Calculation 3 3 2 12" xfId="7582"/>
    <cellStyle name="Calculation 3 3 2 12 2" xfId="17951"/>
    <cellStyle name="Calculation 3 3 2 12 3" xfId="35119"/>
    <cellStyle name="Calculation 3 3 2 13" xfId="11354"/>
    <cellStyle name="Calculation 3 3 2 13 2" xfId="23590"/>
    <cellStyle name="Calculation 3 3 2 14" xfId="21343"/>
    <cellStyle name="Calculation 3 3 2 2" xfId="3077"/>
    <cellStyle name="Calculation 3 3 2 2 10" xfId="13447"/>
    <cellStyle name="Calculation 3 3 2 2 10 2" xfId="25085"/>
    <cellStyle name="Calculation 3 3 2 2 11" xfId="22558"/>
    <cellStyle name="Calculation 3 3 2 2 2" xfId="3347"/>
    <cellStyle name="Calculation 3 3 2 2 2 2" xfId="4317"/>
    <cellStyle name="Calculation 3 3 2 2 2 2 2" xfId="14687"/>
    <cellStyle name="Calculation 3 3 2 2 2 2 2 2" xfId="32744"/>
    <cellStyle name="Calculation 3 3 2 2 2 2 3" xfId="26325"/>
    <cellStyle name="Calculation 3 3 2 2 2 3" xfId="5438"/>
    <cellStyle name="Calculation 3 3 2 2 2 3 2" xfId="15807"/>
    <cellStyle name="Calculation 3 3 2 2 2 3 2 2" xfId="33732"/>
    <cellStyle name="Calculation 3 3 2 2 2 3 3" xfId="27445"/>
    <cellStyle name="Calculation 3 3 2 2 2 4" xfId="7103"/>
    <cellStyle name="Calculation 3 3 2 2 2 4 2" xfId="17472"/>
    <cellStyle name="Calculation 3 3 2 2 2 4 3" xfId="29371"/>
    <cellStyle name="Calculation 3 3 2 2 2 5" xfId="7858"/>
    <cellStyle name="Calculation 3 3 2 2 2 5 2" xfId="18227"/>
    <cellStyle name="Calculation 3 3 2 2 2 5 3" xfId="35395"/>
    <cellStyle name="Calculation 3 3 2 2 2 6" xfId="8552"/>
    <cellStyle name="Calculation 3 3 2 2 2 6 2" xfId="18921"/>
    <cellStyle name="Calculation 3 3 2 2 2 6 3" xfId="36089"/>
    <cellStyle name="Calculation 3 3 2 2 2 7" xfId="9170"/>
    <cellStyle name="Calculation 3 3 2 2 2 7 2" xfId="19539"/>
    <cellStyle name="Calculation 3 3 2 2 2 7 3" xfId="36707"/>
    <cellStyle name="Calculation 3 3 2 2 2 8" xfId="13717"/>
    <cellStyle name="Calculation 3 3 2 2 2 8 2" xfId="25355"/>
    <cellStyle name="Calculation 3 3 2 2 2 9" xfId="22828"/>
    <cellStyle name="Calculation 3 3 2 2 3" xfId="3796"/>
    <cellStyle name="Calculation 3 3 2 2 3 2" xfId="5151"/>
    <cellStyle name="Calculation 3 3 2 2 3 2 2" xfId="15520"/>
    <cellStyle name="Calculation 3 3 2 2 3 2 2 2" xfId="33494"/>
    <cellStyle name="Calculation 3 3 2 2 3 2 3" xfId="27158"/>
    <cellStyle name="Calculation 3 3 2 2 3 3" xfId="5887"/>
    <cellStyle name="Calculation 3 3 2 2 3 3 2" xfId="16256"/>
    <cellStyle name="Calculation 3 3 2 2 3 3 2 2" xfId="34181"/>
    <cellStyle name="Calculation 3 3 2 2 3 3 3" xfId="27894"/>
    <cellStyle name="Calculation 3 3 2 2 3 4" xfId="7552"/>
    <cellStyle name="Calculation 3 3 2 2 3 4 2" xfId="17921"/>
    <cellStyle name="Calculation 3 3 2 2 3 4 3" xfId="29820"/>
    <cellStyle name="Calculation 3 3 2 2 3 5" xfId="8307"/>
    <cellStyle name="Calculation 3 3 2 2 3 5 2" xfId="18676"/>
    <cellStyle name="Calculation 3 3 2 2 3 5 3" xfId="35844"/>
    <cellStyle name="Calculation 3 3 2 2 3 6" xfId="9001"/>
    <cellStyle name="Calculation 3 3 2 2 3 6 2" xfId="19370"/>
    <cellStyle name="Calculation 3 3 2 2 3 6 3" xfId="36538"/>
    <cellStyle name="Calculation 3 3 2 2 3 7" xfId="9619"/>
    <cellStyle name="Calculation 3 3 2 2 3 7 2" xfId="19988"/>
    <cellStyle name="Calculation 3 3 2 2 3 7 3" xfId="37156"/>
    <cellStyle name="Calculation 3 3 2 2 3 8" xfId="14166"/>
    <cellStyle name="Calculation 3 3 2 2 3 8 2" xfId="25804"/>
    <cellStyle name="Calculation 3 3 2 2 3 9" xfId="23277"/>
    <cellStyle name="Calculation 3 3 2 2 4" xfId="1865"/>
    <cellStyle name="Calculation 3 3 2 2 4 2" xfId="12235"/>
    <cellStyle name="Calculation 3 3 2 2 4 2 2" xfId="31018"/>
    <cellStyle name="Calculation 3 3 2 2 4 3" xfId="23787"/>
    <cellStyle name="Calculation 3 3 2 2 5" xfId="5284"/>
    <cellStyle name="Calculation 3 3 2 2 5 2" xfId="15653"/>
    <cellStyle name="Calculation 3 3 2 2 5 2 2" xfId="33605"/>
    <cellStyle name="Calculation 3 3 2 2 5 3" xfId="27291"/>
    <cellStyle name="Calculation 3 3 2 2 6" xfId="6920"/>
    <cellStyle name="Calculation 3 3 2 2 6 2" xfId="17289"/>
    <cellStyle name="Calculation 3 3 2 2 6 3" xfId="29101"/>
    <cellStyle name="Calculation 3 3 2 2 7" xfId="7695"/>
    <cellStyle name="Calculation 3 3 2 2 7 2" xfId="18064"/>
    <cellStyle name="Calculation 3 3 2 2 7 3" xfId="35232"/>
    <cellStyle name="Calculation 3 3 2 2 8" xfId="8423"/>
    <cellStyle name="Calculation 3 3 2 2 8 2" xfId="18792"/>
    <cellStyle name="Calculation 3 3 2 2 8 3" xfId="35960"/>
    <cellStyle name="Calculation 3 3 2 2 9" xfId="9082"/>
    <cellStyle name="Calculation 3 3 2 2 9 2" xfId="19451"/>
    <cellStyle name="Calculation 3 3 2 2 9 3" xfId="36619"/>
    <cellStyle name="Calculation 3 3 2 3" xfId="3402"/>
    <cellStyle name="Calculation 3 3 2 3 2" xfId="2417"/>
    <cellStyle name="Calculation 3 3 2 3 2 2" xfId="12787"/>
    <cellStyle name="Calculation 3 3 2 3 2 2 2" xfId="31475"/>
    <cellStyle name="Calculation 3 3 2 3 2 3" xfId="24339"/>
    <cellStyle name="Calculation 3 3 2 3 3" xfId="5493"/>
    <cellStyle name="Calculation 3 3 2 3 3 2" xfId="15862"/>
    <cellStyle name="Calculation 3 3 2 3 3 2 2" xfId="33787"/>
    <cellStyle name="Calculation 3 3 2 3 3 3" xfId="27500"/>
    <cellStyle name="Calculation 3 3 2 3 4" xfId="7158"/>
    <cellStyle name="Calculation 3 3 2 3 4 2" xfId="17527"/>
    <cellStyle name="Calculation 3 3 2 3 4 3" xfId="29426"/>
    <cellStyle name="Calculation 3 3 2 3 5" xfId="7913"/>
    <cellStyle name="Calculation 3 3 2 3 5 2" xfId="18282"/>
    <cellStyle name="Calculation 3 3 2 3 5 3" xfId="35450"/>
    <cellStyle name="Calculation 3 3 2 3 6" xfId="8607"/>
    <cellStyle name="Calculation 3 3 2 3 6 2" xfId="18976"/>
    <cellStyle name="Calculation 3 3 2 3 6 3" xfId="36144"/>
    <cellStyle name="Calculation 3 3 2 3 7" xfId="9225"/>
    <cellStyle name="Calculation 3 3 2 3 7 2" xfId="19594"/>
    <cellStyle name="Calculation 3 3 2 3 7 3" xfId="36762"/>
    <cellStyle name="Calculation 3 3 2 3 8" xfId="13772"/>
    <cellStyle name="Calculation 3 3 2 3 8 2" xfId="25410"/>
    <cellStyle name="Calculation 3 3 2 3 9" xfId="22883"/>
    <cellStyle name="Calculation 3 3 2 4" xfId="3348"/>
    <cellStyle name="Calculation 3 3 2 4 2" xfId="1754"/>
    <cellStyle name="Calculation 3 3 2 4 2 2" xfId="12124"/>
    <cellStyle name="Calculation 3 3 2 4 2 2 2" xfId="30917"/>
    <cellStyle name="Calculation 3 3 2 4 2 3" xfId="23676"/>
    <cellStyle name="Calculation 3 3 2 4 3" xfId="5439"/>
    <cellStyle name="Calculation 3 3 2 4 3 2" xfId="15808"/>
    <cellStyle name="Calculation 3 3 2 4 3 2 2" xfId="33733"/>
    <cellStyle name="Calculation 3 3 2 4 3 3" xfId="27446"/>
    <cellStyle name="Calculation 3 3 2 4 4" xfId="7104"/>
    <cellStyle name="Calculation 3 3 2 4 4 2" xfId="17473"/>
    <cellStyle name="Calculation 3 3 2 4 4 3" xfId="29372"/>
    <cellStyle name="Calculation 3 3 2 4 5" xfId="7859"/>
    <cellStyle name="Calculation 3 3 2 4 5 2" xfId="18228"/>
    <cellStyle name="Calculation 3 3 2 4 5 3" xfId="35396"/>
    <cellStyle name="Calculation 3 3 2 4 6" xfId="8553"/>
    <cellStyle name="Calculation 3 3 2 4 6 2" xfId="18922"/>
    <cellStyle name="Calculation 3 3 2 4 6 3" xfId="36090"/>
    <cellStyle name="Calculation 3 3 2 4 7" xfId="9171"/>
    <cellStyle name="Calculation 3 3 2 4 7 2" xfId="19540"/>
    <cellStyle name="Calculation 3 3 2 4 7 3" xfId="36708"/>
    <cellStyle name="Calculation 3 3 2 4 8" xfId="13718"/>
    <cellStyle name="Calculation 3 3 2 4 8 2" xfId="25356"/>
    <cellStyle name="Calculation 3 3 2 4 9" xfId="22829"/>
    <cellStyle name="Calculation 3 3 2 5" xfId="2413"/>
    <cellStyle name="Calculation 3 3 2 5 2" xfId="12783"/>
    <cellStyle name="Calculation 3 3 2 5 2 2" xfId="31471"/>
    <cellStyle name="Calculation 3 3 2 5 3" xfId="24335"/>
    <cellStyle name="Calculation 3 3 2 6" xfId="4729"/>
    <cellStyle name="Calculation 3 3 2 6 2" xfId="15099"/>
    <cellStyle name="Calculation 3 3 2 6 2 2" xfId="33115"/>
    <cellStyle name="Calculation 3 3 2 6 3" xfId="26737"/>
    <cellStyle name="Calculation 3 3 2 7" xfId="5031"/>
    <cellStyle name="Calculation 3 3 2 7 2" xfId="15401"/>
    <cellStyle name="Calculation 3 3 2 7 2 2" xfId="33393"/>
    <cellStyle name="Calculation 3 3 2 7 3" xfId="27039"/>
    <cellStyle name="Calculation 3 3 2 8" xfId="4397"/>
    <cellStyle name="Calculation 3 3 2 8 2" xfId="14767"/>
    <cellStyle name="Calculation 3 3 2 8 3" xfId="26405"/>
    <cellStyle name="Calculation 3 3 2 9" xfId="6108"/>
    <cellStyle name="Calculation 3 3 2 9 2" xfId="16477"/>
    <cellStyle name="Calculation 3 3 2 9 3" xfId="34333"/>
    <cellStyle name="Calculation 3 3 3" xfId="1086"/>
    <cellStyle name="Calculation 3 3 3 10" xfId="6820"/>
    <cellStyle name="Calculation 3 3 3 10 2" xfId="17189"/>
    <cellStyle name="Calculation 3 3 3 10 3" xfId="34950"/>
    <cellStyle name="Calculation 3 3 3 11" xfId="7605"/>
    <cellStyle name="Calculation 3 3 3 11 2" xfId="17974"/>
    <cellStyle name="Calculation 3 3 3 11 3" xfId="35142"/>
    <cellStyle name="Calculation 3 3 3 12" xfId="11456"/>
    <cellStyle name="Calculation 3 3 3 12 2" xfId="24419"/>
    <cellStyle name="Calculation 3 3 3 13" xfId="21892"/>
    <cellStyle name="Calculation 3 3 3 2" xfId="3584"/>
    <cellStyle name="Calculation 3 3 3 2 2" xfId="4792"/>
    <cellStyle name="Calculation 3 3 3 2 2 2" xfId="15162"/>
    <cellStyle name="Calculation 3 3 3 2 2 2 2" xfId="33174"/>
    <cellStyle name="Calculation 3 3 3 2 2 3" xfId="26800"/>
    <cellStyle name="Calculation 3 3 3 2 3" xfId="5675"/>
    <cellStyle name="Calculation 3 3 3 2 3 2" xfId="16044"/>
    <cellStyle name="Calculation 3 3 3 2 3 2 2" xfId="33969"/>
    <cellStyle name="Calculation 3 3 3 2 3 3" xfId="27682"/>
    <cellStyle name="Calculation 3 3 3 2 4" xfId="7340"/>
    <cellStyle name="Calculation 3 3 3 2 4 2" xfId="17709"/>
    <cellStyle name="Calculation 3 3 3 2 4 3" xfId="29608"/>
    <cellStyle name="Calculation 3 3 3 2 5" xfId="8095"/>
    <cellStyle name="Calculation 3 3 3 2 5 2" xfId="18464"/>
    <cellStyle name="Calculation 3 3 3 2 5 3" xfId="35632"/>
    <cellStyle name="Calculation 3 3 3 2 6" xfId="8789"/>
    <cellStyle name="Calculation 3 3 3 2 6 2" xfId="19158"/>
    <cellStyle name="Calculation 3 3 3 2 6 3" xfId="36326"/>
    <cellStyle name="Calculation 3 3 3 2 7" xfId="9407"/>
    <cellStyle name="Calculation 3 3 3 2 7 2" xfId="19776"/>
    <cellStyle name="Calculation 3 3 3 2 7 3" xfId="36944"/>
    <cellStyle name="Calculation 3 3 3 2 8" xfId="13954"/>
    <cellStyle name="Calculation 3 3 3 2 8 2" xfId="25592"/>
    <cellStyle name="Calculation 3 3 3 2 9" xfId="23065"/>
    <cellStyle name="Calculation 3 3 3 3" xfId="3422"/>
    <cellStyle name="Calculation 3 3 3 3 2" xfId="4406"/>
    <cellStyle name="Calculation 3 3 3 3 2 2" xfId="14776"/>
    <cellStyle name="Calculation 3 3 3 3 2 2 2" xfId="32822"/>
    <cellStyle name="Calculation 3 3 3 3 2 3" xfId="26414"/>
    <cellStyle name="Calculation 3 3 3 3 3" xfId="5513"/>
    <cellStyle name="Calculation 3 3 3 3 3 2" xfId="15882"/>
    <cellStyle name="Calculation 3 3 3 3 3 2 2" xfId="33807"/>
    <cellStyle name="Calculation 3 3 3 3 3 3" xfId="27520"/>
    <cellStyle name="Calculation 3 3 3 3 4" xfId="7178"/>
    <cellStyle name="Calculation 3 3 3 3 4 2" xfId="17547"/>
    <cellStyle name="Calculation 3 3 3 3 4 3" xfId="29446"/>
    <cellStyle name="Calculation 3 3 3 3 5" xfId="7933"/>
    <cellStyle name="Calculation 3 3 3 3 5 2" xfId="18302"/>
    <cellStyle name="Calculation 3 3 3 3 5 3" xfId="35470"/>
    <cellStyle name="Calculation 3 3 3 3 6" xfId="8627"/>
    <cellStyle name="Calculation 3 3 3 3 6 2" xfId="18996"/>
    <cellStyle name="Calculation 3 3 3 3 6 3" xfId="36164"/>
    <cellStyle name="Calculation 3 3 3 3 7" xfId="9245"/>
    <cellStyle name="Calculation 3 3 3 3 7 2" xfId="19614"/>
    <cellStyle name="Calculation 3 3 3 3 7 3" xfId="36782"/>
    <cellStyle name="Calculation 3 3 3 3 8" xfId="13792"/>
    <cellStyle name="Calculation 3 3 3 3 8 2" xfId="25430"/>
    <cellStyle name="Calculation 3 3 3 3 9" xfId="22903"/>
    <cellStyle name="Calculation 3 3 3 4" xfId="3924"/>
    <cellStyle name="Calculation 3 3 3 4 2" xfId="14294"/>
    <cellStyle name="Calculation 3 3 3 4 2 2" xfId="32380"/>
    <cellStyle name="Calculation 3 3 3 4 3" xfId="25932"/>
    <cellStyle name="Calculation 3 3 3 5" xfId="5005"/>
    <cellStyle name="Calculation 3 3 3 5 2" xfId="15375"/>
    <cellStyle name="Calculation 3 3 3 5 2 2" xfId="33368"/>
    <cellStyle name="Calculation 3 3 3 5 3" xfId="27013"/>
    <cellStyle name="Calculation 3 3 3 6" xfId="4558"/>
    <cellStyle name="Calculation 3 3 3 6 2" xfId="14928"/>
    <cellStyle name="Calculation 3 3 3 6 2 2" xfId="32963"/>
    <cellStyle name="Calculation 3 3 3 6 3" xfId="26566"/>
    <cellStyle name="Calculation 3 3 3 7" xfId="4886"/>
    <cellStyle name="Calculation 3 3 3 7 2" xfId="15256"/>
    <cellStyle name="Calculation 3 3 3 7 3" xfId="26894"/>
    <cellStyle name="Calculation 3 3 3 8" xfId="6497"/>
    <cellStyle name="Calculation 3 3 3 8 2" xfId="16866"/>
    <cellStyle name="Calculation 3 3 3 8 3" xfId="34631"/>
    <cellStyle name="Calculation 3 3 3 9" xfId="6387"/>
    <cellStyle name="Calculation 3 3 3 9 2" xfId="16756"/>
    <cellStyle name="Calculation 3 3 3 9 3" xfId="34527"/>
    <cellStyle name="Calculation 3 3 4" xfId="747"/>
    <cellStyle name="Calculation 3 3 4 10" xfId="6707"/>
    <cellStyle name="Calculation 3 3 4 10 2" xfId="17076"/>
    <cellStyle name="Calculation 3 3 4 10 3" xfId="34841"/>
    <cellStyle name="Calculation 3 3 4 11" xfId="6368"/>
    <cellStyle name="Calculation 3 3 4 11 2" xfId="16737"/>
    <cellStyle name="Calculation 3 3 4 11 3" xfId="34512"/>
    <cellStyle name="Calculation 3 3 4 12" xfId="11117"/>
    <cellStyle name="Calculation 3 3 4 12 2" xfId="24848"/>
    <cellStyle name="Calculation 3 3 4 13" xfId="22321"/>
    <cellStyle name="Calculation 3 3 4 2" xfId="2107"/>
    <cellStyle name="Calculation 3 3 4 2 2" xfId="4730"/>
    <cellStyle name="Calculation 3 3 4 2 2 2" xfId="15100"/>
    <cellStyle name="Calculation 3 3 4 2 2 2 2" xfId="33116"/>
    <cellStyle name="Calculation 3 3 4 2 2 3" xfId="26738"/>
    <cellStyle name="Calculation 3 3 4 2 3" xfId="1803"/>
    <cellStyle name="Calculation 3 3 4 2 3 2" xfId="12173"/>
    <cellStyle name="Calculation 3 3 4 2 3 2 2" xfId="30959"/>
    <cellStyle name="Calculation 3 3 4 2 3 3" xfId="23725"/>
    <cellStyle name="Calculation 3 3 4 2 4" xfId="6208"/>
    <cellStyle name="Calculation 3 3 4 2 4 2" xfId="16577"/>
    <cellStyle name="Calculation 3 3 4 2 4 3" xfId="28187"/>
    <cellStyle name="Calculation 3 3 4 2 5" xfId="1524"/>
    <cellStyle name="Calculation 3 3 4 2 5 2" xfId="11894"/>
    <cellStyle name="Calculation 3 3 4 2 5 3" xfId="30692"/>
    <cellStyle name="Calculation 3 3 4 2 6" xfId="6813"/>
    <cellStyle name="Calculation 3 3 4 2 6 2" xfId="17182"/>
    <cellStyle name="Calculation 3 3 4 2 6 3" xfId="34943"/>
    <cellStyle name="Calculation 3 3 4 2 7" xfId="7602"/>
    <cellStyle name="Calculation 3 3 4 2 7 2" xfId="17971"/>
    <cellStyle name="Calculation 3 3 4 2 7 3" xfId="35139"/>
    <cellStyle name="Calculation 3 3 4 2 8" xfId="12477"/>
    <cellStyle name="Calculation 3 3 4 2 8 2" xfId="24029"/>
    <cellStyle name="Calculation 3 3 4 2 9" xfId="21493"/>
    <cellStyle name="Calculation 3 3 4 3" xfId="3305"/>
    <cellStyle name="Calculation 3 3 4 3 2" xfId="4504"/>
    <cellStyle name="Calculation 3 3 4 3 2 2" xfId="14874"/>
    <cellStyle name="Calculation 3 3 4 3 2 2 2" xfId="32916"/>
    <cellStyle name="Calculation 3 3 4 3 2 3" xfId="26512"/>
    <cellStyle name="Calculation 3 3 4 3 3" xfId="5396"/>
    <cellStyle name="Calculation 3 3 4 3 3 2" xfId="15765"/>
    <cellStyle name="Calculation 3 3 4 3 3 2 2" xfId="33690"/>
    <cellStyle name="Calculation 3 3 4 3 3 3" xfId="27403"/>
    <cellStyle name="Calculation 3 3 4 3 4" xfId="7061"/>
    <cellStyle name="Calculation 3 3 4 3 4 2" xfId="17430"/>
    <cellStyle name="Calculation 3 3 4 3 4 3" xfId="29329"/>
    <cellStyle name="Calculation 3 3 4 3 5" xfId="7816"/>
    <cellStyle name="Calculation 3 3 4 3 5 2" xfId="18185"/>
    <cellStyle name="Calculation 3 3 4 3 5 3" xfId="35353"/>
    <cellStyle name="Calculation 3 3 4 3 6" xfId="8510"/>
    <cellStyle name="Calculation 3 3 4 3 6 2" xfId="18879"/>
    <cellStyle name="Calculation 3 3 4 3 6 3" xfId="36047"/>
    <cellStyle name="Calculation 3 3 4 3 7" xfId="9128"/>
    <cellStyle name="Calculation 3 3 4 3 7 2" xfId="19497"/>
    <cellStyle name="Calculation 3 3 4 3 7 3" xfId="36665"/>
    <cellStyle name="Calculation 3 3 4 3 8" xfId="13675"/>
    <cellStyle name="Calculation 3 3 4 3 8 2" xfId="25313"/>
    <cellStyle name="Calculation 3 3 4 3 9" xfId="22786"/>
    <cellStyle name="Calculation 3 3 4 4" xfId="5066"/>
    <cellStyle name="Calculation 3 3 4 4 2" xfId="15436"/>
    <cellStyle name="Calculation 3 3 4 4 2 2" xfId="33424"/>
    <cellStyle name="Calculation 3 3 4 4 3" xfId="27074"/>
    <cellStyle name="Calculation 3 3 4 5" xfId="4668"/>
    <cellStyle name="Calculation 3 3 4 5 2" xfId="15038"/>
    <cellStyle name="Calculation 3 3 4 5 2 2" xfId="33060"/>
    <cellStyle name="Calculation 3 3 4 5 3" xfId="26676"/>
    <cellStyle name="Calculation 3 3 4 6" xfId="5345"/>
    <cellStyle name="Calculation 3 3 4 6 2" xfId="15714"/>
    <cellStyle name="Calculation 3 3 4 6 2 2" xfId="33652"/>
    <cellStyle name="Calculation 3 3 4 6 3" xfId="27352"/>
    <cellStyle name="Calculation 3 3 4 7" xfId="5371"/>
    <cellStyle name="Calculation 3 3 4 7 2" xfId="15740"/>
    <cellStyle name="Calculation 3 3 4 7 3" xfId="27378"/>
    <cellStyle name="Calculation 3 3 4 8" xfId="6760"/>
    <cellStyle name="Calculation 3 3 4 8 2" xfId="17129"/>
    <cellStyle name="Calculation 3 3 4 8 3" xfId="34894"/>
    <cellStyle name="Calculation 3 3 4 9" xfId="6137"/>
    <cellStyle name="Calculation 3 3 4 9 2" xfId="16506"/>
    <cellStyle name="Calculation 3 3 4 9 3" xfId="34362"/>
    <cellStyle name="Calculation 3 3 5" xfId="2153"/>
    <cellStyle name="Calculation 3 3 5 2" xfId="4239"/>
    <cellStyle name="Calculation 3 3 5 2 2" xfId="14609"/>
    <cellStyle name="Calculation 3 3 5 2 2 2" xfId="32673"/>
    <cellStyle name="Calculation 3 3 5 2 3" xfId="26247"/>
    <cellStyle name="Calculation 3 3 5 3" xfId="5076"/>
    <cellStyle name="Calculation 3 3 5 3 2" xfId="15446"/>
    <cellStyle name="Calculation 3 3 5 3 2 2" xfId="33430"/>
    <cellStyle name="Calculation 3 3 5 3 3" xfId="27084"/>
    <cellStyle name="Calculation 3 3 5 4" xfId="6248"/>
    <cellStyle name="Calculation 3 3 5 4 2" xfId="16617"/>
    <cellStyle name="Calculation 3 3 5 4 3" xfId="28233"/>
    <cellStyle name="Calculation 3 3 5 5" xfId="6689"/>
    <cellStyle name="Calculation 3 3 5 5 2" xfId="17058"/>
    <cellStyle name="Calculation 3 3 5 5 3" xfId="34823"/>
    <cellStyle name="Calculation 3 3 5 6" xfId="7018"/>
    <cellStyle name="Calculation 3 3 5 6 2" xfId="17387"/>
    <cellStyle name="Calculation 3 3 5 6 3" xfId="35092"/>
    <cellStyle name="Calculation 3 3 5 7" xfId="7778"/>
    <cellStyle name="Calculation 3 3 5 7 2" xfId="18147"/>
    <cellStyle name="Calculation 3 3 5 7 3" xfId="35315"/>
    <cellStyle name="Calculation 3 3 5 8" xfId="12523"/>
    <cellStyle name="Calculation 3 3 5 8 2" xfId="24075"/>
    <cellStyle name="Calculation 3 3 5 9" xfId="21539"/>
    <cellStyle name="Calculation 3 3 6" xfId="3385"/>
    <cellStyle name="Calculation 3 3 6 2" xfId="3932"/>
    <cellStyle name="Calculation 3 3 6 2 2" xfId="14302"/>
    <cellStyle name="Calculation 3 3 6 2 2 2" xfId="32388"/>
    <cellStyle name="Calculation 3 3 6 2 3" xfId="25940"/>
    <cellStyle name="Calculation 3 3 6 3" xfId="5476"/>
    <cellStyle name="Calculation 3 3 6 3 2" xfId="15845"/>
    <cellStyle name="Calculation 3 3 6 3 2 2" xfId="33770"/>
    <cellStyle name="Calculation 3 3 6 3 3" xfId="27483"/>
    <cellStyle name="Calculation 3 3 6 4" xfId="7141"/>
    <cellStyle name="Calculation 3 3 6 4 2" xfId="17510"/>
    <cellStyle name="Calculation 3 3 6 4 3" xfId="29409"/>
    <cellStyle name="Calculation 3 3 6 5" xfId="7896"/>
    <cellStyle name="Calculation 3 3 6 5 2" xfId="18265"/>
    <cellStyle name="Calculation 3 3 6 5 3" xfId="35433"/>
    <cellStyle name="Calculation 3 3 6 6" xfId="8590"/>
    <cellStyle name="Calculation 3 3 6 6 2" xfId="18959"/>
    <cellStyle name="Calculation 3 3 6 6 3" xfId="36127"/>
    <cellStyle name="Calculation 3 3 6 7" xfId="9208"/>
    <cellStyle name="Calculation 3 3 6 7 2" xfId="19577"/>
    <cellStyle name="Calculation 3 3 6 7 3" xfId="36745"/>
    <cellStyle name="Calculation 3 3 6 8" xfId="13755"/>
    <cellStyle name="Calculation 3 3 6 8 2" xfId="25393"/>
    <cellStyle name="Calculation 3 3 6 9" xfId="22866"/>
    <cellStyle name="Calculation 3 3 7" xfId="4966"/>
    <cellStyle name="Calculation 3 3 7 2" xfId="15336"/>
    <cellStyle name="Calculation 3 3 7 2 2" xfId="33335"/>
    <cellStyle name="Calculation 3 3 7 3" xfId="26974"/>
    <cellStyle name="Calculation 3 3 8" xfId="5023"/>
    <cellStyle name="Calculation 3 3 8 2" xfId="15393"/>
    <cellStyle name="Calculation 3 3 8 2 2" xfId="33386"/>
    <cellStyle name="Calculation 3 3 8 3" xfId="27031"/>
    <cellStyle name="Calculation 3 3 9" xfId="4961"/>
    <cellStyle name="Calculation 3 3 9 2" xfId="15331"/>
    <cellStyle name="Calculation 3 3 9 2 2" xfId="33331"/>
    <cellStyle name="Calculation 3 3 9 3" xfId="26969"/>
    <cellStyle name="Calculation 3 4" xfId="488"/>
    <cellStyle name="Calculation 3 4 10" xfId="4662"/>
    <cellStyle name="Calculation 3 4 10 2" xfId="15032"/>
    <cellStyle name="Calculation 3 4 10 3" xfId="26670"/>
    <cellStyle name="Calculation 3 4 11" xfId="6041"/>
    <cellStyle name="Calculation 3 4 11 2" xfId="16410"/>
    <cellStyle name="Calculation 3 4 11 3" xfId="34266"/>
    <cellStyle name="Calculation 3 4 12" xfId="1690"/>
    <cellStyle name="Calculation 3 4 12 2" xfId="12060"/>
    <cellStyle name="Calculation 3 4 12 3" xfId="30858"/>
    <cellStyle name="Calculation 3 4 13" xfId="2993"/>
    <cellStyle name="Calculation 3 4 13 2" xfId="13363"/>
    <cellStyle name="Calculation 3 4 13 3" xfId="32046"/>
    <cellStyle name="Calculation 3 4 14" xfId="6011"/>
    <cellStyle name="Calculation 3 4 14 2" xfId="16380"/>
    <cellStyle name="Calculation 3 4 14 3" xfId="34236"/>
    <cellStyle name="Calculation 3 4 15" xfId="23369"/>
    <cellStyle name="Calculation 3 4 16" xfId="21258"/>
    <cellStyle name="Calculation 3 4 2" xfId="974"/>
    <cellStyle name="Calculation 3 4 2 10" xfId="6562"/>
    <cellStyle name="Calculation 3 4 2 10 2" xfId="16931"/>
    <cellStyle name="Calculation 3 4 2 10 3" xfId="34696"/>
    <cellStyle name="Calculation 3 4 2 11" xfId="6177"/>
    <cellStyle name="Calculation 3 4 2 11 2" xfId="16546"/>
    <cellStyle name="Calculation 3 4 2 11 3" xfId="34402"/>
    <cellStyle name="Calculation 3 4 2 12" xfId="6469"/>
    <cellStyle name="Calculation 3 4 2 12 2" xfId="16838"/>
    <cellStyle name="Calculation 3 4 2 12 3" xfId="34603"/>
    <cellStyle name="Calculation 3 4 2 13" xfId="11344"/>
    <cellStyle name="Calculation 3 4 2 13 2" xfId="23580"/>
    <cellStyle name="Calculation 3 4 2 14" xfId="21333"/>
    <cellStyle name="Calculation 3 4 2 2" xfId="3067"/>
    <cellStyle name="Calculation 3 4 2 2 10" xfId="13437"/>
    <cellStyle name="Calculation 3 4 2 2 10 2" xfId="25075"/>
    <cellStyle name="Calculation 3 4 2 2 11" xfId="22548"/>
    <cellStyle name="Calculation 3 4 2 2 2" xfId="3381"/>
    <cellStyle name="Calculation 3 4 2 2 2 2" xfId="4679"/>
    <cellStyle name="Calculation 3 4 2 2 2 2 2" xfId="15049"/>
    <cellStyle name="Calculation 3 4 2 2 2 2 2 2" xfId="33071"/>
    <cellStyle name="Calculation 3 4 2 2 2 2 3" xfId="26687"/>
    <cellStyle name="Calculation 3 4 2 2 2 3" xfId="5472"/>
    <cellStyle name="Calculation 3 4 2 2 2 3 2" xfId="15841"/>
    <cellStyle name="Calculation 3 4 2 2 2 3 2 2" xfId="33766"/>
    <cellStyle name="Calculation 3 4 2 2 2 3 3" xfId="27479"/>
    <cellStyle name="Calculation 3 4 2 2 2 4" xfId="7137"/>
    <cellStyle name="Calculation 3 4 2 2 2 4 2" xfId="17506"/>
    <cellStyle name="Calculation 3 4 2 2 2 4 3" xfId="29405"/>
    <cellStyle name="Calculation 3 4 2 2 2 5" xfId="7892"/>
    <cellStyle name="Calculation 3 4 2 2 2 5 2" xfId="18261"/>
    <cellStyle name="Calculation 3 4 2 2 2 5 3" xfId="35429"/>
    <cellStyle name="Calculation 3 4 2 2 2 6" xfId="8586"/>
    <cellStyle name="Calculation 3 4 2 2 2 6 2" xfId="18955"/>
    <cellStyle name="Calculation 3 4 2 2 2 6 3" xfId="36123"/>
    <cellStyle name="Calculation 3 4 2 2 2 7" xfId="9204"/>
    <cellStyle name="Calculation 3 4 2 2 2 7 2" xfId="19573"/>
    <cellStyle name="Calculation 3 4 2 2 2 7 3" xfId="36741"/>
    <cellStyle name="Calculation 3 4 2 2 2 8" xfId="13751"/>
    <cellStyle name="Calculation 3 4 2 2 2 8 2" xfId="25389"/>
    <cellStyle name="Calculation 3 4 2 2 2 9" xfId="22862"/>
    <cellStyle name="Calculation 3 4 2 2 3" xfId="3786"/>
    <cellStyle name="Calculation 3 4 2 2 3 2" xfId="4222"/>
    <cellStyle name="Calculation 3 4 2 2 3 2 2" xfId="14592"/>
    <cellStyle name="Calculation 3 4 2 2 3 2 2 2" xfId="32657"/>
    <cellStyle name="Calculation 3 4 2 2 3 2 3" xfId="26230"/>
    <cellStyle name="Calculation 3 4 2 2 3 3" xfId="5877"/>
    <cellStyle name="Calculation 3 4 2 2 3 3 2" xfId="16246"/>
    <cellStyle name="Calculation 3 4 2 2 3 3 2 2" xfId="34171"/>
    <cellStyle name="Calculation 3 4 2 2 3 3 3" xfId="27884"/>
    <cellStyle name="Calculation 3 4 2 2 3 4" xfId="7542"/>
    <cellStyle name="Calculation 3 4 2 2 3 4 2" xfId="17911"/>
    <cellStyle name="Calculation 3 4 2 2 3 4 3" xfId="29810"/>
    <cellStyle name="Calculation 3 4 2 2 3 5" xfId="8297"/>
    <cellStyle name="Calculation 3 4 2 2 3 5 2" xfId="18666"/>
    <cellStyle name="Calculation 3 4 2 2 3 5 3" xfId="35834"/>
    <cellStyle name="Calculation 3 4 2 2 3 6" xfId="8991"/>
    <cellStyle name="Calculation 3 4 2 2 3 6 2" xfId="19360"/>
    <cellStyle name="Calculation 3 4 2 2 3 6 3" xfId="36528"/>
    <cellStyle name="Calculation 3 4 2 2 3 7" xfId="9609"/>
    <cellStyle name="Calculation 3 4 2 2 3 7 2" xfId="19978"/>
    <cellStyle name="Calculation 3 4 2 2 3 7 3" xfId="37146"/>
    <cellStyle name="Calculation 3 4 2 2 3 8" xfId="14156"/>
    <cellStyle name="Calculation 3 4 2 2 3 8 2" xfId="25794"/>
    <cellStyle name="Calculation 3 4 2 2 3 9" xfId="23267"/>
    <cellStyle name="Calculation 3 4 2 2 4" xfId="4034"/>
    <cellStyle name="Calculation 3 4 2 2 4 2" xfId="14404"/>
    <cellStyle name="Calculation 3 4 2 2 4 2 2" xfId="32478"/>
    <cellStyle name="Calculation 3 4 2 2 4 3" xfId="26042"/>
    <cellStyle name="Calculation 3 4 2 2 5" xfId="5274"/>
    <cellStyle name="Calculation 3 4 2 2 5 2" xfId="15643"/>
    <cellStyle name="Calculation 3 4 2 2 5 2 2" xfId="33595"/>
    <cellStyle name="Calculation 3 4 2 2 5 3" xfId="27281"/>
    <cellStyle name="Calculation 3 4 2 2 6" xfId="6910"/>
    <cellStyle name="Calculation 3 4 2 2 6 2" xfId="17279"/>
    <cellStyle name="Calculation 3 4 2 2 6 3" xfId="29091"/>
    <cellStyle name="Calculation 3 4 2 2 7" xfId="7685"/>
    <cellStyle name="Calculation 3 4 2 2 7 2" xfId="18054"/>
    <cellStyle name="Calculation 3 4 2 2 7 3" xfId="35222"/>
    <cellStyle name="Calculation 3 4 2 2 8" xfId="8413"/>
    <cellStyle name="Calculation 3 4 2 2 8 2" xfId="18782"/>
    <cellStyle name="Calculation 3 4 2 2 8 3" xfId="35950"/>
    <cellStyle name="Calculation 3 4 2 2 9" xfId="9072"/>
    <cellStyle name="Calculation 3 4 2 2 9 2" xfId="19441"/>
    <cellStyle name="Calculation 3 4 2 2 9 3" xfId="36609"/>
    <cellStyle name="Calculation 3 4 2 3" xfId="3442"/>
    <cellStyle name="Calculation 3 4 2 3 2" xfId="4848"/>
    <cellStyle name="Calculation 3 4 2 3 2 2" xfId="15218"/>
    <cellStyle name="Calculation 3 4 2 3 2 2 2" xfId="33228"/>
    <cellStyle name="Calculation 3 4 2 3 2 3" xfId="26856"/>
    <cellStyle name="Calculation 3 4 2 3 3" xfId="5533"/>
    <cellStyle name="Calculation 3 4 2 3 3 2" xfId="15902"/>
    <cellStyle name="Calculation 3 4 2 3 3 2 2" xfId="33827"/>
    <cellStyle name="Calculation 3 4 2 3 3 3" xfId="27540"/>
    <cellStyle name="Calculation 3 4 2 3 4" xfId="7198"/>
    <cellStyle name="Calculation 3 4 2 3 4 2" xfId="17567"/>
    <cellStyle name="Calculation 3 4 2 3 4 3" xfId="29466"/>
    <cellStyle name="Calculation 3 4 2 3 5" xfId="7953"/>
    <cellStyle name="Calculation 3 4 2 3 5 2" xfId="18322"/>
    <cellStyle name="Calculation 3 4 2 3 5 3" xfId="35490"/>
    <cellStyle name="Calculation 3 4 2 3 6" xfId="8647"/>
    <cellStyle name="Calculation 3 4 2 3 6 2" xfId="19016"/>
    <cellStyle name="Calculation 3 4 2 3 6 3" xfId="36184"/>
    <cellStyle name="Calculation 3 4 2 3 7" xfId="9265"/>
    <cellStyle name="Calculation 3 4 2 3 7 2" xfId="19634"/>
    <cellStyle name="Calculation 3 4 2 3 7 3" xfId="36802"/>
    <cellStyle name="Calculation 3 4 2 3 8" xfId="13812"/>
    <cellStyle name="Calculation 3 4 2 3 8 2" xfId="25450"/>
    <cellStyle name="Calculation 3 4 2 3 9" xfId="22923"/>
    <cellStyle name="Calculation 3 4 2 4" xfId="3614"/>
    <cellStyle name="Calculation 3 4 2 4 2" xfId="3912"/>
    <cellStyle name="Calculation 3 4 2 4 2 2" xfId="14282"/>
    <cellStyle name="Calculation 3 4 2 4 2 2 2" xfId="32368"/>
    <cellStyle name="Calculation 3 4 2 4 2 3" xfId="25920"/>
    <cellStyle name="Calculation 3 4 2 4 3" xfId="5705"/>
    <cellStyle name="Calculation 3 4 2 4 3 2" xfId="16074"/>
    <cellStyle name="Calculation 3 4 2 4 3 2 2" xfId="33999"/>
    <cellStyle name="Calculation 3 4 2 4 3 3" xfId="27712"/>
    <cellStyle name="Calculation 3 4 2 4 4" xfId="7370"/>
    <cellStyle name="Calculation 3 4 2 4 4 2" xfId="17739"/>
    <cellStyle name="Calculation 3 4 2 4 4 3" xfId="29638"/>
    <cellStyle name="Calculation 3 4 2 4 5" xfId="8125"/>
    <cellStyle name="Calculation 3 4 2 4 5 2" xfId="18494"/>
    <cellStyle name="Calculation 3 4 2 4 5 3" xfId="35662"/>
    <cellStyle name="Calculation 3 4 2 4 6" xfId="8819"/>
    <cellStyle name="Calculation 3 4 2 4 6 2" xfId="19188"/>
    <cellStyle name="Calculation 3 4 2 4 6 3" xfId="36356"/>
    <cellStyle name="Calculation 3 4 2 4 7" xfId="9437"/>
    <cellStyle name="Calculation 3 4 2 4 7 2" xfId="19806"/>
    <cellStyle name="Calculation 3 4 2 4 7 3" xfId="36974"/>
    <cellStyle name="Calculation 3 4 2 4 8" xfId="13984"/>
    <cellStyle name="Calculation 3 4 2 4 8 2" xfId="25622"/>
    <cellStyle name="Calculation 3 4 2 4 9" xfId="23095"/>
    <cellStyle name="Calculation 3 4 2 5" xfId="1776"/>
    <cellStyle name="Calculation 3 4 2 5 2" xfId="12146"/>
    <cellStyle name="Calculation 3 4 2 5 2 2" xfId="30937"/>
    <cellStyle name="Calculation 3 4 2 5 3" xfId="23698"/>
    <cellStyle name="Calculation 3 4 2 6" xfId="4978"/>
    <cellStyle name="Calculation 3 4 2 6 2" xfId="15348"/>
    <cellStyle name="Calculation 3 4 2 6 2 2" xfId="33346"/>
    <cellStyle name="Calculation 3 4 2 6 3" xfId="26986"/>
    <cellStyle name="Calculation 3 4 2 7" xfId="5206"/>
    <cellStyle name="Calculation 3 4 2 7 2" xfId="15575"/>
    <cellStyle name="Calculation 3 4 2 7 2 2" xfId="33540"/>
    <cellStyle name="Calculation 3 4 2 7 3" xfId="27213"/>
    <cellStyle name="Calculation 3 4 2 8" xfId="5939"/>
    <cellStyle name="Calculation 3 4 2 8 2" xfId="16308"/>
    <cellStyle name="Calculation 3 4 2 8 3" xfId="27946"/>
    <cellStyle name="Calculation 3 4 2 9" xfId="6098"/>
    <cellStyle name="Calculation 3 4 2 9 2" xfId="16467"/>
    <cellStyle name="Calculation 3 4 2 9 3" xfId="34323"/>
    <cellStyle name="Calculation 3 4 3" xfId="1076"/>
    <cellStyle name="Calculation 3 4 3 10" xfId="6394"/>
    <cellStyle name="Calculation 3 4 3 10 2" xfId="16763"/>
    <cellStyle name="Calculation 3 4 3 10 3" xfId="34534"/>
    <cellStyle name="Calculation 3 4 3 11" xfId="6612"/>
    <cellStyle name="Calculation 3 4 3 11 2" xfId="16981"/>
    <cellStyle name="Calculation 3 4 3 11 3" xfId="34746"/>
    <cellStyle name="Calculation 3 4 3 12" xfId="11446"/>
    <cellStyle name="Calculation 3 4 3 12 2" xfId="24409"/>
    <cellStyle name="Calculation 3 4 3 13" xfId="21882"/>
    <cellStyle name="Calculation 3 4 3 2" xfId="3646"/>
    <cellStyle name="Calculation 3 4 3 2 2" xfId="4108"/>
    <cellStyle name="Calculation 3 4 3 2 2 2" xfId="14478"/>
    <cellStyle name="Calculation 3 4 3 2 2 2 2" xfId="32550"/>
    <cellStyle name="Calculation 3 4 3 2 2 3" xfId="26116"/>
    <cellStyle name="Calculation 3 4 3 2 3" xfId="5737"/>
    <cellStyle name="Calculation 3 4 3 2 3 2" xfId="16106"/>
    <cellStyle name="Calculation 3 4 3 2 3 2 2" xfId="34031"/>
    <cellStyle name="Calculation 3 4 3 2 3 3" xfId="27744"/>
    <cellStyle name="Calculation 3 4 3 2 4" xfId="7402"/>
    <cellStyle name="Calculation 3 4 3 2 4 2" xfId="17771"/>
    <cellStyle name="Calculation 3 4 3 2 4 3" xfId="29670"/>
    <cellStyle name="Calculation 3 4 3 2 5" xfId="8157"/>
    <cellStyle name="Calculation 3 4 3 2 5 2" xfId="18526"/>
    <cellStyle name="Calculation 3 4 3 2 5 3" xfId="35694"/>
    <cellStyle name="Calculation 3 4 3 2 6" xfId="8851"/>
    <cellStyle name="Calculation 3 4 3 2 6 2" xfId="19220"/>
    <cellStyle name="Calculation 3 4 3 2 6 3" xfId="36388"/>
    <cellStyle name="Calculation 3 4 3 2 7" xfId="9469"/>
    <cellStyle name="Calculation 3 4 3 2 7 2" xfId="19838"/>
    <cellStyle name="Calculation 3 4 3 2 7 3" xfId="37006"/>
    <cellStyle name="Calculation 3 4 3 2 8" xfId="14016"/>
    <cellStyle name="Calculation 3 4 3 2 8 2" xfId="25654"/>
    <cellStyle name="Calculation 3 4 3 2 9" xfId="23127"/>
    <cellStyle name="Calculation 3 4 3 3" xfId="3413"/>
    <cellStyle name="Calculation 3 4 3 3 2" xfId="1755"/>
    <cellStyle name="Calculation 3 4 3 3 2 2" xfId="12125"/>
    <cellStyle name="Calculation 3 4 3 3 2 2 2" xfId="30918"/>
    <cellStyle name="Calculation 3 4 3 3 2 3" xfId="23677"/>
    <cellStyle name="Calculation 3 4 3 3 3" xfId="5504"/>
    <cellStyle name="Calculation 3 4 3 3 3 2" xfId="15873"/>
    <cellStyle name="Calculation 3 4 3 3 3 2 2" xfId="33798"/>
    <cellStyle name="Calculation 3 4 3 3 3 3" xfId="27511"/>
    <cellStyle name="Calculation 3 4 3 3 4" xfId="7169"/>
    <cellStyle name="Calculation 3 4 3 3 4 2" xfId="17538"/>
    <cellStyle name="Calculation 3 4 3 3 4 3" xfId="29437"/>
    <cellStyle name="Calculation 3 4 3 3 5" xfId="7924"/>
    <cellStyle name="Calculation 3 4 3 3 5 2" xfId="18293"/>
    <cellStyle name="Calculation 3 4 3 3 5 3" xfId="35461"/>
    <cellStyle name="Calculation 3 4 3 3 6" xfId="8618"/>
    <cellStyle name="Calculation 3 4 3 3 6 2" xfId="18987"/>
    <cellStyle name="Calculation 3 4 3 3 6 3" xfId="36155"/>
    <cellStyle name="Calculation 3 4 3 3 7" xfId="9236"/>
    <cellStyle name="Calculation 3 4 3 3 7 2" xfId="19605"/>
    <cellStyle name="Calculation 3 4 3 3 7 3" xfId="36773"/>
    <cellStyle name="Calculation 3 4 3 3 8" xfId="13783"/>
    <cellStyle name="Calculation 3 4 3 3 8 2" xfId="25421"/>
    <cellStyle name="Calculation 3 4 3 3 9" xfId="22894"/>
    <cellStyle name="Calculation 3 4 3 4" xfId="4575"/>
    <cellStyle name="Calculation 3 4 3 4 2" xfId="14945"/>
    <cellStyle name="Calculation 3 4 3 4 2 2" xfId="32979"/>
    <cellStyle name="Calculation 3 4 3 4 3" xfId="26583"/>
    <cellStyle name="Calculation 3 4 3 5" xfId="5054"/>
    <cellStyle name="Calculation 3 4 3 5 2" xfId="15424"/>
    <cellStyle name="Calculation 3 4 3 5 2 2" xfId="33412"/>
    <cellStyle name="Calculation 3 4 3 5 3" xfId="27062"/>
    <cellStyle name="Calculation 3 4 3 6" xfId="3983"/>
    <cellStyle name="Calculation 3 4 3 6 2" xfId="14353"/>
    <cellStyle name="Calculation 3 4 3 6 2 2" xfId="32434"/>
    <cellStyle name="Calculation 3 4 3 6 3" xfId="25991"/>
    <cellStyle name="Calculation 3 4 3 7" xfId="4726"/>
    <cellStyle name="Calculation 3 4 3 7 2" xfId="15096"/>
    <cellStyle name="Calculation 3 4 3 7 3" xfId="26734"/>
    <cellStyle name="Calculation 3 4 3 8" xfId="6487"/>
    <cellStyle name="Calculation 3 4 3 8 2" xfId="16856"/>
    <cellStyle name="Calculation 3 4 3 8 3" xfId="34621"/>
    <cellStyle name="Calculation 3 4 3 9" xfId="6704"/>
    <cellStyle name="Calculation 3 4 3 9 2" xfId="17073"/>
    <cellStyle name="Calculation 3 4 3 9 3" xfId="34838"/>
    <cellStyle name="Calculation 3 4 4" xfId="737"/>
    <cellStyle name="Calculation 3 4 4 10" xfId="7648"/>
    <cellStyle name="Calculation 3 4 4 10 2" xfId="18017"/>
    <cellStyle name="Calculation 3 4 4 10 3" xfId="35185"/>
    <cellStyle name="Calculation 3 4 4 11" xfId="8380"/>
    <cellStyle name="Calculation 3 4 4 11 2" xfId="18749"/>
    <cellStyle name="Calculation 3 4 4 11 3" xfId="35917"/>
    <cellStyle name="Calculation 3 4 4 12" xfId="11107"/>
    <cellStyle name="Calculation 3 4 4 12 2" xfId="24838"/>
    <cellStyle name="Calculation 3 4 4 13" xfId="22311"/>
    <cellStyle name="Calculation 3 4 4 2" xfId="3511"/>
    <cellStyle name="Calculation 3 4 4 2 2" xfId="4677"/>
    <cellStyle name="Calculation 3 4 4 2 2 2" xfId="15047"/>
    <cellStyle name="Calculation 3 4 4 2 2 2 2" xfId="33069"/>
    <cellStyle name="Calculation 3 4 4 2 2 3" xfId="26685"/>
    <cellStyle name="Calculation 3 4 4 2 3" xfId="5602"/>
    <cellStyle name="Calculation 3 4 4 2 3 2" xfId="15971"/>
    <cellStyle name="Calculation 3 4 4 2 3 2 2" xfId="33896"/>
    <cellStyle name="Calculation 3 4 4 2 3 3" xfId="27609"/>
    <cellStyle name="Calculation 3 4 4 2 4" xfId="7267"/>
    <cellStyle name="Calculation 3 4 4 2 4 2" xfId="17636"/>
    <cellStyle name="Calculation 3 4 4 2 4 3" xfId="29535"/>
    <cellStyle name="Calculation 3 4 4 2 5" xfId="8022"/>
    <cellStyle name="Calculation 3 4 4 2 5 2" xfId="18391"/>
    <cellStyle name="Calculation 3 4 4 2 5 3" xfId="35559"/>
    <cellStyle name="Calculation 3 4 4 2 6" xfId="8716"/>
    <cellStyle name="Calculation 3 4 4 2 6 2" xfId="19085"/>
    <cellStyle name="Calculation 3 4 4 2 6 3" xfId="36253"/>
    <cellStyle name="Calculation 3 4 4 2 7" xfId="9334"/>
    <cellStyle name="Calculation 3 4 4 2 7 2" xfId="19703"/>
    <cellStyle name="Calculation 3 4 4 2 7 3" xfId="36871"/>
    <cellStyle name="Calculation 3 4 4 2 8" xfId="13881"/>
    <cellStyle name="Calculation 3 4 4 2 8 2" xfId="25519"/>
    <cellStyle name="Calculation 3 4 4 2 9" xfId="22992"/>
    <cellStyle name="Calculation 3 4 4 3" xfId="3375"/>
    <cellStyle name="Calculation 3 4 4 3 2" xfId="4582"/>
    <cellStyle name="Calculation 3 4 4 3 2 2" xfId="14952"/>
    <cellStyle name="Calculation 3 4 4 3 2 2 2" xfId="32986"/>
    <cellStyle name="Calculation 3 4 4 3 2 3" xfId="26590"/>
    <cellStyle name="Calculation 3 4 4 3 3" xfId="5466"/>
    <cellStyle name="Calculation 3 4 4 3 3 2" xfId="15835"/>
    <cellStyle name="Calculation 3 4 4 3 3 2 2" xfId="33760"/>
    <cellStyle name="Calculation 3 4 4 3 3 3" xfId="27473"/>
    <cellStyle name="Calculation 3 4 4 3 4" xfId="7131"/>
    <cellStyle name="Calculation 3 4 4 3 4 2" xfId="17500"/>
    <cellStyle name="Calculation 3 4 4 3 4 3" xfId="29399"/>
    <cellStyle name="Calculation 3 4 4 3 5" xfId="7886"/>
    <cellStyle name="Calculation 3 4 4 3 5 2" xfId="18255"/>
    <cellStyle name="Calculation 3 4 4 3 5 3" xfId="35423"/>
    <cellStyle name="Calculation 3 4 4 3 6" xfId="8580"/>
    <cellStyle name="Calculation 3 4 4 3 6 2" xfId="18949"/>
    <cellStyle name="Calculation 3 4 4 3 6 3" xfId="36117"/>
    <cellStyle name="Calculation 3 4 4 3 7" xfId="9198"/>
    <cellStyle name="Calculation 3 4 4 3 7 2" xfId="19567"/>
    <cellStyle name="Calculation 3 4 4 3 7 3" xfId="36735"/>
    <cellStyle name="Calculation 3 4 4 3 8" xfId="13745"/>
    <cellStyle name="Calculation 3 4 4 3 8 2" xfId="25383"/>
    <cellStyle name="Calculation 3 4 4 3 9" xfId="22856"/>
    <cellStyle name="Calculation 3 4 4 4" xfId="1966"/>
    <cellStyle name="Calculation 3 4 4 4 2" xfId="12336"/>
    <cellStyle name="Calculation 3 4 4 4 2 2" xfId="31116"/>
    <cellStyle name="Calculation 3 4 4 4 3" xfId="23888"/>
    <cellStyle name="Calculation 3 4 4 5" xfId="4869"/>
    <cellStyle name="Calculation 3 4 4 5 2" xfId="15239"/>
    <cellStyle name="Calculation 3 4 4 5 2 2" xfId="33246"/>
    <cellStyle name="Calculation 3 4 4 5 3" xfId="26877"/>
    <cellStyle name="Calculation 3 4 4 6" xfId="4559"/>
    <cellStyle name="Calculation 3 4 4 6 2" xfId="14929"/>
    <cellStyle name="Calculation 3 4 4 6 2 2" xfId="32964"/>
    <cellStyle name="Calculation 3 4 4 6 3" xfId="26567"/>
    <cellStyle name="Calculation 3 4 4 7" xfId="1863"/>
    <cellStyle name="Calculation 3 4 4 7 2" xfId="12233"/>
    <cellStyle name="Calculation 3 4 4 7 3" xfId="23785"/>
    <cellStyle name="Calculation 3 4 4 8" xfId="6750"/>
    <cellStyle name="Calculation 3 4 4 8 2" xfId="17119"/>
    <cellStyle name="Calculation 3 4 4 8 3" xfId="34884"/>
    <cellStyle name="Calculation 3 4 4 9" xfId="6869"/>
    <cellStyle name="Calculation 3 4 4 9 2" xfId="17238"/>
    <cellStyle name="Calculation 3 4 4 9 3" xfId="34999"/>
    <cellStyle name="Calculation 3 4 5" xfId="2143"/>
    <cellStyle name="Calculation 3 4 5 2" xfId="1707"/>
    <cellStyle name="Calculation 3 4 5 2 2" xfId="12077"/>
    <cellStyle name="Calculation 3 4 5 2 2 2" xfId="30872"/>
    <cellStyle name="Calculation 3 4 5 2 3" xfId="23629"/>
    <cellStyle name="Calculation 3 4 5 3" xfId="4773"/>
    <cellStyle name="Calculation 3 4 5 3 2" xfId="15143"/>
    <cellStyle name="Calculation 3 4 5 3 2 2" xfId="33156"/>
    <cellStyle name="Calculation 3 4 5 3 3" xfId="26781"/>
    <cellStyle name="Calculation 3 4 5 4" xfId="6238"/>
    <cellStyle name="Calculation 3 4 5 4 2" xfId="16607"/>
    <cellStyle name="Calculation 3 4 5 4 3" xfId="28223"/>
    <cellStyle name="Calculation 3 4 5 5" xfId="6966"/>
    <cellStyle name="Calculation 3 4 5 5 2" xfId="17335"/>
    <cellStyle name="Calculation 3 4 5 5 3" xfId="35040"/>
    <cellStyle name="Calculation 3 4 5 6" xfId="7738"/>
    <cellStyle name="Calculation 3 4 5 6 2" xfId="18107"/>
    <cellStyle name="Calculation 3 4 5 6 3" xfId="35275"/>
    <cellStyle name="Calculation 3 4 5 7" xfId="8460"/>
    <cellStyle name="Calculation 3 4 5 7 2" xfId="18829"/>
    <cellStyle name="Calculation 3 4 5 7 3" xfId="35997"/>
    <cellStyle name="Calculation 3 4 5 8" xfId="12513"/>
    <cellStyle name="Calculation 3 4 5 8 2" xfId="24065"/>
    <cellStyle name="Calculation 3 4 5 9" xfId="21529"/>
    <cellStyle name="Calculation 3 4 6" xfId="3297"/>
    <cellStyle name="Calculation 3 4 6 2" xfId="4538"/>
    <cellStyle name="Calculation 3 4 6 2 2" xfId="14908"/>
    <cellStyle name="Calculation 3 4 6 2 2 2" xfId="32943"/>
    <cellStyle name="Calculation 3 4 6 2 3" xfId="26546"/>
    <cellStyle name="Calculation 3 4 6 3" xfId="5388"/>
    <cellStyle name="Calculation 3 4 6 3 2" xfId="15757"/>
    <cellStyle name="Calculation 3 4 6 3 2 2" xfId="33682"/>
    <cellStyle name="Calculation 3 4 6 3 3" xfId="27395"/>
    <cellStyle name="Calculation 3 4 6 4" xfId="7053"/>
    <cellStyle name="Calculation 3 4 6 4 2" xfId="17422"/>
    <cellStyle name="Calculation 3 4 6 4 3" xfId="29321"/>
    <cellStyle name="Calculation 3 4 6 5" xfId="7808"/>
    <cellStyle name="Calculation 3 4 6 5 2" xfId="18177"/>
    <cellStyle name="Calculation 3 4 6 5 3" xfId="35345"/>
    <cellStyle name="Calculation 3 4 6 6" xfId="8502"/>
    <cellStyle name="Calculation 3 4 6 6 2" xfId="18871"/>
    <cellStyle name="Calculation 3 4 6 6 3" xfId="36039"/>
    <cellStyle name="Calculation 3 4 6 7" xfId="9120"/>
    <cellStyle name="Calculation 3 4 6 7 2" xfId="19489"/>
    <cellStyle name="Calculation 3 4 6 7 3" xfId="36657"/>
    <cellStyle name="Calculation 3 4 6 8" xfId="13667"/>
    <cellStyle name="Calculation 3 4 6 8 2" xfId="25305"/>
    <cellStyle name="Calculation 3 4 6 9" xfId="22778"/>
    <cellStyle name="Calculation 3 4 7" xfId="5083"/>
    <cellStyle name="Calculation 3 4 7 2" xfId="15453"/>
    <cellStyle name="Calculation 3 4 7 2 2" xfId="33436"/>
    <cellStyle name="Calculation 3 4 7 3" xfId="27091"/>
    <cellStyle name="Calculation 3 4 8" xfId="4815"/>
    <cellStyle name="Calculation 3 4 8 2" xfId="15185"/>
    <cellStyle name="Calculation 3 4 8 2 2" xfId="33196"/>
    <cellStyle name="Calculation 3 4 8 3" xfId="26823"/>
    <cellStyle name="Calculation 3 4 9" xfId="4259"/>
    <cellStyle name="Calculation 3 4 9 2" xfId="14629"/>
    <cellStyle name="Calculation 3 4 9 2 2" xfId="32692"/>
    <cellStyle name="Calculation 3 4 9 3" xfId="26267"/>
    <cellStyle name="Calculation 3 5" xfId="559"/>
    <cellStyle name="Calculation 3 5 10" xfId="5334"/>
    <cellStyle name="Calculation 3 5 10 2" xfId="15703"/>
    <cellStyle name="Calculation 3 5 10 3" xfId="27341"/>
    <cellStyle name="Calculation 3 5 11" xfId="6148"/>
    <cellStyle name="Calculation 3 5 11 2" xfId="16517"/>
    <cellStyle name="Calculation 3 5 11 3" xfId="34373"/>
    <cellStyle name="Calculation 3 5 12" xfId="6171"/>
    <cellStyle name="Calculation 3 5 12 2" xfId="16540"/>
    <cellStyle name="Calculation 3 5 12 3" xfId="34396"/>
    <cellStyle name="Calculation 3 5 13" xfId="6646"/>
    <cellStyle name="Calculation 3 5 13 2" xfId="17015"/>
    <cellStyle name="Calculation 3 5 13 3" xfId="34780"/>
    <cellStyle name="Calculation 3 5 14" xfId="6140"/>
    <cellStyle name="Calculation 3 5 14 2" xfId="16509"/>
    <cellStyle name="Calculation 3 5 14 3" xfId="34365"/>
    <cellStyle name="Calculation 3 5 15" xfId="10931"/>
    <cellStyle name="Calculation 3 5 15 2" xfId="23486"/>
    <cellStyle name="Calculation 3 5 16" xfId="21404"/>
    <cellStyle name="Calculation 3 5 2" xfId="992"/>
    <cellStyle name="Calculation 3 5 2 10" xfId="6661"/>
    <cellStyle name="Calculation 3 5 2 10 2" xfId="17030"/>
    <cellStyle name="Calculation 3 5 2 10 3" xfId="34795"/>
    <cellStyle name="Calculation 3 5 2 11" xfId="6556"/>
    <cellStyle name="Calculation 3 5 2 11 2" xfId="16925"/>
    <cellStyle name="Calculation 3 5 2 11 3" xfId="34690"/>
    <cellStyle name="Calculation 3 5 2 12" xfId="6952"/>
    <cellStyle name="Calculation 3 5 2 12 2" xfId="17321"/>
    <cellStyle name="Calculation 3 5 2 12 3" xfId="35026"/>
    <cellStyle name="Calculation 3 5 2 13" xfId="11362"/>
    <cellStyle name="Calculation 3 5 2 13 2" xfId="23598"/>
    <cellStyle name="Calculation 3 5 2 14" xfId="21798"/>
    <cellStyle name="Calculation 3 5 2 2" xfId="3085"/>
    <cellStyle name="Calculation 3 5 2 2 10" xfId="13455"/>
    <cellStyle name="Calculation 3 5 2 2 10 2" xfId="25093"/>
    <cellStyle name="Calculation 3 5 2 2 11" xfId="22566"/>
    <cellStyle name="Calculation 3 5 2 2 2" xfId="3689"/>
    <cellStyle name="Calculation 3 5 2 2 2 2" xfId="4748"/>
    <cellStyle name="Calculation 3 5 2 2 2 2 2" xfId="15118"/>
    <cellStyle name="Calculation 3 5 2 2 2 2 2 2" xfId="33133"/>
    <cellStyle name="Calculation 3 5 2 2 2 2 3" xfId="26756"/>
    <cellStyle name="Calculation 3 5 2 2 2 3" xfId="5780"/>
    <cellStyle name="Calculation 3 5 2 2 2 3 2" xfId="16149"/>
    <cellStyle name="Calculation 3 5 2 2 2 3 2 2" xfId="34074"/>
    <cellStyle name="Calculation 3 5 2 2 2 3 3" xfId="27787"/>
    <cellStyle name="Calculation 3 5 2 2 2 4" xfId="7445"/>
    <cellStyle name="Calculation 3 5 2 2 2 4 2" xfId="17814"/>
    <cellStyle name="Calculation 3 5 2 2 2 4 3" xfId="29713"/>
    <cellStyle name="Calculation 3 5 2 2 2 5" xfId="8200"/>
    <cellStyle name="Calculation 3 5 2 2 2 5 2" xfId="18569"/>
    <cellStyle name="Calculation 3 5 2 2 2 5 3" xfId="35737"/>
    <cellStyle name="Calculation 3 5 2 2 2 6" xfId="8894"/>
    <cellStyle name="Calculation 3 5 2 2 2 6 2" xfId="19263"/>
    <cellStyle name="Calculation 3 5 2 2 2 6 3" xfId="36431"/>
    <cellStyle name="Calculation 3 5 2 2 2 7" xfId="9512"/>
    <cellStyle name="Calculation 3 5 2 2 2 7 2" xfId="19881"/>
    <cellStyle name="Calculation 3 5 2 2 2 7 3" xfId="37049"/>
    <cellStyle name="Calculation 3 5 2 2 2 8" xfId="14059"/>
    <cellStyle name="Calculation 3 5 2 2 2 8 2" xfId="25697"/>
    <cellStyle name="Calculation 3 5 2 2 2 9" xfId="23170"/>
    <cellStyle name="Calculation 3 5 2 2 3" xfId="3804"/>
    <cellStyle name="Calculation 3 5 2 2 3 2" xfId="5159"/>
    <cellStyle name="Calculation 3 5 2 2 3 2 2" xfId="15528"/>
    <cellStyle name="Calculation 3 5 2 2 3 2 2 2" xfId="33502"/>
    <cellStyle name="Calculation 3 5 2 2 3 2 3" xfId="27166"/>
    <cellStyle name="Calculation 3 5 2 2 3 3" xfId="5895"/>
    <cellStyle name="Calculation 3 5 2 2 3 3 2" xfId="16264"/>
    <cellStyle name="Calculation 3 5 2 2 3 3 2 2" xfId="34189"/>
    <cellStyle name="Calculation 3 5 2 2 3 3 3" xfId="27902"/>
    <cellStyle name="Calculation 3 5 2 2 3 4" xfId="7560"/>
    <cellStyle name="Calculation 3 5 2 2 3 4 2" xfId="17929"/>
    <cellStyle name="Calculation 3 5 2 2 3 4 3" xfId="29828"/>
    <cellStyle name="Calculation 3 5 2 2 3 5" xfId="8315"/>
    <cellStyle name="Calculation 3 5 2 2 3 5 2" xfId="18684"/>
    <cellStyle name="Calculation 3 5 2 2 3 5 3" xfId="35852"/>
    <cellStyle name="Calculation 3 5 2 2 3 6" xfId="9009"/>
    <cellStyle name="Calculation 3 5 2 2 3 6 2" xfId="19378"/>
    <cellStyle name="Calculation 3 5 2 2 3 6 3" xfId="36546"/>
    <cellStyle name="Calculation 3 5 2 2 3 7" xfId="9627"/>
    <cellStyle name="Calculation 3 5 2 2 3 7 2" xfId="19996"/>
    <cellStyle name="Calculation 3 5 2 2 3 7 3" xfId="37164"/>
    <cellStyle name="Calculation 3 5 2 2 3 8" xfId="14174"/>
    <cellStyle name="Calculation 3 5 2 2 3 8 2" xfId="25812"/>
    <cellStyle name="Calculation 3 5 2 2 3 9" xfId="23285"/>
    <cellStyle name="Calculation 3 5 2 2 4" xfId="4465"/>
    <cellStyle name="Calculation 3 5 2 2 4 2" xfId="14835"/>
    <cellStyle name="Calculation 3 5 2 2 4 2 2" xfId="32878"/>
    <cellStyle name="Calculation 3 5 2 2 4 3" xfId="26473"/>
    <cellStyle name="Calculation 3 5 2 2 5" xfId="5292"/>
    <cellStyle name="Calculation 3 5 2 2 5 2" xfId="15661"/>
    <cellStyle name="Calculation 3 5 2 2 5 2 2" xfId="33613"/>
    <cellStyle name="Calculation 3 5 2 2 5 3" xfId="27299"/>
    <cellStyle name="Calculation 3 5 2 2 6" xfId="6928"/>
    <cellStyle name="Calculation 3 5 2 2 6 2" xfId="17297"/>
    <cellStyle name="Calculation 3 5 2 2 6 3" xfId="29109"/>
    <cellStyle name="Calculation 3 5 2 2 7" xfId="7703"/>
    <cellStyle name="Calculation 3 5 2 2 7 2" xfId="18072"/>
    <cellStyle name="Calculation 3 5 2 2 7 3" xfId="35240"/>
    <cellStyle name="Calculation 3 5 2 2 8" xfId="8431"/>
    <cellStyle name="Calculation 3 5 2 2 8 2" xfId="18800"/>
    <cellStyle name="Calculation 3 5 2 2 8 3" xfId="35968"/>
    <cellStyle name="Calculation 3 5 2 2 9" xfId="9090"/>
    <cellStyle name="Calculation 3 5 2 2 9 2" xfId="19459"/>
    <cellStyle name="Calculation 3 5 2 2 9 3" xfId="36627"/>
    <cellStyle name="Calculation 3 5 2 3" xfId="3476"/>
    <cellStyle name="Calculation 3 5 2 3 2" xfId="4833"/>
    <cellStyle name="Calculation 3 5 2 3 2 2" xfId="15203"/>
    <cellStyle name="Calculation 3 5 2 3 2 2 2" xfId="33214"/>
    <cellStyle name="Calculation 3 5 2 3 2 3" xfId="26841"/>
    <cellStyle name="Calculation 3 5 2 3 3" xfId="5567"/>
    <cellStyle name="Calculation 3 5 2 3 3 2" xfId="15936"/>
    <cellStyle name="Calculation 3 5 2 3 3 2 2" xfId="33861"/>
    <cellStyle name="Calculation 3 5 2 3 3 3" xfId="27574"/>
    <cellStyle name="Calculation 3 5 2 3 4" xfId="7232"/>
    <cellStyle name="Calculation 3 5 2 3 4 2" xfId="17601"/>
    <cellStyle name="Calculation 3 5 2 3 4 3" xfId="29500"/>
    <cellStyle name="Calculation 3 5 2 3 5" xfId="7987"/>
    <cellStyle name="Calculation 3 5 2 3 5 2" xfId="18356"/>
    <cellStyle name="Calculation 3 5 2 3 5 3" xfId="35524"/>
    <cellStyle name="Calculation 3 5 2 3 6" xfId="8681"/>
    <cellStyle name="Calculation 3 5 2 3 6 2" xfId="19050"/>
    <cellStyle name="Calculation 3 5 2 3 6 3" xfId="36218"/>
    <cellStyle name="Calculation 3 5 2 3 7" xfId="9299"/>
    <cellStyle name="Calculation 3 5 2 3 7 2" xfId="19668"/>
    <cellStyle name="Calculation 3 5 2 3 7 3" xfId="36836"/>
    <cellStyle name="Calculation 3 5 2 3 8" xfId="13846"/>
    <cellStyle name="Calculation 3 5 2 3 8 2" xfId="25484"/>
    <cellStyle name="Calculation 3 5 2 3 9" xfId="22957"/>
    <cellStyle name="Calculation 3 5 2 4" xfId="2176"/>
    <cellStyle name="Calculation 3 5 2 4 2" xfId="5086"/>
    <cellStyle name="Calculation 3 5 2 4 2 2" xfId="15456"/>
    <cellStyle name="Calculation 3 5 2 4 2 2 2" xfId="33438"/>
    <cellStyle name="Calculation 3 5 2 4 2 3" xfId="27094"/>
    <cellStyle name="Calculation 3 5 2 4 3" xfId="4998"/>
    <cellStyle name="Calculation 3 5 2 4 3 2" xfId="15368"/>
    <cellStyle name="Calculation 3 5 2 4 3 2 2" xfId="33362"/>
    <cellStyle name="Calculation 3 5 2 4 3 3" xfId="27006"/>
    <cellStyle name="Calculation 3 5 2 4 4" xfId="6271"/>
    <cellStyle name="Calculation 3 5 2 4 4 2" xfId="16640"/>
    <cellStyle name="Calculation 3 5 2 4 4 3" xfId="28256"/>
    <cellStyle name="Calculation 3 5 2 4 5" xfId="1548"/>
    <cellStyle name="Calculation 3 5 2 4 5 2" xfId="11918"/>
    <cellStyle name="Calculation 3 5 2 4 5 3" xfId="30716"/>
    <cellStyle name="Calculation 3 5 2 4 6" xfId="6298"/>
    <cellStyle name="Calculation 3 5 2 4 6 2" xfId="16667"/>
    <cellStyle name="Calculation 3 5 2 4 6 3" xfId="34444"/>
    <cellStyle name="Calculation 3 5 2 4 7" xfId="6182"/>
    <cellStyle name="Calculation 3 5 2 4 7 2" xfId="16551"/>
    <cellStyle name="Calculation 3 5 2 4 7 3" xfId="34407"/>
    <cellStyle name="Calculation 3 5 2 4 8" xfId="12546"/>
    <cellStyle name="Calculation 3 5 2 4 8 2" xfId="24098"/>
    <cellStyle name="Calculation 3 5 2 4 9" xfId="21562"/>
    <cellStyle name="Calculation 3 5 2 5" xfId="4876"/>
    <cellStyle name="Calculation 3 5 2 5 2" xfId="15246"/>
    <cellStyle name="Calculation 3 5 2 5 2 2" xfId="33253"/>
    <cellStyle name="Calculation 3 5 2 5 3" xfId="26884"/>
    <cellStyle name="Calculation 3 5 2 6" xfId="3850"/>
    <cellStyle name="Calculation 3 5 2 6 2" xfId="14220"/>
    <cellStyle name="Calculation 3 5 2 6 2 2" xfId="32310"/>
    <cellStyle name="Calculation 3 5 2 6 3" xfId="25858"/>
    <cellStyle name="Calculation 3 5 2 7" xfId="4744"/>
    <cellStyle name="Calculation 3 5 2 7 2" xfId="15114"/>
    <cellStyle name="Calculation 3 5 2 7 2 2" xfId="33130"/>
    <cellStyle name="Calculation 3 5 2 7 3" xfId="26752"/>
    <cellStyle name="Calculation 3 5 2 8" xfId="5329"/>
    <cellStyle name="Calculation 3 5 2 8 2" xfId="15698"/>
    <cellStyle name="Calculation 3 5 2 8 3" xfId="27336"/>
    <cellStyle name="Calculation 3 5 2 9" xfId="6421"/>
    <cellStyle name="Calculation 3 5 2 9 2" xfId="16790"/>
    <cellStyle name="Calculation 3 5 2 9 3" xfId="34555"/>
    <cellStyle name="Calculation 3 5 3" xfId="1147"/>
    <cellStyle name="Calculation 3 5 3 10" xfId="7034"/>
    <cellStyle name="Calculation 3 5 3 10 2" xfId="17403"/>
    <cellStyle name="Calculation 3 5 3 10 3" xfId="35108"/>
    <cellStyle name="Calculation 3 5 3 11" xfId="7790"/>
    <cellStyle name="Calculation 3 5 3 11 2" xfId="18159"/>
    <cellStyle name="Calculation 3 5 3 11 3" xfId="35327"/>
    <cellStyle name="Calculation 3 5 3 12" xfId="11517"/>
    <cellStyle name="Calculation 3 5 3 12 2" xfId="24480"/>
    <cellStyle name="Calculation 3 5 3 13" xfId="21953"/>
    <cellStyle name="Calculation 3 5 3 2" xfId="3657"/>
    <cellStyle name="Calculation 3 5 3 2 2" xfId="4606"/>
    <cellStyle name="Calculation 3 5 3 2 2 2" xfId="14976"/>
    <cellStyle name="Calculation 3 5 3 2 2 2 2" xfId="33007"/>
    <cellStyle name="Calculation 3 5 3 2 2 3" xfId="26614"/>
    <cellStyle name="Calculation 3 5 3 2 3" xfId="5748"/>
    <cellStyle name="Calculation 3 5 3 2 3 2" xfId="16117"/>
    <cellStyle name="Calculation 3 5 3 2 3 2 2" xfId="34042"/>
    <cellStyle name="Calculation 3 5 3 2 3 3" xfId="27755"/>
    <cellStyle name="Calculation 3 5 3 2 4" xfId="7413"/>
    <cellStyle name="Calculation 3 5 3 2 4 2" xfId="17782"/>
    <cellStyle name="Calculation 3 5 3 2 4 3" xfId="29681"/>
    <cellStyle name="Calculation 3 5 3 2 5" xfId="8168"/>
    <cellStyle name="Calculation 3 5 3 2 5 2" xfId="18537"/>
    <cellStyle name="Calculation 3 5 3 2 5 3" xfId="35705"/>
    <cellStyle name="Calculation 3 5 3 2 6" xfId="8862"/>
    <cellStyle name="Calculation 3 5 3 2 6 2" xfId="19231"/>
    <cellStyle name="Calculation 3 5 3 2 6 3" xfId="36399"/>
    <cellStyle name="Calculation 3 5 3 2 7" xfId="9480"/>
    <cellStyle name="Calculation 3 5 3 2 7 2" xfId="19849"/>
    <cellStyle name="Calculation 3 5 3 2 7 3" xfId="37017"/>
    <cellStyle name="Calculation 3 5 3 2 8" xfId="14027"/>
    <cellStyle name="Calculation 3 5 3 2 8 2" xfId="25665"/>
    <cellStyle name="Calculation 3 5 3 2 9" xfId="23138"/>
    <cellStyle name="Calculation 3 5 3 3" xfId="3506"/>
    <cellStyle name="Calculation 3 5 3 3 2" xfId="4473"/>
    <cellStyle name="Calculation 3 5 3 3 2 2" xfId="14843"/>
    <cellStyle name="Calculation 3 5 3 3 2 2 2" xfId="32886"/>
    <cellStyle name="Calculation 3 5 3 3 2 3" xfId="26481"/>
    <cellStyle name="Calculation 3 5 3 3 3" xfId="5597"/>
    <cellStyle name="Calculation 3 5 3 3 3 2" xfId="15966"/>
    <cellStyle name="Calculation 3 5 3 3 3 2 2" xfId="33891"/>
    <cellStyle name="Calculation 3 5 3 3 3 3" xfId="27604"/>
    <cellStyle name="Calculation 3 5 3 3 4" xfId="7262"/>
    <cellStyle name="Calculation 3 5 3 3 4 2" xfId="17631"/>
    <cellStyle name="Calculation 3 5 3 3 4 3" xfId="29530"/>
    <cellStyle name="Calculation 3 5 3 3 5" xfId="8017"/>
    <cellStyle name="Calculation 3 5 3 3 5 2" xfId="18386"/>
    <cellStyle name="Calculation 3 5 3 3 5 3" xfId="35554"/>
    <cellStyle name="Calculation 3 5 3 3 6" xfId="8711"/>
    <cellStyle name="Calculation 3 5 3 3 6 2" xfId="19080"/>
    <cellStyle name="Calculation 3 5 3 3 6 3" xfId="36248"/>
    <cellStyle name="Calculation 3 5 3 3 7" xfId="9329"/>
    <cellStyle name="Calculation 3 5 3 3 7 2" xfId="19698"/>
    <cellStyle name="Calculation 3 5 3 3 7 3" xfId="36866"/>
    <cellStyle name="Calculation 3 5 3 3 8" xfId="13876"/>
    <cellStyle name="Calculation 3 5 3 3 8 2" xfId="25514"/>
    <cellStyle name="Calculation 3 5 3 3 9" xfId="22987"/>
    <cellStyle name="Calculation 3 5 3 4" xfId="4667"/>
    <cellStyle name="Calculation 3 5 3 4 2" xfId="15037"/>
    <cellStyle name="Calculation 3 5 3 4 2 2" xfId="33059"/>
    <cellStyle name="Calculation 3 5 3 4 3" xfId="26675"/>
    <cellStyle name="Calculation 3 5 3 5" xfId="4585"/>
    <cellStyle name="Calculation 3 5 3 5 2" xfId="14955"/>
    <cellStyle name="Calculation 3 5 3 5 2 2" xfId="32989"/>
    <cellStyle name="Calculation 3 5 3 5 3" xfId="26593"/>
    <cellStyle name="Calculation 3 5 3 6" xfId="5188"/>
    <cellStyle name="Calculation 3 5 3 6 2" xfId="15557"/>
    <cellStyle name="Calculation 3 5 3 6 2 2" xfId="33527"/>
    <cellStyle name="Calculation 3 5 3 6 3" xfId="27195"/>
    <cellStyle name="Calculation 3 5 3 7" xfId="3879"/>
    <cellStyle name="Calculation 3 5 3 7 2" xfId="14249"/>
    <cellStyle name="Calculation 3 5 3 7 3" xfId="25887"/>
    <cellStyle name="Calculation 3 5 3 8" xfId="6536"/>
    <cellStyle name="Calculation 3 5 3 8 2" xfId="16905"/>
    <cellStyle name="Calculation 3 5 3 8 3" xfId="34670"/>
    <cellStyle name="Calculation 3 5 3 9" xfId="6686"/>
    <cellStyle name="Calculation 3 5 3 9 2" xfId="17055"/>
    <cellStyle name="Calculation 3 5 3 9 3" xfId="34820"/>
    <cellStyle name="Calculation 3 5 4" xfId="884"/>
    <cellStyle name="Calculation 3 5 4 10" xfId="8363"/>
    <cellStyle name="Calculation 3 5 4 10 2" xfId="18732"/>
    <cellStyle name="Calculation 3 5 4 10 3" xfId="35900"/>
    <cellStyle name="Calculation 3 5 4 11" xfId="9038"/>
    <cellStyle name="Calculation 3 5 4 11 2" xfId="19407"/>
    <cellStyle name="Calculation 3 5 4 11 3" xfId="36575"/>
    <cellStyle name="Calculation 3 5 4 12" xfId="11254"/>
    <cellStyle name="Calculation 3 5 4 12 2" xfId="24985"/>
    <cellStyle name="Calculation 3 5 4 13" xfId="22458"/>
    <cellStyle name="Calculation 3 5 4 2" xfId="3602"/>
    <cellStyle name="Calculation 3 5 4 2 2" xfId="4166"/>
    <cellStyle name="Calculation 3 5 4 2 2 2" xfId="14536"/>
    <cellStyle name="Calculation 3 5 4 2 2 2 2" xfId="32606"/>
    <cellStyle name="Calculation 3 5 4 2 2 3" xfId="26174"/>
    <cellStyle name="Calculation 3 5 4 2 3" xfId="5693"/>
    <cellStyle name="Calculation 3 5 4 2 3 2" xfId="16062"/>
    <cellStyle name="Calculation 3 5 4 2 3 2 2" xfId="33987"/>
    <cellStyle name="Calculation 3 5 4 2 3 3" xfId="27700"/>
    <cellStyle name="Calculation 3 5 4 2 4" xfId="7358"/>
    <cellStyle name="Calculation 3 5 4 2 4 2" xfId="17727"/>
    <cellStyle name="Calculation 3 5 4 2 4 3" xfId="29626"/>
    <cellStyle name="Calculation 3 5 4 2 5" xfId="8113"/>
    <cellStyle name="Calculation 3 5 4 2 5 2" xfId="18482"/>
    <cellStyle name="Calculation 3 5 4 2 5 3" xfId="35650"/>
    <cellStyle name="Calculation 3 5 4 2 6" xfId="8807"/>
    <cellStyle name="Calculation 3 5 4 2 6 2" xfId="19176"/>
    <cellStyle name="Calculation 3 5 4 2 6 3" xfId="36344"/>
    <cellStyle name="Calculation 3 5 4 2 7" xfId="9425"/>
    <cellStyle name="Calculation 3 5 4 2 7 2" xfId="19794"/>
    <cellStyle name="Calculation 3 5 4 2 7 3" xfId="36962"/>
    <cellStyle name="Calculation 3 5 4 2 8" xfId="13972"/>
    <cellStyle name="Calculation 3 5 4 2 8 2" xfId="25610"/>
    <cellStyle name="Calculation 3 5 4 2 9" xfId="23083"/>
    <cellStyle name="Calculation 3 5 4 3" xfId="3752"/>
    <cellStyle name="Calculation 3 5 4 3 2" xfId="4531"/>
    <cellStyle name="Calculation 3 5 4 3 2 2" xfId="14901"/>
    <cellStyle name="Calculation 3 5 4 3 2 2 2" xfId="32936"/>
    <cellStyle name="Calculation 3 5 4 3 2 3" xfId="26539"/>
    <cellStyle name="Calculation 3 5 4 3 3" xfId="5843"/>
    <cellStyle name="Calculation 3 5 4 3 3 2" xfId="16212"/>
    <cellStyle name="Calculation 3 5 4 3 3 2 2" xfId="34137"/>
    <cellStyle name="Calculation 3 5 4 3 3 3" xfId="27850"/>
    <cellStyle name="Calculation 3 5 4 3 4" xfId="7508"/>
    <cellStyle name="Calculation 3 5 4 3 4 2" xfId="17877"/>
    <cellStyle name="Calculation 3 5 4 3 4 3" xfId="29776"/>
    <cellStyle name="Calculation 3 5 4 3 5" xfId="8263"/>
    <cellStyle name="Calculation 3 5 4 3 5 2" xfId="18632"/>
    <cellStyle name="Calculation 3 5 4 3 5 3" xfId="35800"/>
    <cellStyle name="Calculation 3 5 4 3 6" xfId="8957"/>
    <cellStyle name="Calculation 3 5 4 3 6 2" xfId="19326"/>
    <cellStyle name="Calculation 3 5 4 3 6 3" xfId="36494"/>
    <cellStyle name="Calculation 3 5 4 3 7" xfId="9575"/>
    <cellStyle name="Calculation 3 5 4 3 7 2" xfId="19944"/>
    <cellStyle name="Calculation 3 5 4 3 7 3" xfId="37112"/>
    <cellStyle name="Calculation 3 5 4 3 8" xfId="14122"/>
    <cellStyle name="Calculation 3 5 4 3 8 2" xfId="25760"/>
    <cellStyle name="Calculation 3 5 4 3 9" xfId="23233"/>
    <cellStyle name="Calculation 3 5 4 4" xfId="3905"/>
    <cellStyle name="Calculation 3 5 4 4 2" xfId="14275"/>
    <cellStyle name="Calculation 3 5 4 4 2 2" xfId="32361"/>
    <cellStyle name="Calculation 3 5 4 4 3" xfId="25913"/>
    <cellStyle name="Calculation 3 5 4 5" xfId="5222"/>
    <cellStyle name="Calculation 3 5 4 5 2" xfId="15591"/>
    <cellStyle name="Calculation 3 5 4 5 2 2" xfId="33552"/>
    <cellStyle name="Calculation 3 5 4 5 3" xfId="27229"/>
    <cellStyle name="Calculation 3 5 4 6" xfId="5319"/>
    <cellStyle name="Calculation 3 5 4 6 2" xfId="15688"/>
    <cellStyle name="Calculation 3 5 4 6 2 2" xfId="33636"/>
    <cellStyle name="Calculation 3 5 4 6 3" xfId="27326"/>
    <cellStyle name="Calculation 3 5 4 7" xfId="5945"/>
    <cellStyle name="Calculation 3 5 4 7 2" xfId="16314"/>
    <cellStyle name="Calculation 3 5 4 7 3" xfId="27952"/>
    <cellStyle name="Calculation 3 5 4 8" xfId="6848"/>
    <cellStyle name="Calculation 3 5 4 8 2" xfId="17217"/>
    <cellStyle name="Calculation 3 5 4 8 3" xfId="34978"/>
    <cellStyle name="Calculation 3 5 4 9" xfId="7629"/>
    <cellStyle name="Calculation 3 5 4 9 2" xfId="17998"/>
    <cellStyle name="Calculation 3 5 4 9 3" xfId="35166"/>
    <cellStyle name="Calculation 3 5 5" xfId="2099"/>
    <cellStyle name="Calculation 3 5 5 2" xfId="4036"/>
    <cellStyle name="Calculation 3 5 5 2 2" xfId="14406"/>
    <cellStyle name="Calculation 3 5 5 2 2 2" xfId="32479"/>
    <cellStyle name="Calculation 3 5 5 2 3" xfId="26044"/>
    <cellStyle name="Calculation 3 5 5 3" xfId="4018"/>
    <cellStyle name="Calculation 3 5 5 3 2" xfId="14388"/>
    <cellStyle name="Calculation 3 5 5 3 2 2" xfId="32463"/>
    <cellStyle name="Calculation 3 5 5 3 3" xfId="26026"/>
    <cellStyle name="Calculation 3 5 5 4" xfId="6201"/>
    <cellStyle name="Calculation 3 5 5 4 2" xfId="16570"/>
    <cellStyle name="Calculation 3 5 5 4 3" xfId="28179"/>
    <cellStyle name="Calculation 3 5 5 5" xfId="1495"/>
    <cellStyle name="Calculation 3 5 5 5 2" xfId="11865"/>
    <cellStyle name="Calculation 3 5 5 5 3" xfId="30663"/>
    <cellStyle name="Calculation 3 5 5 6" xfId="6004"/>
    <cellStyle name="Calculation 3 5 5 6 2" xfId="16373"/>
    <cellStyle name="Calculation 3 5 5 6 3" xfId="34229"/>
    <cellStyle name="Calculation 3 5 5 7" xfId="6709"/>
    <cellStyle name="Calculation 3 5 5 7 2" xfId="17078"/>
    <cellStyle name="Calculation 3 5 5 7 3" xfId="34843"/>
    <cellStyle name="Calculation 3 5 5 8" xfId="12469"/>
    <cellStyle name="Calculation 3 5 5 8 2" xfId="24021"/>
    <cellStyle name="Calculation 3 5 5 9" xfId="21485"/>
    <cellStyle name="Calculation 3 5 6" xfId="2096"/>
    <cellStyle name="Calculation 3 5 6 2" xfId="4338"/>
    <cellStyle name="Calculation 3 5 6 2 2" xfId="14708"/>
    <cellStyle name="Calculation 3 5 6 2 2 2" xfId="32763"/>
    <cellStyle name="Calculation 3 5 6 2 3" xfId="26346"/>
    <cellStyle name="Calculation 3 5 6 3" xfId="5114"/>
    <cellStyle name="Calculation 3 5 6 3 2" xfId="15484"/>
    <cellStyle name="Calculation 3 5 6 3 2 2" xfId="33461"/>
    <cellStyle name="Calculation 3 5 6 3 3" xfId="27122"/>
    <cellStyle name="Calculation 3 5 6 4" xfId="6198"/>
    <cellStyle name="Calculation 3 5 6 4 2" xfId="16567"/>
    <cellStyle name="Calculation 3 5 6 4 3" xfId="28176"/>
    <cellStyle name="Calculation 3 5 6 5" xfId="1492"/>
    <cellStyle name="Calculation 3 5 6 5 2" xfId="11862"/>
    <cellStyle name="Calculation 3 5 6 5 3" xfId="30660"/>
    <cellStyle name="Calculation 3 5 6 6" xfId="6001"/>
    <cellStyle name="Calculation 3 5 6 6 2" xfId="16370"/>
    <cellStyle name="Calculation 3 5 6 6 3" xfId="34226"/>
    <cellStyle name="Calculation 3 5 6 7" xfId="6341"/>
    <cellStyle name="Calculation 3 5 6 7 2" xfId="16710"/>
    <cellStyle name="Calculation 3 5 6 7 3" xfId="34486"/>
    <cellStyle name="Calculation 3 5 6 8" xfId="12466"/>
    <cellStyle name="Calculation 3 5 6 8 2" xfId="24018"/>
    <cellStyle name="Calculation 3 5 6 9" xfId="21482"/>
    <cellStyle name="Calculation 3 5 7" xfId="1806"/>
    <cellStyle name="Calculation 3 5 7 2" xfId="12176"/>
    <cellStyle name="Calculation 3 5 7 2 2" xfId="30962"/>
    <cellStyle name="Calculation 3 5 7 3" xfId="23728"/>
    <cellStyle name="Calculation 3 5 8" xfId="4380"/>
    <cellStyle name="Calculation 3 5 8 2" xfId="14750"/>
    <cellStyle name="Calculation 3 5 8 2 2" xfId="32800"/>
    <cellStyle name="Calculation 3 5 8 3" xfId="26388"/>
    <cellStyle name="Calculation 3 5 9" xfId="4145"/>
    <cellStyle name="Calculation 3 5 9 2" xfId="14515"/>
    <cellStyle name="Calculation 3 5 9 2 2" xfId="32586"/>
    <cellStyle name="Calculation 3 5 9 3" xfId="26153"/>
    <cellStyle name="Calculation 3 6" xfId="558"/>
    <cellStyle name="Calculation 3 6 10" xfId="1708"/>
    <cellStyle name="Calculation 3 6 10 2" xfId="12078"/>
    <cellStyle name="Calculation 3 6 10 3" xfId="23630"/>
    <cellStyle name="Calculation 3 6 11" xfId="6147"/>
    <cellStyle name="Calculation 3 6 11 2" xfId="16516"/>
    <cellStyle name="Calculation 3 6 11 3" xfId="34372"/>
    <cellStyle name="Calculation 3 6 12" xfId="6561"/>
    <cellStyle name="Calculation 3 6 12 2" xfId="16930"/>
    <cellStyle name="Calculation 3 6 12 3" xfId="34695"/>
    <cellStyle name="Calculation 3 6 13" xfId="6674"/>
    <cellStyle name="Calculation 3 6 13 2" xfId="17043"/>
    <cellStyle name="Calculation 3 6 13 3" xfId="34808"/>
    <cellStyle name="Calculation 3 6 14" xfId="6990"/>
    <cellStyle name="Calculation 3 6 14 2" xfId="17359"/>
    <cellStyle name="Calculation 3 6 14 3" xfId="35064"/>
    <cellStyle name="Calculation 3 6 15" xfId="10930"/>
    <cellStyle name="Calculation 3 6 15 2" xfId="23485"/>
    <cellStyle name="Calculation 3 6 16" xfId="21403"/>
    <cellStyle name="Calculation 3 6 2" xfId="991"/>
    <cellStyle name="Calculation 3 6 2 10" xfId="6843"/>
    <cellStyle name="Calculation 3 6 2 10 2" xfId="17212"/>
    <cellStyle name="Calculation 3 6 2 10 3" xfId="34973"/>
    <cellStyle name="Calculation 3 6 2 11" xfId="7624"/>
    <cellStyle name="Calculation 3 6 2 11 2" xfId="17993"/>
    <cellStyle name="Calculation 3 6 2 11 3" xfId="35161"/>
    <cellStyle name="Calculation 3 6 2 12" xfId="8359"/>
    <cellStyle name="Calculation 3 6 2 12 2" xfId="18728"/>
    <cellStyle name="Calculation 3 6 2 12 3" xfId="35896"/>
    <cellStyle name="Calculation 3 6 2 13" xfId="11361"/>
    <cellStyle name="Calculation 3 6 2 13 2" xfId="23597"/>
    <cellStyle name="Calculation 3 6 2 14" xfId="21797"/>
    <cellStyle name="Calculation 3 6 2 2" xfId="3084"/>
    <cellStyle name="Calculation 3 6 2 2 10" xfId="13454"/>
    <cellStyle name="Calculation 3 6 2 2 10 2" xfId="25092"/>
    <cellStyle name="Calculation 3 6 2 2 11" xfId="22565"/>
    <cellStyle name="Calculation 3 6 2 2 2" xfId="3489"/>
    <cellStyle name="Calculation 3 6 2 2 2 2" xfId="4245"/>
    <cellStyle name="Calculation 3 6 2 2 2 2 2" xfId="14615"/>
    <cellStyle name="Calculation 3 6 2 2 2 2 2 2" xfId="32678"/>
    <cellStyle name="Calculation 3 6 2 2 2 2 3" xfId="26253"/>
    <cellStyle name="Calculation 3 6 2 2 2 3" xfId="5580"/>
    <cellStyle name="Calculation 3 6 2 2 2 3 2" xfId="15949"/>
    <cellStyle name="Calculation 3 6 2 2 2 3 2 2" xfId="33874"/>
    <cellStyle name="Calculation 3 6 2 2 2 3 3" xfId="27587"/>
    <cellStyle name="Calculation 3 6 2 2 2 4" xfId="7245"/>
    <cellStyle name="Calculation 3 6 2 2 2 4 2" xfId="17614"/>
    <cellStyle name="Calculation 3 6 2 2 2 4 3" xfId="29513"/>
    <cellStyle name="Calculation 3 6 2 2 2 5" xfId="8000"/>
    <cellStyle name="Calculation 3 6 2 2 2 5 2" xfId="18369"/>
    <cellStyle name="Calculation 3 6 2 2 2 5 3" xfId="35537"/>
    <cellStyle name="Calculation 3 6 2 2 2 6" xfId="8694"/>
    <cellStyle name="Calculation 3 6 2 2 2 6 2" xfId="19063"/>
    <cellStyle name="Calculation 3 6 2 2 2 6 3" xfId="36231"/>
    <cellStyle name="Calculation 3 6 2 2 2 7" xfId="9312"/>
    <cellStyle name="Calculation 3 6 2 2 2 7 2" xfId="19681"/>
    <cellStyle name="Calculation 3 6 2 2 2 7 3" xfId="36849"/>
    <cellStyle name="Calculation 3 6 2 2 2 8" xfId="13859"/>
    <cellStyle name="Calculation 3 6 2 2 2 8 2" xfId="25497"/>
    <cellStyle name="Calculation 3 6 2 2 2 9" xfId="22970"/>
    <cellStyle name="Calculation 3 6 2 2 3" xfId="3803"/>
    <cellStyle name="Calculation 3 6 2 2 3 2" xfId="5158"/>
    <cellStyle name="Calculation 3 6 2 2 3 2 2" xfId="15527"/>
    <cellStyle name="Calculation 3 6 2 2 3 2 2 2" xfId="33501"/>
    <cellStyle name="Calculation 3 6 2 2 3 2 3" xfId="27165"/>
    <cellStyle name="Calculation 3 6 2 2 3 3" xfId="5894"/>
    <cellStyle name="Calculation 3 6 2 2 3 3 2" xfId="16263"/>
    <cellStyle name="Calculation 3 6 2 2 3 3 2 2" xfId="34188"/>
    <cellStyle name="Calculation 3 6 2 2 3 3 3" xfId="27901"/>
    <cellStyle name="Calculation 3 6 2 2 3 4" xfId="7559"/>
    <cellStyle name="Calculation 3 6 2 2 3 4 2" xfId="17928"/>
    <cellStyle name="Calculation 3 6 2 2 3 4 3" xfId="29827"/>
    <cellStyle name="Calculation 3 6 2 2 3 5" xfId="8314"/>
    <cellStyle name="Calculation 3 6 2 2 3 5 2" xfId="18683"/>
    <cellStyle name="Calculation 3 6 2 2 3 5 3" xfId="35851"/>
    <cellStyle name="Calculation 3 6 2 2 3 6" xfId="9008"/>
    <cellStyle name="Calculation 3 6 2 2 3 6 2" xfId="19377"/>
    <cellStyle name="Calculation 3 6 2 2 3 6 3" xfId="36545"/>
    <cellStyle name="Calculation 3 6 2 2 3 7" xfId="9626"/>
    <cellStyle name="Calculation 3 6 2 2 3 7 2" xfId="19995"/>
    <cellStyle name="Calculation 3 6 2 2 3 7 3" xfId="37163"/>
    <cellStyle name="Calculation 3 6 2 2 3 8" xfId="14173"/>
    <cellStyle name="Calculation 3 6 2 2 3 8 2" xfId="25811"/>
    <cellStyle name="Calculation 3 6 2 2 3 9" xfId="23284"/>
    <cellStyle name="Calculation 3 6 2 2 4" xfId="4568"/>
    <cellStyle name="Calculation 3 6 2 2 4 2" xfId="14938"/>
    <cellStyle name="Calculation 3 6 2 2 4 2 2" xfId="32973"/>
    <cellStyle name="Calculation 3 6 2 2 4 3" xfId="26576"/>
    <cellStyle name="Calculation 3 6 2 2 5" xfId="5291"/>
    <cellStyle name="Calculation 3 6 2 2 5 2" xfId="15660"/>
    <cellStyle name="Calculation 3 6 2 2 5 2 2" xfId="33612"/>
    <cellStyle name="Calculation 3 6 2 2 5 3" xfId="27298"/>
    <cellStyle name="Calculation 3 6 2 2 6" xfId="6927"/>
    <cellStyle name="Calculation 3 6 2 2 6 2" xfId="17296"/>
    <cellStyle name="Calculation 3 6 2 2 6 3" xfId="29108"/>
    <cellStyle name="Calculation 3 6 2 2 7" xfId="7702"/>
    <cellStyle name="Calculation 3 6 2 2 7 2" xfId="18071"/>
    <cellStyle name="Calculation 3 6 2 2 7 3" xfId="35239"/>
    <cellStyle name="Calculation 3 6 2 2 8" xfId="8430"/>
    <cellStyle name="Calculation 3 6 2 2 8 2" xfId="18799"/>
    <cellStyle name="Calculation 3 6 2 2 8 3" xfId="35967"/>
    <cellStyle name="Calculation 3 6 2 2 9" xfId="9089"/>
    <cellStyle name="Calculation 3 6 2 2 9 2" xfId="19458"/>
    <cellStyle name="Calculation 3 6 2 2 9 3" xfId="36626"/>
    <cellStyle name="Calculation 3 6 2 3" xfId="2167"/>
    <cellStyle name="Calculation 3 6 2 3 2" xfId="4897"/>
    <cellStyle name="Calculation 3 6 2 3 2 2" xfId="15267"/>
    <cellStyle name="Calculation 3 6 2 3 2 2 2" xfId="33270"/>
    <cellStyle name="Calculation 3 6 2 3 2 3" xfId="26905"/>
    <cellStyle name="Calculation 3 6 2 3 3" xfId="5130"/>
    <cellStyle name="Calculation 3 6 2 3 3 2" xfId="15500"/>
    <cellStyle name="Calculation 3 6 2 3 3 2 2" xfId="33475"/>
    <cellStyle name="Calculation 3 6 2 3 3 3" xfId="27138"/>
    <cellStyle name="Calculation 3 6 2 3 4" xfId="6262"/>
    <cellStyle name="Calculation 3 6 2 3 4 2" xfId="16631"/>
    <cellStyle name="Calculation 3 6 2 3 4 3" xfId="28247"/>
    <cellStyle name="Calculation 3 6 2 3 5" xfId="6518"/>
    <cellStyle name="Calculation 3 6 2 3 5 2" xfId="16887"/>
    <cellStyle name="Calculation 3 6 2 3 5 3" xfId="34652"/>
    <cellStyle name="Calculation 3 6 2 3 6" xfId="6660"/>
    <cellStyle name="Calculation 3 6 2 3 6 2" xfId="17029"/>
    <cellStyle name="Calculation 3 6 2 3 6 3" xfId="34794"/>
    <cellStyle name="Calculation 3 6 2 3 7" xfId="6664"/>
    <cellStyle name="Calculation 3 6 2 3 7 2" xfId="17033"/>
    <cellStyle name="Calculation 3 6 2 3 7 3" xfId="34798"/>
    <cellStyle name="Calculation 3 6 2 3 8" xfId="12537"/>
    <cellStyle name="Calculation 3 6 2 3 8 2" xfId="24089"/>
    <cellStyle name="Calculation 3 6 2 3 9" xfId="21553"/>
    <cellStyle name="Calculation 3 6 2 4" xfId="3491"/>
    <cellStyle name="Calculation 3 6 2 4 2" xfId="4014"/>
    <cellStyle name="Calculation 3 6 2 4 2 2" xfId="14384"/>
    <cellStyle name="Calculation 3 6 2 4 2 2 2" xfId="32459"/>
    <cellStyle name="Calculation 3 6 2 4 2 3" xfId="26022"/>
    <cellStyle name="Calculation 3 6 2 4 3" xfId="5582"/>
    <cellStyle name="Calculation 3 6 2 4 3 2" xfId="15951"/>
    <cellStyle name="Calculation 3 6 2 4 3 2 2" xfId="33876"/>
    <cellStyle name="Calculation 3 6 2 4 3 3" xfId="27589"/>
    <cellStyle name="Calculation 3 6 2 4 4" xfId="7247"/>
    <cellStyle name="Calculation 3 6 2 4 4 2" xfId="17616"/>
    <cellStyle name="Calculation 3 6 2 4 4 3" xfId="29515"/>
    <cellStyle name="Calculation 3 6 2 4 5" xfId="8002"/>
    <cellStyle name="Calculation 3 6 2 4 5 2" xfId="18371"/>
    <cellStyle name="Calculation 3 6 2 4 5 3" xfId="35539"/>
    <cellStyle name="Calculation 3 6 2 4 6" xfId="8696"/>
    <cellStyle name="Calculation 3 6 2 4 6 2" xfId="19065"/>
    <cellStyle name="Calculation 3 6 2 4 6 3" xfId="36233"/>
    <cellStyle name="Calculation 3 6 2 4 7" xfId="9314"/>
    <cellStyle name="Calculation 3 6 2 4 7 2" xfId="19683"/>
    <cellStyle name="Calculation 3 6 2 4 7 3" xfId="36851"/>
    <cellStyle name="Calculation 3 6 2 4 8" xfId="13861"/>
    <cellStyle name="Calculation 3 6 2 4 8 2" xfId="25499"/>
    <cellStyle name="Calculation 3 6 2 4 9" xfId="22972"/>
    <cellStyle name="Calculation 3 6 2 5" xfId="4633"/>
    <cellStyle name="Calculation 3 6 2 5 2" xfId="15003"/>
    <cellStyle name="Calculation 3 6 2 5 2 2" xfId="33030"/>
    <cellStyle name="Calculation 3 6 2 5 3" xfId="26641"/>
    <cellStyle name="Calculation 3 6 2 6" xfId="4996"/>
    <cellStyle name="Calculation 3 6 2 6 2" xfId="15366"/>
    <cellStyle name="Calculation 3 6 2 6 2 2" xfId="33361"/>
    <cellStyle name="Calculation 3 6 2 6 3" xfId="27004"/>
    <cellStyle name="Calculation 3 6 2 7" xfId="5366"/>
    <cellStyle name="Calculation 3 6 2 7 2" xfId="15735"/>
    <cellStyle name="Calculation 3 6 2 7 2 2" xfId="33664"/>
    <cellStyle name="Calculation 3 6 2 7 3" xfId="27373"/>
    <cellStyle name="Calculation 3 6 2 8" xfId="5193"/>
    <cellStyle name="Calculation 3 6 2 8 2" xfId="15562"/>
    <cellStyle name="Calculation 3 6 2 8 3" xfId="27200"/>
    <cellStyle name="Calculation 3 6 2 9" xfId="6420"/>
    <cellStyle name="Calculation 3 6 2 9 2" xfId="16789"/>
    <cellStyle name="Calculation 3 6 2 9 3" xfId="34554"/>
    <cellStyle name="Calculation 3 6 3" xfId="1146"/>
    <cellStyle name="Calculation 3 6 3 10" xfId="7663"/>
    <cellStyle name="Calculation 3 6 3 10 2" xfId="18032"/>
    <cellStyle name="Calculation 3 6 3 10 3" xfId="35200"/>
    <cellStyle name="Calculation 3 6 3 11" xfId="8391"/>
    <cellStyle name="Calculation 3 6 3 11 2" xfId="18760"/>
    <cellStyle name="Calculation 3 6 3 11 3" xfId="35928"/>
    <cellStyle name="Calculation 3 6 3 12" xfId="11516"/>
    <cellStyle name="Calculation 3 6 3 12 2" xfId="24479"/>
    <cellStyle name="Calculation 3 6 3 13" xfId="21952"/>
    <cellStyle name="Calculation 3 6 3 2" xfId="3428"/>
    <cellStyle name="Calculation 3 6 3 2 2" xfId="4377"/>
    <cellStyle name="Calculation 3 6 3 2 2 2" xfId="14747"/>
    <cellStyle name="Calculation 3 6 3 2 2 2 2" xfId="32797"/>
    <cellStyle name="Calculation 3 6 3 2 2 3" xfId="26385"/>
    <cellStyle name="Calculation 3 6 3 2 3" xfId="5519"/>
    <cellStyle name="Calculation 3 6 3 2 3 2" xfId="15888"/>
    <cellStyle name="Calculation 3 6 3 2 3 2 2" xfId="33813"/>
    <cellStyle name="Calculation 3 6 3 2 3 3" xfId="27526"/>
    <cellStyle name="Calculation 3 6 3 2 4" xfId="7184"/>
    <cellStyle name="Calculation 3 6 3 2 4 2" xfId="17553"/>
    <cellStyle name="Calculation 3 6 3 2 4 3" xfId="29452"/>
    <cellStyle name="Calculation 3 6 3 2 5" xfId="7939"/>
    <cellStyle name="Calculation 3 6 3 2 5 2" xfId="18308"/>
    <cellStyle name="Calculation 3 6 3 2 5 3" xfId="35476"/>
    <cellStyle name="Calculation 3 6 3 2 6" xfId="8633"/>
    <cellStyle name="Calculation 3 6 3 2 6 2" xfId="19002"/>
    <cellStyle name="Calculation 3 6 3 2 6 3" xfId="36170"/>
    <cellStyle name="Calculation 3 6 3 2 7" xfId="9251"/>
    <cellStyle name="Calculation 3 6 3 2 7 2" xfId="19620"/>
    <cellStyle name="Calculation 3 6 3 2 7 3" xfId="36788"/>
    <cellStyle name="Calculation 3 6 3 2 8" xfId="13798"/>
    <cellStyle name="Calculation 3 6 3 2 8 2" xfId="25436"/>
    <cellStyle name="Calculation 3 6 3 2 9" xfId="22909"/>
    <cellStyle name="Calculation 3 6 3 3" xfId="3518"/>
    <cellStyle name="Calculation 3 6 3 3 2" xfId="4420"/>
    <cellStyle name="Calculation 3 6 3 3 2 2" xfId="14790"/>
    <cellStyle name="Calculation 3 6 3 3 2 2 2" xfId="32836"/>
    <cellStyle name="Calculation 3 6 3 3 2 3" xfId="26428"/>
    <cellStyle name="Calculation 3 6 3 3 3" xfId="5609"/>
    <cellStyle name="Calculation 3 6 3 3 3 2" xfId="15978"/>
    <cellStyle name="Calculation 3 6 3 3 3 2 2" xfId="33903"/>
    <cellStyle name="Calculation 3 6 3 3 3 3" xfId="27616"/>
    <cellStyle name="Calculation 3 6 3 3 4" xfId="7274"/>
    <cellStyle name="Calculation 3 6 3 3 4 2" xfId="17643"/>
    <cellStyle name="Calculation 3 6 3 3 4 3" xfId="29542"/>
    <cellStyle name="Calculation 3 6 3 3 5" xfId="8029"/>
    <cellStyle name="Calculation 3 6 3 3 5 2" xfId="18398"/>
    <cellStyle name="Calculation 3 6 3 3 5 3" xfId="35566"/>
    <cellStyle name="Calculation 3 6 3 3 6" xfId="8723"/>
    <cellStyle name="Calculation 3 6 3 3 6 2" xfId="19092"/>
    <cellStyle name="Calculation 3 6 3 3 6 3" xfId="36260"/>
    <cellStyle name="Calculation 3 6 3 3 7" xfId="9341"/>
    <cellStyle name="Calculation 3 6 3 3 7 2" xfId="19710"/>
    <cellStyle name="Calculation 3 6 3 3 7 3" xfId="36878"/>
    <cellStyle name="Calculation 3 6 3 3 8" xfId="13888"/>
    <cellStyle name="Calculation 3 6 3 3 8 2" xfId="25526"/>
    <cellStyle name="Calculation 3 6 3 3 9" xfId="22999"/>
    <cellStyle name="Calculation 3 6 3 4" xfId="4131"/>
    <cellStyle name="Calculation 3 6 3 4 2" xfId="14501"/>
    <cellStyle name="Calculation 3 6 3 4 2 2" xfId="32572"/>
    <cellStyle name="Calculation 3 6 3 4 3" xfId="26139"/>
    <cellStyle name="Calculation 3 6 3 5" xfId="5063"/>
    <cellStyle name="Calculation 3 6 3 5 2" xfId="15433"/>
    <cellStyle name="Calculation 3 6 3 5 2 2" xfId="33421"/>
    <cellStyle name="Calculation 3 6 3 5 3" xfId="27071"/>
    <cellStyle name="Calculation 3 6 3 6" xfId="4914"/>
    <cellStyle name="Calculation 3 6 3 6 2" xfId="15284"/>
    <cellStyle name="Calculation 3 6 3 6 2 2" xfId="33287"/>
    <cellStyle name="Calculation 3 6 3 6 3" xfId="26922"/>
    <cellStyle name="Calculation 3 6 3 7" xfId="5936"/>
    <cellStyle name="Calculation 3 6 3 7 2" xfId="16305"/>
    <cellStyle name="Calculation 3 6 3 7 3" xfId="27943"/>
    <cellStyle name="Calculation 3 6 3 8" xfId="6535"/>
    <cellStyle name="Calculation 3 6 3 8 2" xfId="16904"/>
    <cellStyle name="Calculation 3 6 3 8 3" xfId="34669"/>
    <cellStyle name="Calculation 3 6 3 9" xfId="6888"/>
    <cellStyle name="Calculation 3 6 3 9 2" xfId="17257"/>
    <cellStyle name="Calculation 3 6 3 9 3" xfId="35018"/>
    <cellStyle name="Calculation 3 6 4" xfId="883"/>
    <cellStyle name="Calculation 3 6 4 10" xfId="8362"/>
    <cellStyle name="Calculation 3 6 4 10 2" xfId="18731"/>
    <cellStyle name="Calculation 3 6 4 10 3" xfId="35899"/>
    <cellStyle name="Calculation 3 6 4 11" xfId="9037"/>
    <cellStyle name="Calculation 3 6 4 11 2" xfId="19406"/>
    <cellStyle name="Calculation 3 6 4 11 3" xfId="36574"/>
    <cellStyle name="Calculation 3 6 4 12" xfId="11253"/>
    <cellStyle name="Calculation 3 6 4 12 2" xfId="24984"/>
    <cellStyle name="Calculation 3 6 4 13" xfId="22457"/>
    <cellStyle name="Calculation 3 6 4 2" xfId="3405"/>
    <cellStyle name="Calculation 3 6 4 2 2" xfId="4347"/>
    <cellStyle name="Calculation 3 6 4 2 2 2" xfId="14717"/>
    <cellStyle name="Calculation 3 6 4 2 2 2 2" xfId="32772"/>
    <cellStyle name="Calculation 3 6 4 2 2 3" xfId="26355"/>
    <cellStyle name="Calculation 3 6 4 2 3" xfId="5496"/>
    <cellStyle name="Calculation 3 6 4 2 3 2" xfId="15865"/>
    <cellStyle name="Calculation 3 6 4 2 3 2 2" xfId="33790"/>
    <cellStyle name="Calculation 3 6 4 2 3 3" xfId="27503"/>
    <cellStyle name="Calculation 3 6 4 2 4" xfId="7161"/>
    <cellStyle name="Calculation 3 6 4 2 4 2" xfId="17530"/>
    <cellStyle name="Calculation 3 6 4 2 4 3" xfId="29429"/>
    <cellStyle name="Calculation 3 6 4 2 5" xfId="7916"/>
    <cellStyle name="Calculation 3 6 4 2 5 2" xfId="18285"/>
    <cellStyle name="Calculation 3 6 4 2 5 3" xfId="35453"/>
    <cellStyle name="Calculation 3 6 4 2 6" xfId="8610"/>
    <cellStyle name="Calculation 3 6 4 2 6 2" xfId="18979"/>
    <cellStyle name="Calculation 3 6 4 2 6 3" xfId="36147"/>
    <cellStyle name="Calculation 3 6 4 2 7" xfId="9228"/>
    <cellStyle name="Calculation 3 6 4 2 7 2" xfId="19597"/>
    <cellStyle name="Calculation 3 6 4 2 7 3" xfId="36765"/>
    <cellStyle name="Calculation 3 6 4 2 8" xfId="13775"/>
    <cellStyle name="Calculation 3 6 4 2 8 2" xfId="25413"/>
    <cellStyle name="Calculation 3 6 4 2 9" xfId="22886"/>
    <cellStyle name="Calculation 3 6 4 3" xfId="3751"/>
    <cellStyle name="Calculation 3 6 4 3 2" xfId="4010"/>
    <cellStyle name="Calculation 3 6 4 3 2 2" xfId="14380"/>
    <cellStyle name="Calculation 3 6 4 3 2 2 2" xfId="32455"/>
    <cellStyle name="Calculation 3 6 4 3 2 3" xfId="26018"/>
    <cellStyle name="Calculation 3 6 4 3 3" xfId="5842"/>
    <cellStyle name="Calculation 3 6 4 3 3 2" xfId="16211"/>
    <cellStyle name="Calculation 3 6 4 3 3 2 2" xfId="34136"/>
    <cellStyle name="Calculation 3 6 4 3 3 3" xfId="27849"/>
    <cellStyle name="Calculation 3 6 4 3 4" xfId="7507"/>
    <cellStyle name="Calculation 3 6 4 3 4 2" xfId="17876"/>
    <cellStyle name="Calculation 3 6 4 3 4 3" xfId="29775"/>
    <cellStyle name="Calculation 3 6 4 3 5" xfId="8262"/>
    <cellStyle name="Calculation 3 6 4 3 5 2" xfId="18631"/>
    <cellStyle name="Calculation 3 6 4 3 5 3" xfId="35799"/>
    <cellStyle name="Calculation 3 6 4 3 6" xfId="8956"/>
    <cellStyle name="Calculation 3 6 4 3 6 2" xfId="19325"/>
    <cellStyle name="Calculation 3 6 4 3 6 3" xfId="36493"/>
    <cellStyle name="Calculation 3 6 4 3 7" xfId="9574"/>
    <cellStyle name="Calculation 3 6 4 3 7 2" xfId="19943"/>
    <cellStyle name="Calculation 3 6 4 3 7 3" xfId="37111"/>
    <cellStyle name="Calculation 3 6 4 3 8" xfId="14121"/>
    <cellStyle name="Calculation 3 6 4 3 8 2" xfId="25759"/>
    <cellStyle name="Calculation 3 6 4 3 9" xfId="23232"/>
    <cellStyle name="Calculation 3 6 4 4" xfId="4278"/>
    <cellStyle name="Calculation 3 6 4 4 2" xfId="14648"/>
    <cellStyle name="Calculation 3 6 4 4 2 2" xfId="32709"/>
    <cellStyle name="Calculation 3 6 4 4 3" xfId="26286"/>
    <cellStyle name="Calculation 3 6 4 5" xfId="5221"/>
    <cellStyle name="Calculation 3 6 4 5 2" xfId="15590"/>
    <cellStyle name="Calculation 3 6 4 5 2 2" xfId="33551"/>
    <cellStyle name="Calculation 3 6 4 5 3" xfId="27228"/>
    <cellStyle name="Calculation 3 6 4 6" xfId="4199"/>
    <cellStyle name="Calculation 3 6 4 6 2" xfId="14569"/>
    <cellStyle name="Calculation 3 6 4 6 2 2" xfId="32635"/>
    <cellStyle name="Calculation 3 6 4 6 3" xfId="26207"/>
    <cellStyle name="Calculation 3 6 4 7" xfId="3992"/>
    <cellStyle name="Calculation 3 6 4 7 2" xfId="14362"/>
    <cellStyle name="Calculation 3 6 4 7 3" xfId="26000"/>
    <cellStyle name="Calculation 3 6 4 8" xfId="6847"/>
    <cellStyle name="Calculation 3 6 4 8 2" xfId="17216"/>
    <cellStyle name="Calculation 3 6 4 8 3" xfId="34977"/>
    <cellStyle name="Calculation 3 6 4 9" xfId="7628"/>
    <cellStyle name="Calculation 3 6 4 9 2" xfId="17997"/>
    <cellStyle name="Calculation 3 6 4 9 3" xfId="35165"/>
    <cellStyle name="Calculation 3 6 5" xfId="2163"/>
    <cellStyle name="Calculation 3 6 5 2" xfId="5111"/>
    <cellStyle name="Calculation 3 6 5 2 2" xfId="15481"/>
    <cellStyle name="Calculation 3 6 5 2 2 2" xfId="33458"/>
    <cellStyle name="Calculation 3 6 5 2 3" xfId="27119"/>
    <cellStyle name="Calculation 3 6 5 3" xfId="1900"/>
    <cellStyle name="Calculation 3 6 5 3 2" xfId="12270"/>
    <cellStyle name="Calculation 3 6 5 3 2 2" xfId="31051"/>
    <cellStyle name="Calculation 3 6 5 3 3" xfId="23822"/>
    <cellStyle name="Calculation 3 6 5 4" xfId="6258"/>
    <cellStyle name="Calculation 3 6 5 4 2" xfId="16627"/>
    <cellStyle name="Calculation 3 6 5 4 3" xfId="28243"/>
    <cellStyle name="Calculation 3 6 5 5" xfId="6315"/>
    <cellStyle name="Calculation 3 6 5 5 2" xfId="16684"/>
    <cellStyle name="Calculation 3 6 5 5 3" xfId="34461"/>
    <cellStyle name="Calculation 3 6 5 6" xfId="6194"/>
    <cellStyle name="Calculation 3 6 5 6 2" xfId="16563"/>
    <cellStyle name="Calculation 3 6 5 6 3" xfId="34419"/>
    <cellStyle name="Calculation 3 6 5 7" xfId="1489"/>
    <cellStyle name="Calculation 3 6 5 7 2" xfId="11859"/>
    <cellStyle name="Calculation 3 6 5 7 3" xfId="30657"/>
    <cellStyle name="Calculation 3 6 5 8" xfId="12533"/>
    <cellStyle name="Calculation 3 6 5 8 2" xfId="24085"/>
    <cellStyle name="Calculation 3 6 5 9" xfId="21549"/>
    <cellStyle name="Calculation 3 6 6" xfId="3733"/>
    <cellStyle name="Calculation 3 6 6 2" xfId="4037"/>
    <cellStyle name="Calculation 3 6 6 2 2" xfId="14407"/>
    <cellStyle name="Calculation 3 6 6 2 2 2" xfId="32480"/>
    <cellStyle name="Calculation 3 6 6 2 3" xfId="26045"/>
    <cellStyle name="Calculation 3 6 6 3" xfId="5824"/>
    <cellStyle name="Calculation 3 6 6 3 2" xfId="16193"/>
    <cellStyle name="Calculation 3 6 6 3 2 2" xfId="34118"/>
    <cellStyle name="Calculation 3 6 6 3 3" xfId="27831"/>
    <cellStyle name="Calculation 3 6 6 4" xfId="7489"/>
    <cellStyle name="Calculation 3 6 6 4 2" xfId="17858"/>
    <cellStyle name="Calculation 3 6 6 4 3" xfId="29757"/>
    <cellStyle name="Calculation 3 6 6 5" xfId="8244"/>
    <cellStyle name="Calculation 3 6 6 5 2" xfId="18613"/>
    <cellStyle name="Calculation 3 6 6 5 3" xfId="35781"/>
    <cellStyle name="Calculation 3 6 6 6" xfId="8938"/>
    <cellStyle name="Calculation 3 6 6 6 2" xfId="19307"/>
    <cellStyle name="Calculation 3 6 6 6 3" xfId="36475"/>
    <cellStyle name="Calculation 3 6 6 7" xfId="9556"/>
    <cellStyle name="Calculation 3 6 6 7 2" xfId="19925"/>
    <cellStyle name="Calculation 3 6 6 7 3" xfId="37093"/>
    <cellStyle name="Calculation 3 6 6 8" xfId="14103"/>
    <cellStyle name="Calculation 3 6 6 8 2" xfId="25741"/>
    <cellStyle name="Calculation 3 6 6 9" xfId="23214"/>
    <cellStyle name="Calculation 3 6 7" xfId="1805"/>
    <cellStyle name="Calculation 3 6 7 2" xfId="12175"/>
    <cellStyle name="Calculation 3 6 7 2 2" xfId="30961"/>
    <cellStyle name="Calculation 3 6 7 3" xfId="23727"/>
    <cellStyle name="Calculation 3 6 8" xfId="5078"/>
    <cellStyle name="Calculation 3 6 8 2" xfId="15448"/>
    <cellStyle name="Calculation 3 6 8 2 2" xfId="33431"/>
    <cellStyle name="Calculation 3 6 8 3" xfId="27086"/>
    <cellStyle name="Calculation 3 6 9" xfId="3838"/>
    <cellStyle name="Calculation 3 6 9 2" xfId="14208"/>
    <cellStyle name="Calculation 3 6 9 2 2" xfId="32298"/>
    <cellStyle name="Calculation 3 6 9 3" xfId="25846"/>
    <cellStyle name="Calculation 3 7" xfId="611"/>
    <cellStyle name="Calculation 3 7 10" xfId="5036"/>
    <cellStyle name="Calculation 3 7 10 2" xfId="15406"/>
    <cellStyle name="Calculation 3 7 10 3" xfId="27044"/>
    <cellStyle name="Calculation 3 7 11" xfId="6184"/>
    <cellStyle name="Calculation 3 7 11 2" xfId="16553"/>
    <cellStyle name="Calculation 3 7 11 3" xfId="34409"/>
    <cellStyle name="Calculation 3 7 12" xfId="6892"/>
    <cellStyle name="Calculation 3 7 12 2" xfId="17261"/>
    <cellStyle name="Calculation 3 7 12 3" xfId="35022"/>
    <cellStyle name="Calculation 3 7 13" xfId="7667"/>
    <cellStyle name="Calculation 3 7 13 2" xfId="18036"/>
    <cellStyle name="Calculation 3 7 13 3" xfId="35204"/>
    <cellStyle name="Calculation 3 7 14" xfId="8395"/>
    <cellStyle name="Calculation 3 7 14 2" xfId="18764"/>
    <cellStyle name="Calculation 3 7 14 3" xfId="35932"/>
    <cellStyle name="Calculation 3 7 15" xfId="10983"/>
    <cellStyle name="Calculation 3 7 15 2" xfId="23538"/>
    <cellStyle name="Calculation 3 7 16" xfId="21456"/>
    <cellStyle name="Calculation 3 7 2" xfId="1008"/>
    <cellStyle name="Calculation 3 7 2 10" xfId="6465"/>
    <cellStyle name="Calculation 3 7 2 10 2" xfId="16834"/>
    <cellStyle name="Calculation 3 7 2 10 3" xfId="34599"/>
    <cellStyle name="Calculation 3 7 2 11" xfId="7011"/>
    <cellStyle name="Calculation 3 7 2 11 2" xfId="17380"/>
    <cellStyle name="Calculation 3 7 2 11 3" xfId="35085"/>
    <cellStyle name="Calculation 3 7 2 12" xfId="7773"/>
    <cellStyle name="Calculation 3 7 2 12 2" xfId="18142"/>
    <cellStyle name="Calculation 3 7 2 12 3" xfId="35310"/>
    <cellStyle name="Calculation 3 7 2 13" xfId="11378"/>
    <cellStyle name="Calculation 3 7 2 13 2" xfId="23614"/>
    <cellStyle name="Calculation 3 7 2 14" xfId="21814"/>
    <cellStyle name="Calculation 3 7 2 2" xfId="3101"/>
    <cellStyle name="Calculation 3 7 2 2 10" xfId="13471"/>
    <cellStyle name="Calculation 3 7 2 2 10 2" xfId="25109"/>
    <cellStyle name="Calculation 3 7 2 2 11" xfId="22582"/>
    <cellStyle name="Calculation 3 7 2 2 2" xfId="3725"/>
    <cellStyle name="Calculation 3 7 2 2 2 2" xfId="1767"/>
    <cellStyle name="Calculation 3 7 2 2 2 2 2" xfId="12137"/>
    <cellStyle name="Calculation 3 7 2 2 2 2 2 2" xfId="30929"/>
    <cellStyle name="Calculation 3 7 2 2 2 2 3" xfId="23689"/>
    <cellStyle name="Calculation 3 7 2 2 2 3" xfId="5816"/>
    <cellStyle name="Calculation 3 7 2 2 2 3 2" xfId="16185"/>
    <cellStyle name="Calculation 3 7 2 2 2 3 2 2" xfId="34110"/>
    <cellStyle name="Calculation 3 7 2 2 2 3 3" xfId="27823"/>
    <cellStyle name="Calculation 3 7 2 2 2 4" xfId="7481"/>
    <cellStyle name="Calculation 3 7 2 2 2 4 2" xfId="17850"/>
    <cellStyle name="Calculation 3 7 2 2 2 4 3" xfId="29749"/>
    <cellStyle name="Calculation 3 7 2 2 2 5" xfId="8236"/>
    <cellStyle name="Calculation 3 7 2 2 2 5 2" xfId="18605"/>
    <cellStyle name="Calculation 3 7 2 2 2 5 3" xfId="35773"/>
    <cellStyle name="Calculation 3 7 2 2 2 6" xfId="8930"/>
    <cellStyle name="Calculation 3 7 2 2 2 6 2" xfId="19299"/>
    <cellStyle name="Calculation 3 7 2 2 2 6 3" xfId="36467"/>
    <cellStyle name="Calculation 3 7 2 2 2 7" xfId="9548"/>
    <cellStyle name="Calculation 3 7 2 2 2 7 2" xfId="19917"/>
    <cellStyle name="Calculation 3 7 2 2 2 7 3" xfId="37085"/>
    <cellStyle name="Calculation 3 7 2 2 2 8" xfId="14095"/>
    <cellStyle name="Calculation 3 7 2 2 2 8 2" xfId="25733"/>
    <cellStyle name="Calculation 3 7 2 2 2 9" xfId="23206"/>
    <cellStyle name="Calculation 3 7 2 2 3" xfId="3820"/>
    <cellStyle name="Calculation 3 7 2 2 3 2" xfId="5175"/>
    <cellStyle name="Calculation 3 7 2 2 3 2 2" xfId="15544"/>
    <cellStyle name="Calculation 3 7 2 2 3 2 2 2" xfId="33518"/>
    <cellStyle name="Calculation 3 7 2 2 3 2 3" xfId="27182"/>
    <cellStyle name="Calculation 3 7 2 2 3 3" xfId="5911"/>
    <cellStyle name="Calculation 3 7 2 2 3 3 2" xfId="16280"/>
    <cellStyle name="Calculation 3 7 2 2 3 3 2 2" xfId="34205"/>
    <cellStyle name="Calculation 3 7 2 2 3 3 3" xfId="27918"/>
    <cellStyle name="Calculation 3 7 2 2 3 4" xfId="7576"/>
    <cellStyle name="Calculation 3 7 2 2 3 4 2" xfId="17945"/>
    <cellStyle name="Calculation 3 7 2 2 3 4 3" xfId="29844"/>
    <cellStyle name="Calculation 3 7 2 2 3 5" xfId="8331"/>
    <cellStyle name="Calculation 3 7 2 2 3 5 2" xfId="18700"/>
    <cellStyle name="Calculation 3 7 2 2 3 5 3" xfId="35868"/>
    <cellStyle name="Calculation 3 7 2 2 3 6" xfId="9025"/>
    <cellStyle name="Calculation 3 7 2 2 3 6 2" xfId="19394"/>
    <cellStyle name="Calculation 3 7 2 2 3 6 3" xfId="36562"/>
    <cellStyle name="Calculation 3 7 2 2 3 7" xfId="9643"/>
    <cellStyle name="Calculation 3 7 2 2 3 7 2" xfId="20012"/>
    <cellStyle name="Calculation 3 7 2 2 3 7 3" xfId="37180"/>
    <cellStyle name="Calculation 3 7 2 2 3 8" xfId="14190"/>
    <cellStyle name="Calculation 3 7 2 2 3 8 2" xfId="25828"/>
    <cellStyle name="Calculation 3 7 2 2 3 9" xfId="23301"/>
    <cellStyle name="Calculation 3 7 2 2 4" xfId="4020"/>
    <cellStyle name="Calculation 3 7 2 2 4 2" xfId="14390"/>
    <cellStyle name="Calculation 3 7 2 2 4 2 2" xfId="32464"/>
    <cellStyle name="Calculation 3 7 2 2 4 3" xfId="26028"/>
    <cellStyle name="Calculation 3 7 2 2 5" xfId="5308"/>
    <cellStyle name="Calculation 3 7 2 2 5 2" xfId="15677"/>
    <cellStyle name="Calculation 3 7 2 2 5 2 2" xfId="33629"/>
    <cellStyle name="Calculation 3 7 2 2 5 3" xfId="27315"/>
    <cellStyle name="Calculation 3 7 2 2 6" xfId="6944"/>
    <cellStyle name="Calculation 3 7 2 2 6 2" xfId="17313"/>
    <cellStyle name="Calculation 3 7 2 2 6 3" xfId="29125"/>
    <cellStyle name="Calculation 3 7 2 2 7" xfId="7719"/>
    <cellStyle name="Calculation 3 7 2 2 7 2" xfId="18088"/>
    <cellStyle name="Calculation 3 7 2 2 7 3" xfId="35256"/>
    <cellStyle name="Calculation 3 7 2 2 8" xfId="8447"/>
    <cellStyle name="Calculation 3 7 2 2 8 2" xfId="18816"/>
    <cellStyle name="Calculation 3 7 2 2 8 3" xfId="35984"/>
    <cellStyle name="Calculation 3 7 2 2 9" xfId="9106"/>
    <cellStyle name="Calculation 3 7 2 2 9 2" xfId="19475"/>
    <cellStyle name="Calculation 3 7 2 2 9 3" xfId="36643"/>
    <cellStyle name="Calculation 3 7 2 3" xfId="3430"/>
    <cellStyle name="Calculation 3 7 2 3 2" xfId="4214"/>
    <cellStyle name="Calculation 3 7 2 3 2 2" xfId="14584"/>
    <cellStyle name="Calculation 3 7 2 3 2 2 2" xfId="32650"/>
    <cellStyle name="Calculation 3 7 2 3 2 3" xfId="26222"/>
    <cellStyle name="Calculation 3 7 2 3 3" xfId="5521"/>
    <cellStyle name="Calculation 3 7 2 3 3 2" xfId="15890"/>
    <cellStyle name="Calculation 3 7 2 3 3 2 2" xfId="33815"/>
    <cellStyle name="Calculation 3 7 2 3 3 3" xfId="27528"/>
    <cellStyle name="Calculation 3 7 2 3 4" xfId="7186"/>
    <cellStyle name="Calculation 3 7 2 3 4 2" xfId="17555"/>
    <cellStyle name="Calculation 3 7 2 3 4 3" xfId="29454"/>
    <cellStyle name="Calculation 3 7 2 3 5" xfId="7941"/>
    <cellStyle name="Calculation 3 7 2 3 5 2" xfId="18310"/>
    <cellStyle name="Calculation 3 7 2 3 5 3" xfId="35478"/>
    <cellStyle name="Calculation 3 7 2 3 6" xfId="8635"/>
    <cellStyle name="Calculation 3 7 2 3 6 2" xfId="19004"/>
    <cellStyle name="Calculation 3 7 2 3 6 3" xfId="36172"/>
    <cellStyle name="Calculation 3 7 2 3 7" xfId="9253"/>
    <cellStyle name="Calculation 3 7 2 3 7 2" xfId="19622"/>
    <cellStyle name="Calculation 3 7 2 3 7 3" xfId="36790"/>
    <cellStyle name="Calculation 3 7 2 3 8" xfId="13800"/>
    <cellStyle name="Calculation 3 7 2 3 8 2" xfId="25438"/>
    <cellStyle name="Calculation 3 7 2 3 9" xfId="22911"/>
    <cellStyle name="Calculation 3 7 2 4" xfId="3562"/>
    <cellStyle name="Calculation 3 7 2 4 2" xfId="4064"/>
    <cellStyle name="Calculation 3 7 2 4 2 2" xfId="14434"/>
    <cellStyle name="Calculation 3 7 2 4 2 2 2" xfId="32507"/>
    <cellStyle name="Calculation 3 7 2 4 2 3" xfId="26072"/>
    <cellStyle name="Calculation 3 7 2 4 3" xfId="5653"/>
    <cellStyle name="Calculation 3 7 2 4 3 2" xfId="16022"/>
    <cellStyle name="Calculation 3 7 2 4 3 2 2" xfId="33947"/>
    <cellStyle name="Calculation 3 7 2 4 3 3" xfId="27660"/>
    <cellStyle name="Calculation 3 7 2 4 4" xfId="7318"/>
    <cellStyle name="Calculation 3 7 2 4 4 2" xfId="17687"/>
    <cellStyle name="Calculation 3 7 2 4 4 3" xfId="29586"/>
    <cellStyle name="Calculation 3 7 2 4 5" xfId="8073"/>
    <cellStyle name="Calculation 3 7 2 4 5 2" xfId="18442"/>
    <cellStyle name="Calculation 3 7 2 4 5 3" xfId="35610"/>
    <cellStyle name="Calculation 3 7 2 4 6" xfId="8767"/>
    <cellStyle name="Calculation 3 7 2 4 6 2" xfId="19136"/>
    <cellStyle name="Calculation 3 7 2 4 6 3" xfId="36304"/>
    <cellStyle name="Calculation 3 7 2 4 7" xfId="9385"/>
    <cellStyle name="Calculation 3 7 2 4 7 2" xfId="19754"/>
    <cellStyle name="Calculation 3 7 2 4 7 3" xfId="36922"/>
    <cellStyle name="Calculation 3 7 2 4 8" xfId="13932"/>
    <cellStyle name="Calculation 3 7 2 4 8 2" xfId="25570"/>
    <cellStyle name="Calculation 3 7 2 4 9" xfId="23043"/>
    <cellStyle name="Calculation 3 7 2 5" xfId="4949"/>
    <cellStyle name="Calculation 3 7 2 5 2" xfId="15319"/>
    <cellStyle name="Calculation 3 7 2 5 2 2" xfId="33320"/>
    <cellStyle name="Calculation 3 7 2 5 3" xfId="26957"/>
    <cellStyle name="Calculation 3 7 2 6" xfId="4757"/>
    <cellStyle name="Calculation 3 7 2 6 2" xfId="15127"/>
    <cellStyle name="Calculation 3 7 2 6 2 2" xfId="33141"/>
    <cellStyle name="Calculation 3 7 2 6 3" xfId="26765"/>
    <cellStyle name="Calculation 3 7 2 7" xfId="1706"/>
    <cellStyle name="Calculation 3 7 2 7 2" xfId="12076"/>
    <cellStyle name="Calculation 3 7 2 7 2 2" xfId="30871"/>
    <cellStyle name="Calculation 3 7 2 7 3" xfId="23628"/>
    <cellStyle name="Calculation 3 7 2 8" xfId="4724"/>
    <cellStyle name="Calculation 3 7 2 8 2" xfId="15094"/>
    <cellStyle name="Calculation 3 7 2 8 3" xfId="26732"/>
    <cellStyle name="Calculation 3 7 2 9" xfId="6437"/>
    <cellStyle name="Calculation 3 7 2 9 2" xfId="16806"/>
    <cellStyle name="Calculation 3 7 2 9 3" xfId="34571"/>
    <cellStyle name="Calculation 3 7 3" xfId="1199"/>
    <cellStyle name="Calculation 3 7 3 10" xfId="1696"/>
    <cellStyle name="Calculation 3 7 3 10 2" xfId="12066"/>
    <cellStyle name="Calculation 3 7 3 10 3" xfId="30864"/>
    <cellStyle name="Calculation 3 7 3 11" xfId="6692"/>
    <cellStyle name="Calculation 3 7 3 11 2" xfId="17061"/>
    <cellStyle name="Calculation 3 7 3 11 3" xfId="34826"/>
    <cellStyle name="Calculation 3 7 3 12" xfId="11569"/>
    <cellStyle name="Calculation 3 7 3 12 2" xfId="24532"/>
    <cellStyle name="Calculation 3 7 3 13" xfId="22005"/>
    <cellStyle name="Calculation 3 7 3 2" xfId="3559"/>
    <cellStyle name="Calculation 3 7 3 2 2" xfId="4750"/>
    <cellStyle name="Calculation 3 7 3 2 2 2" xfId="15120"/>
    <cellStyle name="Calculation 3 7 3 2 2 2 2" xfId="33135"/>
    <cellStyle name="Calculation 3 7 3 2 2 3" xfId="26758"/>
    <cellStyle name="Calculation 3 7 3 2 3" xfId="5650"/>
    <cellStyle name="Calculation 3 7 3 2 3 2" xfId="16019"/>
    <cellStyle name="Calculation 3 7 3 2 3 2 2" xfId="33944"/>
    <cellStyle name="Calculation 3 7 3 2 3 3" xfId="27657"/>
    <cellStyle name="Calculation 3 7 3 2 4" xfId="7315"/>
    <cellStyle name="Calculation 3 7 3 2 4 2" xfId="17684"/>
    <cellStyle name="Calculation 3 7 3 2 4 3" xfId="29583"/>
    <cellStyle name="Calculation 3 7 3 2 5" xfId="8070"/>
    <cellStyle name="Calculation 3 7 3 2 5 2" xfId="18439"/>
    <cellStyle name="Calculation 3 7 3 2 5 3" xfId="35607"/>
    <cellStyle name="Calculation 3 7 3 2 6" xfId="8764"/>
    <cellStyle name="Calculation 3 7 3 2 6 2" xfId="19133"/>
    <cellStyle name="Calculation 3 7 3 2 6 3" xfId="36301"/>
    <cellStyle name="Calculation 3 7 3 2 7" xfId="9382"/>
    <cellStyle name="Calculation 3 7 3 2 7 2" xfId="19751"/>
    <cellStyle name="Calculation 3 7 3 2 7 3" xfId="36919"/>
    <cellStyle name="Calculation 3 7 3 2 8" xfId="13929"/>
    <cellStyle name="Calculation 3 7 3 2 8 2" xfId="25567"/>
    <cellStyle name="Calculation 3 7 3 2 9" xfId="23040"/>
    <cellStyle name="Calculation 3 7 3 3" xfId="2171"/>
    <cellStyle name="Calculation 3 7 3 3 2" xfId="5146"/>
    <cellStyle name="Calculation 3 7 3 3 2 2" xfId="15515"/>
    <cellStyle name="Calculation 3 7 3 3 2 2 2" xfId="33489"/>
    <cellStyle name="Calculation 3 7 3 3 2 3" xfId="27153"/>
    <cellStyle name="Calculation 3 7 3 3 3" xfId="5045"/>
    <cellStyle name="Calculation 3 7 3 3 3 2" xfId="15415"/>
    <cellStyle name="Calculation 3 7 3 3 3 2 2" xfId="33404"/>
    <cellStyle name="Calculation 3 7 3 3 3 3" xfId="27053"/>
    <cellStyle name="Calculation 3 7 3 3 4" xfId="6266"/>
    <cellStyle name="Calculation 3 7 3 3 4 2" xfId="16635"/>
    <cellStyle name="Calculation 3 7 3 3 4 3" xfId="28251"/>
    <cellStyle name="Calculation 3 7 3 3 5" xfId="6021"/>
    <cellStyle name="Calculation 3 7 3 3 5 2" xfId="16390"/>
    <cellStyle name="Calculation 3 7 3 3 5 3" xfId="34246"/>
    <cellStyle name="Calculation 3 7 3 3 6" xfId="6998"/>
    <cellStyle name="Calculation 3 7 3 3 6 2" xfId="17367"/>
    <cellStyle name="Calculation 3 7 3 3 6 3" xfId="35072"/>
    <cellStyle name="Calculation 3 7 3 3 7" xfId="7763"/>
    <cellStyle name="Calculation 3 7 3 3 7 2" xfId="18132"/>
    <cellStyle name="Calculation 3 7 3 3 7 3" xfId="35300"/>
    <cellStyle name="Calculation 3 7 3 3 8" xfId="12541"/>
    <cellStyle name="Calculation 3 7 3 3 8 2" xfId="24093"/>
    <cellStyle name="Calculation 3 7 3 3 9" xfId="21557"/>
    <cellStyle name="Calculation 3 7 3 4" xfId="4354"/>
    <cellStyle name="Calculation 3 7 3 4 2" xfId="14724"/>
    <cellStyle name="Calculation 3 7 3 4 2 2" xfId="32777"/>
    <cellStyle name="Calculation 3 7 3 4 3" xfId="26362"/>
    <cellStyle name="Calculation 3 7 3 5" xfId="5145"/>
    <cellStyle name="Calculation 3 7 3 5 2" xfId="15514"/>
    <cellStyle name="Calculation 3 7 3 5 2 2" xfId="33488"/>
    <cellStyle name="Calculation 3 7 3 5 3" xfId="27152"/>
    <cellStyle name="Calculation 3 7 3 6" xfId="4159"/>
    <cellStyle name="Calculation 3 7 3 6 2" xfId="14529"/>
    <cellStyle name="Calculation 3 7 3 6 2 2" xfId="32600"/>
    <cellStyle name="Calculation 3 7 3 6 3" xfId="26167"/>
    <cellStyle name="Calculation 3 7 3 7" xfId="2037"/>
    <cellStyle name="Calculation 3 7 3 7 2" xfId="12407"/>
    <cellStyle name="Calculation 3 7 3 7 3" xfId="23959"/>
    <cellStyle name="Calculation 3 7 3 8" xfId="6573"/>
    <cellStyle name="Calculation 3 7 3 8 2" xfId="16942"/>
    <cellStyle name="Calculation 3 7 3 8 3" xfId="34707"/>
    <cellStyle name="Calculation 3 7 3 9" xfId="6281"/>
    <cellStyle name="Calculation 3 7 3 9 2" xfId="16650"/>
    <cellStyle name="Calculation 3 7 3 9 3" xfId="34436"/>
    <cellStyle name="Calculation 3 7 4" xfId="932"/>
    <cellStyle name="Calculation 3 7 4 10" xfId="8386"/>
    <cellStyle name="Calculation 3 7 4 10 2" xfId="18755"/>
    <cellStyle name="Calculation 3 7 4 10 3" xfId="35923"/>
    <cellStyle name="Calculation 3 7 4 11" xfId="9050"/>
    <cellStyle name="Calculation 3 7 4 11 2" xfId="19419"/>
    <cellStyle name="Calculation 3 7 4 11 3" xfId="36587"/>
    <cellStyle name="Calculation 3 7 4 12" xfId="11302"/>
    <cellStyle name="Calculation 3 7 4 12 2" xfId="25033"/>
    <cellStyle name="Calculation 3 7 4 13" xfId="22506"/>
    <cellStyle name="Calculation 3 7 4 2" xfId="3705"/>
    <cellStyle name="Calculation 3 7 4 2 2" xfId="4135"/>
    <cellStyle name="Calculation 3 7 4 2 2 2" xfId="14505"/>
    <cellStyle name="Calculation 3 7 4 2 2 2 2" xfId="32576"/>
    <cellStyle name="Calculation 3 7 4 2 2 3" xfId="26143"/>
    <cellStyle name="Calculation 3 7 4 2 3" xfId="5796"/>
    <cellStyle name="Calculation 3 7 4 2 3 2" xfId="16165"/>
    <cellStyle name="Calculation 3 7 4 2 3 2 2" xfId="34090"/>
    <cellStyle name="Calculation 3 7 4 2 3 3" xfId="27803"/>
    <cellStyle name="Calculation 3 7 4 2 4" xfId="7461"/>
    <cellStyle name="Calculation 3 7 4 2 4 2" xfId="17830"/>
    <cellStyle name="Calculation 3 7 4 2 4 3" xfId="29729"/>
    <cellStyle name="Calculation 3 7 4 2 5" xfId="8216"/>
    <cellStyle name="Calculation 3 7 4 2 5 2" xfId="18585"/>
    <cellStyle name="Calculation 3 7 4 2 5 3" xfId="35753"/>
    <cellStyle name="Calculation 3 7 4 2 6" xfId="8910"/>
    <cellStyle name="Calculation 3 7 4 2 6 2" xfId="19279"/>
    <cellStyle name="Calculation 3 7 4 2 6 3" xfId="36447"/>
    <cellStyle name="Calculation 3 7 4 2 7" xfId="9528"/>
    <cellStyle name="Calculation 3 7 4 2 7 2" xfId="19897"/>
    <cellStyle name="Calculation 3 7 4 2 7 3" xfId="37065"/>
    <cellStyle name="Calculation 3 7 4 2 8" xfId="14075"/>
    <cellStyle name="Calculation 3 7 4 2 8 2" xfId="25713"/>
    <cellStyle name="Calculation 3 7 4 2 9" xfId="23186"/>
    <cellStyle name="Calculation 3 7 4 3" xfId="3764"/>
    <cellStyle name="Calculation 3 7 4 3 2" xfId="4051"/>
    <cellStyle name="Calculation 3 7 4 3 2 2" xfId="14421"/>
    <cellStyle name="Calculation 3 7 4 3 2 2 2" xfId="32494"/>
    <cellStyle name="Calculation 3 7 4 3 2 3" xfId="26059"/>
    <cellStyle name="Calculation 3 7 4 3 3" xfId="5855"/>
    <cellStyle name="Calculation 3 7 4 3 3 2" xfId="16224"/>
    <cellStyle name="Calculation 3 7 4 3 3 2 2" xfId="34149"/>
    <cellStyle name="Calculation 3 7 4 3 3 3" xfId="27862"/>
    <cellStyle name="Calculation 3 7 4 3 4" xfId="7520"/>
    <cellStyle name="Calculation 3 7 4 3 4 2" xfId="17889"/>
    <cellStyle name="Calculation 3 7 4 3 4 3" xfId="29788"/>
    <cellStyle name="Calculation 3 7 4 3 5" xfId="8275"/>
    <cellStyle name="Calculation 3 7 4 3 5 2" xfId="18644"/>
    <cellStyle name="Calculation 3 7 4 3 5 3" xfId="35812"/>
    <cellStyle name="Calculation 3 7 4 3 6" xfId="8969"/>
    <cellStyle name="Calculation 3 7 4 3 6 2" xfId="19338"/>
    <cellStyle name="Calculation 3 7 4 3 6 3" xfId="36506"/>
    <cellStyle name="Calculation 3 7 4 3 7" xfId="9587"/>
    <cellStyle name="Calculation 3 7 4 3 7 2" xfId="19956"/>
    <cellStyle name="Calculation 3 7 4 3 7 3" xfId="37124"/>
    <cellStyle name="Calculation 3 7 4 3 8" xfId="14134"/>
    <cellStyle name="Calculation 3 7 4 3 8 2" xfId="25772"/>
    <cellStyle name="Calculation 3 7 4 3 9" xfId="23245"/>
    <cellStyle name="Calculation 3 7 4 4" xfId="4664"/>
    <cellStyle name="Calculation 3 7 4 4 2" xfId="15034"/>
    <cellStyle name="Calculation 3 7 4 4 2 2" xfId="33057"/>
    <cellStyle name="Calculation 3 7 4 4 3" xfId="26672"/>
    <cellStyle name="Calculation 3 7 4 5" xfId="5246"/>
    <cellStyle name="Calculation 3 7 4 5 2" xfId="15615"/>
    <cellStyle name="Calculation 3 7 4 5 2 2" xfId="33572"/>
    <cellStyle name="Calculation 3 7 4 5 3" xfId="27253"/>
    <cellStyle name="Calculation 3 7 4 6" xfId="5354"/>
    <cellStyle name="Calculation 3 7 4 6 2" xfId="15723"/>
    <cellStyle name="Calculation 3 7 4 6 2 2" xfId="33657"/>
    <cellStyle name="Calculation 3 7 4 6 3" xfId="27361"/>
    <cellStyle name="Calculation 3 7 4 7" xfId="4588"/>
    <cellStyle name="Calculation 3 7 4 7 2" xfId="14958"/>
    <cellStyle name="Calculation 3 7 4 7 3" xfId="26596"/>
    <cellStyle name="Calculation 3 7 4 8" xfId="6878"/>
    <cellStyle name="Calculation 3 7 4 8 2" xfId="17247"/>
    <cellStyle name="Calculation 3 7 4 8 3" xfId="35008"/>
    <cellStyle name="Calculation 3 7 4 9" xfId="7656"/>
    <cellStyle name="Calculation 3 7 4 9 2" xfId="18025"/>
    <cellStyle name="Calculation 3 7 4 9 3" xfId="35193"/>
    <cellStyle name="Calculation 3 7 5" xfId="2181"/>
    <cellStyle name="Calculation 3 7 5 2" xfId="3937"/>
    <cellStyle name="Calculation 3 7 5 2 2" xfId="14307"/>
    <cellStyle name="Calculation 3 7 5 2 2 2" xfId="32393"/>
    <cellStyle name="Calculation 3 7 5 2 3" xfId="25945"/>
    <cellStyle name="Calculation 3 7 5 3" xfId="5000"/>
    <cellStyle name="Calculation 3 7 5 3 2" xfId="15370"/>
    <cellStyle name="Calculation 3 7 5 3 2 2" xfId="33364"/>
    <cellStyle name="Calculation 3 7 5 3 3" xfId="27008"/>
    <cellStyle name="Calculation 3 7 5 4" xfId="6276"/>
    <cellStyle name="Calculation 3 7 5 4 2" xfId="16645"/>
    <cellStyle name="Calculation 3 7 5 4 3" xfId="28261"/>
    <cellStyle name="Calculation 3 7 5 5" xfId="2467"/>
    <cellStyle name="Calculation 3 7 5 5 2" xfId="12837"/>
    <cellStyle name="Calculation 3 7 5 5 3" xfId="31524"/>
    <cellStyle name="Calculation 3 7 5 6" xfId="6838"/>
    <cellStyle name="Calculation 3 7 5 6 2" xfId="17207"/>
    <cellStyle name="Calculation 3 7 5 6 3" xfId="34968"/>
    <cellStyle name="Calculation 3 7 5 7" xfId="7620"/>
    <cellStyle name="Calculation 3 7 5 7 2" xfId="17989"/>
    <cellStyle name="Calculation 3 7 5 7 3" xfId="35157"/>
    <cellStyle name="Calculation 3 7 5 8" xfId="12551"/>
    <cellStyle name="Calculation 3 7 5 8 2" xfId="24103"/>
    <cellStyle name="Calculation 3 7 5 9" xfId="21567"/>
    <cellStyle name="Calculation 3 7 6" xfId="3729"/>
    <cellStyle name="Calculation 3 7 6 2" xfId="4484"/>
    <cellStyle name="Calculation 3 7 6 2 2" xfId="14854"/>
    <cellStyle name="Calculation 3 7 6 2 2 2" xfId="32897"/>
    <cellStyle name="Calculation 3 7 6 2 3" xfId="26492"/>
    <cellStyle name="Calculation 3 7 6 3" xfId="5820"/>
    <cellStyle name="Calculation 3 7 6 3 2" xfId="16189"/>
    <cellStyle name="Calculation 3 7 6 3 2 2" xfId="34114"/>
    <cellStyle name="Calculation 3 7 6 3 3" xfId="27827"/>
    <cellStyle name="Calculation 3 7 6 4" xfId="7485"/>
    <cellStyle name="Calculation 3 7 6 4 2" xfId="17854"/>
    <cellStyle name="Calculation 3 7 6 4 3" xfId="29753"/>
    <cellStyle name="Calculation 3 7 6 5" xfId="8240"/>
    <cellStyle name="Calculation 3 7 6 5 2" xfId="18609"/>
    <cellStyle name="Calculation 3 7 6 5 3" xfId="35777"/>
    <cellStyle name="Calculation 3 7 6 6" xfId="8934"/>
    <cellStyle name="Calculation 3 7 6 6 2" xfId="19303"/>
    <cellStyle name="Calculation 3 7 6 6 3" xfId="36471"/>
    <cellStyle name="Calculation 3 7 6 7" xfId="9552"/>
    <cellStyle name="Calculation 3 7 6 7 2" xfId="19921"/>
    <cellStyle name="Calculation 3 7 6 7 3" xfId="37089"/>
    <cellStyle name="Calculation 3 7 6 8" xfId="14099"/>
    <cellStyle name="Calculation 3 7 6 8 2" xfId="25737"/>
    <cellStyle name="Calculation 3 7 6 9" xfId="23210"/>
    <cellStyle name="Calculation 3 7 7" xfId="1819"/>
    <cellStyle name="Calculation 3 7 7 2" xfId="12189"/>
    <cellStyle name="Calculation 3 7 7 2 2" xfId="30974"/>
    <cellStyle name="Calculation 3 7 7 3" xfId="23741"/>
    <cellStyle name="Calculation 3 7 8" xfId="4238"/>
    <cellStyle name="Calculation 3 7 8 2" xfId="14608"/>
    <cellStyle name="Calculation 3 7 8 2 2" xfId="32672"/>
    <cellStyle name="Calculation 3 7 8 3" xfId="26246"/>
    <cellStyle name="Calculation 3 7 9" xfId="4883"/>
    <cellStyle name="Calculation 3 7 9 2" xfId="15253"/>
    <cellStyle name="Calculation 3 7 9 2 2" xfId="33259"/>
    <cellStyle name="Calculation 3 7 9 3" xfId="26891"/>
    <cellStyle name="Calculation 3 8" xfId="658"/>
    <cellStyle name="Calculation 3 8 10" xfId="6330"/>
    <cellStyle name="Calculation 3 8 10 2" xfId="16699"/>
    <cellStyle name="Calculation 3 8 10 3" xfId="34475"/>
    <cellStyle name="Calculation 3 8 11" xfId="6791"/>
    <cellStyle name="Calculation 3 8 11 2" xfId="17160"/>
    <cellStyle name="Calculation 3 8 11 3" xfId="34925"/>
    <cellStyle name="Calculation 3 8 12" xfId="7585"/>
    <cellStyle name="Calculation 3 8 12 2" xfId="17954"/>
    <cellStyle name="Calculation 3 8 12 3" xfId="35122"/>
    <cellStyle name="Calculation 3 8 13" xfId="11030"/>
    <cellStyle name="Calculation 3 8 13 2" xfId="23404"/>
    <cellStyle name="Calculation 3 8 14" xfId="21291"/>
    <cellStyle name="Calculation 3 8 2" xfId="1246"/>
    <cellStyle name="Calculation 3 8 2 10" xfId="6657"/>
    <cellStyle name="Calculation 3 8 2 10 2" xfId="17026"/>
    <cellStyle name="Calculation 3 8 2 10 3" xfId="34791"/>
    <cellStyle name="Calculation 3 8 2 11" xfId="6582"/>
    <cellStyle name="Calculation 3 8 2 11 2" xfId="16951"/>
    <cellStyle name="Calculation 3 8 2 11 3" xfId="34716"/>
    <cellStyle name="Calculation 3 8 2 12" xfId="11616"/>
    <cellStyle name="Calculation 3 8 2 12 2" xfId="24579"/>
    <cellStyle name="Calculation 3 8 2 13" xfId="22052"/>
    <cellStyle name="Calculation 3 8 2 2" xfId="3556"/>
    <cellStyle name="Calculation 3 8 2 2 2" xfId="4013"/>
    <cellStyle name="Calculation 3 8 2 2 2 2" xfId="14383"/>
    <cellStyle name="Calculation 3 8 2 2 2 2 2" xfId="32458"/>
    <cellStyle name="Calculation 3 8 2 2 2 3" xfId="26021"/>
    <cellStyle name="Calculation 3 8 2 2 3" xfId="5647"/>
    <cellStyle name="Calculation 3 8 2 2 3 2" xfId="16016"/>
    <cellStyle name="Calculation 3 8 2 2 3 2 2" xfId="33941"/>
    <cellStyle name="Calculation 3 8 2 2 3 3" xfId="27654"/>
    <cellStyle name="Calculation 3 8 2 2 4" xfId="7312"/>
    <cellStyle name="Calculation 3 8 2 2 4 2" xfId="17681"/>
    <cellStyle name="Calculation 3 8 2 2 4 3" xfId="29580"/>
    <cellStyle name="Calculation 3 8 2 2 5" xfId="8067"/>
    <cellStyle name="Calculation 3 8 2 2 5 2" xfId="18436"/>
    <cellStyle name="Calculation 3 8 2 2 5 3" xfId="35604"/>
    <cellStyle name="Calculation 3 8 2 2 6" xfId="8761"/>
    <cellStyle name="Calculation 3 8 2 2 6 2" xfId="19130"/>
    <cellStyle name="Calculation 3 8 2 2 6 3" xfId="36298"/>
    <cellStyle name="Calculation 3 8 2 2 7" xfId="9379"/>
    <cellStyle name="Calculation 3 8 2 2 7 2" xfId="19748"/>
    <cellStyle name="Calculation 3 8 2 2 7 3" xfId="36916"/>
    <cellStyle name="Calculation 3 8 2 2 8" xfId="13926"/>
    <cellStyle name="Calculation 3 8 2 2 8 2" xfId="25564"/>
    <cellStyle name="Calculation 3 8 2 2 9" xfId="23037"/>
    <cellStyle name="Calculation 3 8 2 3" xfId="3633"/>
    <cellStyle name="Calculation 3 8 2 3 2" xfId="4184"/>
    <cellStyle name="Calculation 3 8 2 3 2 2" xfId="14554"/>
    <cellStyle name="Calculation 3 8 2 3 2 2 2" xfId="32621"/>
    <cellStyle name="Calculation 3 8 2 3 2 3" xfId="26192"/>
    <cellStyle name="Calculation 3 8 2 3 3" xfId="5724"/>
    <cellStyle name="Calculation 3 8 2 3 3 2" xfId="16093"/>
    <cellStyle name="Calculation 3 8 2 3 3 2 2" xfId="34018"/>
    <cellStyle name="Calculation 3 8 2 3 3 3" xfId="27731"/>
    <cellStyle name="Calculation 3 8 2 3 4" xfId="7389"/>
    <cellStyle name="Calculation 3 8 2 3 4 2" xfId="17758"/>
    <cellStyle name="Calculation 3 8 2 3 4 3" xfId="29657"/>
    <cellStyle name="Calculation 3 8 2 3 5" xfId="8144"/>
    <cellStyle name="Calculation 3 8 2 3 5 2" xfId="18513"/>
    <cellStyle name="Calculation 3 8 2 3 5 3" xfId="35681"/>
    <cellStyle name="Calculation 3 8 2 3 6" xfId="8838"/>
    <cellStyle name="Calculation 3 8 2 3 6 2" xfId="19207"/>
    <cellStyle name="Calculation 3 8 2 3 6 3" xfId="36375"/>
    <cellStyle name="Calculation 3 8 2 3 7" xfId="9456"/>
    <cellStyle name="Calculation 3 8 2 3 7 2" xfId="19825"/>
    <cellStyle name="Calculation 3 8 2 3 7 3" xfId="36993"/>
    <cellStyle name="Calculation 3 8 2 3 8" xfId="14003"/>
    <cellStyle name="Calculation 3 8 2 3 8 2" xfId="25641"/>
    <cellStyle name="Calculation 3 8 2 3 9" xfId="23114"/>
    <cellStyle name="Calculation 3 8 2 4" xfId="4651"/>
    <cellStyle name="Calculation 3 8 2 4 2" xfId="15021"/>
    <cellStyle name="Calculation 3 8 2 4 2 2" xfId="33047"/>
    <cellStyle name="Calculation 3 8 2 4 3" xfId="26659"/>
    <cellStyle name="Calculation 3 8 2 5" xfId="4983"/>
    <cellStyle name="Calculation 3 8 2 5 2" xfId="15353"/>
    <cellStyle name="Calculation 3 8 2 5 2 2" xfId="33350"/>
    <cellStyle name="Calculation 3 8 2 5 3" xfId="26991"/>
    <cellStyle name="Calculation 3 8 2 6" xfId="3923"/>
    <cellStyle name="Calculation 3 8 2 6 2" xfId="14293"/>
    <cellStyle name="Calculation 3 8 2 6 2 2" xfId="32379"/>
    <cellStyle name="Calculation 3 8 2 6 3" xfId="25931"/>
    <cellStyle name="Calculation 3 8 2 7" xfId="4665"/>
    <cellStyle name="Calculation 3 8 2 7 2" xfId="15035"/>
    <cellStyle name="Calculation 3 8 2 7 3" xfId="26673"/>
    <cellStyle name="Calculation 3 8 2 8" xfId="6605"/>
    <cellStyle name="Calculation 3 8 2 8 2" xfId="16974"/>
    <cellStyle name="Calculation 3 8 2 8 3" xfId="34739"/>
    <cellStyle name="Calculation 3 8 2 9" xfId="6673"/>
    <cellStyle name="Calculation 3 8 2 9 2" xfId="17042"/>
    <cellStyle name="Calculation 3 8 2 9 3" xfId="34807"/>
    <cellStyle name="Calculation 3 8 3" xfId="2159"/>
    <cellStyle name="Calculation 3 8 3 2" xfId="4146"/>
    <cellStyle name="Calculation 3 8 3 2 2" xfId="14516"/>
    <cellStyle name="Calculation 3 8 3 2 2 2" xfId="32587"/>
    <cellStyle name="Calculation 3 8 3 2 3" xfId="26154"/>
    <cellStyle name="Calculation 3 8 3 3" xfId="4870"/>
    <cellStyle name="Calculation 3 8 3 3 2" xfId="15240"/>
    <cellStyle name="Calculation 3 8 3 3 2 2" xfId="33247"/>
    <cellStyle name="Calculation 3 8 3 3 3" xfId="26878"/>
    <cellStyle name="Calculation 3 8 3 4" xfId="6254"/>
    <cellStyle name="Calculation 3 8 3 4 2" xfId="16623"/>
    <cellStyle name="Calculation 3 8 3 4 3" xfId="28239"/>
    <cellStyle name="Calculation 3 8 3 5" xfId="6668"/>
    <cellStyle name="Calculation 3 8 3 5 2" xfId="17037"/>
    <cellStyle name="Calculation 3 8 3 5 3" xfId="34802"/>
    <cellStyle name="Calculation 3 8 3 6" xfId="6594"/>
    <cellStyle name="Calculation 3 8 3 6 2" xfId="16963"/>
    <cellStyle name="Calculation 3 8 3 6 3" xfId="34728"/>
    <cellStyle name="Calculation 3 8 3 7" xfId="6124"/>
    <cellStyle name="Calculation 3 8 3 7 2" xfId="16493"/>
    <cellStyle name="Calculation 3 8 3 7 3" xfId="34349"/>
    <cellStyle name="Calculation 3 8 3 8" xfId="12529"/>
    <cellStyle name="Calculation 3 8 3 8 2" xfId="24081"/>
    <cellStyle name="Calculation 3 8 3 9" xfId="21545"/>
    <cellStyle name="Calculation 3 8 4" xfId="3673"/>
    <cellStyle name="Calculation 3 8 4 2" xfId="1759"/>
    <cellStyle name="Calculation 3 8 4 2 2" xfId="12129"/>
    <cellStyle name="Calculation 3 8 4 2 2 2" xfId="30922"/>
    <cellStyle name="Calculation 3 8 4 2 3" xfId="23681"/>
    <cellStyle name="Calculation 3 8 4 3" xfId="5764"/>
    <cellStyle name="Calculation 3 8 4 3 2" xfId="16133"/>
    <cellStyle name="Calculation 3 8 4 3 2 2" xfId="34058"/>
    <cellStyle name="Calculation 3 8 4 3 3" xfId="27771"/>
    <cellStyle name="Calculation 3 8 4 4" xfId="7429"/>
    <cellStyle name="Calculation 3 8 4 4 2" xfId="17798"/>
    <cellStyle name="Calculation 3 8 4 4 3" xfId="29697"/>
    <cellStyle name="Calculation 3 8 4 5" xfId="8184"/>
    <cellStyle name="Calculation 3 8 4 5 2" xfId="18553"/>
    <cellStyle name="Calculation 3 8 4 5 3" xfId="35721"/>
    <cellStyle name="Calculation 3 8 4 6" xfId="8878"/>
    <cellStyle name="Calculation 3 8 4 6 2" xfId="19247"/>
    <cellStyle name="Calculation 3 8 4 6 3" xfId="36415"/>
    <cellStyle name="Calculation 3 8 4 7" xfId="9496"/>
    <cellStyle name="Calculation 3 8 4 7 2" xfId="19865"/>
    <cellStyle name="Calculation 3 8 4 7 3" xfId="37033"/>
    <cellStyle name="Calculation 3 8 4 8" xfId="14043"/>
    <cellStyle name="Calculation 3 8 4 8 2" xfId="25681"/>
    <cellStyle name="Calculation 3 8 4 9" xfId="23154"/>
    <cellStyle name="Calculation 3 8 5" xfId="4510"/>
    <cellStyle name="Calculation 3 8 5 2" xfId="14880"/>
    <cellStyle name="Calculation 3 8 5 2 2" xfId="32921"/>
    <cellStyle name="Calculation 3 8 5 3" xfId="26518"/>
    <cellStyle name="Calculation 3 8 6" xfId="3921"/>
    <cellStyle name="Calculation 3 8 6 2" xfId="14291"/>
    <cellStyle name="Calculation 3 8 6 2 2" xfId="32377"/>
    <cellStyle name="Calculation 3 8 6 3" xfId="25929"/>
    <cellStyle name="Calculation 3 8 7" xfId="5363"/>
    <cellStyle name="Calculation 3 8 7 2" xfId="15732"/>
    <cellStyle name="Calculation 3 8 7 2 2" xfId="33663"/>
    <cellStyle name="Calculation 3 8 7 3" xfId="27370"/>
    <cellStyle name="Calculation 3 8 8" xfId="5973"/>
    <cellStyle name="Calculation 3 8 8 2" xfId="16342"/>
    <cellStyle name="Calculation 3 8 8 3" xfId="27980"/>
    <cellStyle name="Calculation 3 8 9" xfId="6063"/>
    <cellStyle name="Calculation 3 8 9 2" xfId="16432"/>
    <cellStyle name="Calculation 3 8 9 3" xfId="34288"/>
    <cellStyle name="Calculation 3 9" xfId="1034"/>
    <cellStyle name="Calculation 3 9 10" xfId="6772"/>
    <cellStyle name="Calculation 3 9 10 2" xfId="17141"/>
    <cellStyle name="Calculation 3 9 10 3" xfId="34906"/>
    <cellStyle name="Calculation 3 9 11" xfId="6073"/>
    <cellStyle name="Calculation 3 9 11 2" xfId="16442"/>
    <cellStyle name="Calculation 3 9 11 3" xfId="34298"/>
    <cellStyle name="Calculation 3 9 12" xfId="11404"/>
    <cellStyle name="Calculation 3 9 12 2" xfId="24367"/>
    <cellStyle name="Calculation 3 9 13" xfId="21840"/>
    <cellStyle name="Calculation 3 9 2" xfId="3500"/>
    <cellStyle name="Calculation 3 9 2 2" xfId="4501"/>
    <cellStyle name="Calculation 3 9 2 2 2" xfId="14871"/>
    <cellStyle name="Calculation 3 9 2 2 2 2" xfId="32913"/>
    <cellStyle name="Calculation 3 9 2 2 3" xfId="26509"/>
    <cellStyle name="Calculation 3 9 2 3" xfId="5591"/>
    <cellStyle name="Calculation 3 9 2 3 2" xfId="15960"/>
    <cellStyle name="Calculation 3 9 2 3 2 2" xfId="33885"/>
    <cellStyle name="Calculation 3 9 2 3 3" xfId="27598"/>
    <cellStyle name="Calculation 3 9 2 4" xfId="7256"/>
    <cellStyle name="Calculation 3 9 2 4 2" xfId="17625"/>
    <cellStyle name="Calculation 3 9 2 4 3" xfId="29524"/>
    <cellStyle name="Calculation 3 9 2 5" xfId="8011"/>
    <cellStyle name="Calculation 3 9 2 5 2" xfId="18380"/>
    <cellStyle name="Calculation 3 9 2 5 3" xfId="35548"/>
    <cellStyle name="Calculation 3 9 2 6" xfId="8705"/>
    <cellStyle name="Calculation 3 9 2 6 2" xfId="19074"/>
    <cellStyle name="Calculation 3 9 2 6 3" xfId="36242"/>
    <cellStyle name="Calculation 3 9 2 7" xfId="9323"/>
    <cellStyle name="Calculation 3 9 2 7 2" xfId="19692"/>
    <cellStyle name="Calculation 3 9 2 7 3" xfId="36860"/>
    <cellStyle name="Calculation 3 9 2 8" xfId="13870"/>
    <cellStyle name="Calculation 3 9 2 8 2" xfId="25508"/>
    <cellStyle name="Calculation 3 9 2 9" xfId="22981"/>
    <cellStyle name="Calculation 3 9 3" xfId="3662"/>
    <cellStyle name="Calculation 3 9 3 2" xfId="1869"/>
    <cellStyle name="Calculation 3 9 3 2 2" xfId="12239"/>
    <cellStyle name="Calculation 3 9 3 2 2 2" xfId="31022"/>
    <cellStyle name="Calculation 3 9 3 2 3" xfId="23791"/>
    <cellStyle name="Calculation 3 9 3 3" xfId="5753"/>
    <cellStyle name="Calculation 3 9 3 3 2" xfId="16122"/>
    <cellStyle name="Calculation 3 9 3 3 2 2" xfId="34047"/>
    <cellStyle name="Calculation 3 9 3 3 3" xfId="27760"/>
    <cellStyle name="Calculation 3 9 3 4" xfId="7418"/>
    <cellStyle name="Calculation 3 9 3 4 2" xfId="17787"/>
    <cellStyle name="Calculation 3 9 3 4 3" xfId="29686"/>
    <cellStyle name="Calculation 3 9 3 5" xfId="8173"/>
    <cellStyle name="Calculation 3 9 3 5 2" xfId="18542"/>
    <cellStyle name="Calculation 3 9 3 5 3" xfId="35710"/>
    <cellStyle name="Calculation 3 9 3 6" xfId="8867"/>
    <cellStyle name="Calculation 3 9 3 6 2" xfId="19236"/>
    <cellStyle name="Calculation 3 9 3 6 3" xfId="36404"/>
    <cellStyle name="Calculation 3 9 3 7" xfId="9485"/>
    <cellStyle name="Calculation 3 9 3 7 2" xfId="19854"/>
    <cellStyle name="Calculation 3 9 3 7 3" xfId="37022"/>
    <cellStyle name="Calculation 3 9 3 8" xfId="14032"/>
    <cellStyle name="Calculation 3 9 3 8 2" xfId="25670"/>
    <cellStyle name="Calculation 3 9 3 9" xfId="23143"/>
    <cellStyle name="Calculation 3 9 4" xfId="4919"/>
    <cellStyle name="Calculation 3 9 4 2" xfId="15289"/>
    <cellStyle name="Calculation 3 9 4 2 2" xfId="33292"/>
    <cellStyle name="Calculation 3 9 4 3" xfId="26927"/>
    <cellStyle name="Calculation 3 9 5" xfId="3934"/>
    <cellStyle name="Calculation 3 9 5 2" xfId="14304"/>
    <cellStyle name="Calculation 3 9 5 2 2" xfId="32390"/>
    <cellStyle name="Calculation 3 9 5 3" xfId="25942"/>
    <cellStyle name="Calculation 3 9 6" xfId="1954"/>
    <cellStyle name="Calculation 3 9 6 2" xfId="12324"/>
    <cellStyle name="Calculation 3 9 6 2 2" xfId="31105"/>
    <cellStyle name="Calculation 3 9 6 3" xfId="23876"/>
    <cellStyle name="Calculation 3 9 7" xfId="3963"/>
    <cellStyle name="Calculation 3 9 7 2" xfId="14333"/>
    <cellStyle name="Calculation 3 9 7 3" xfId="25971"/>
    <cellStyle name="Calculation 3 9 8" xfId="6453"/>
    <cellStyle name="Calculation 3 9 8 2" xfId="16822"/>
    <cellStyle name="Calculation 3 9 8 3" xfId="34587"/>
    <cellStyle name="Calculation 3 9 9" xfId="6127"/>
    <cellStyle name="Calculation 3 9 9 2" xfId="16496"/>
    <cellStyle name="Calculation 3 9 9 3" xfId="34352"/>
    <cellStyle name="Check Cell 2" xfId="251"/>
    <cellStyle name="Check Cell 3" xfId="252"/>
    <cellStyle name="Comma 2" xfId="253"/>
    <cellStyle name="Comma 2 2" xfId="254"/>
    <cellStyle name="Comma 2 2 2" xfId="255"/>
    <cellStyle name="Comma 2 2 3" xfId="256"/>
    <cellStyle name="Comma 2 3" xfId="257"/>
    <cellStyle name="Comma 2 4" xfId="258"/>
    <cellStyle name="Comma 2 5" xfId="259"/>
    <cellStyle name="Comma 3" xfId="260"/>
    <cellStyle name="Comma 3 10" xfId="700"/>
    <cellStyle name="Comma 3 10 2" xfId="2825"/>
    <cellStyle name="Comma 3 10 2 2" xfId="13195"/>
    <cellStyle name="Comma 3 10 2 2 2" xfId="42608"/>
    <cellStyle name="Comma 3 10 2 2 2 2" xfId="54224"/>
    <cellStyle name="Comma 3 10 2 2 3" xfId="48416"/>
    <cellStyle name="Comma 3 10 2 2 4" xfId="31882"/>
    <cellStyle name="Comma 3 10 2 3" xfId="40490"/>
    <cellStyle name="Comma 3 10 2 3 2" xfId="52106"/>
    <cellStyle name="Comma 3 10 2 4" xfId="46298"/>
    <cellStyle name="Comma 3 10 2 5" xfId="28867"/>
    <cellStyle name="Comma 3 10 3" xfId="10432"/>
    <cellStyle name="Comma 3 10 3 2" xfId="20801"/>
    <cellStyle name="Comma 3 10 3 2 2" xfId="55393"/>
    <cellStyle name="Comma 3 10 3 2 3" xfId="43777"/>
    <cellStyle name="Comma 3 10 3 3" xfId="49585"/>
    <cellStyle name="Comma 3 10 3 4" xfId="37969"/>
    <cellStyle name="Comma 3 10 4" xfId="11070"/>
    <cellStyle name="Comma 3 10 4 2" xfId="41074"/>
    <cellStyle name="Comma 3 10 4 2 2" xfId="52690"/>
    <cellStyle name="Comma 3 10 4 3" xfId="46882"/>
    <cellStyle name="Comma 3 10 4 4" xfId="30048"/>
    <cellStyle name="Comma 3 10 5" xfId="39321"/>
    <cellStyle name="Comma 3 10 5 2" xfId="50937"/>
    <cellStyle name="Comma 3 10 6" xfId="24801"/>
    <cellStyle name="Comma 3 10 7" xfId="45129"/>
    <cellStyle name="Comma 3 10 8" xfId="22274"/>
    <cellStyle name="Comma 3 11" xfId="2134"/>
    <cellStyle name="Comma 3 11 2" xfId="9848"/>
    <cellStyle name="Comma 3 11 2 2" xfId="20217"/>
    <cellStyle name="Comma 3 11 2 2 2" xfId="43193"/>
    <cellStyle name="Comma 3 11 2 2 2 2" xfId="54809"/>
    <cellStyle name="Comma 3 11 2 2 3" xfId="49001"/>
    <cellStyle name="Comma 3 11 2 2 4" xfId="37385"/>
    <cellStyle name="Comma 3 11 2 3" xfId="39906"/>
    <cellStyle name="Comma 3 11 2 3 2" xfId="51522"/>
    <cellStyle name="Comma 3 11 2 4" xfId="45714"/>
    <cellStyle name="Comma 3 11 2 5" xfId="28214"/>
    <cellStyle name="Comma 3 11 3" xfId="12504"/>
    <cellStyle name="Comma 3 11 3 2" xfId="42024"/>
    <cellStyle name="Comma 3 11 3 2 2" xfId="53640"/>
    <cellStyle name="Comma 3 11 3 3" xfId="47832"/>
    <cellStyle name="Comma 3 11 3 4" xfId="31261"/>
    <cellStyle name="Comma 3 11 4" xfId="38737"/>
    <cellStyle name="Comma 3 11 4 2" xfId="50353"/>
    <cellStyle name="Comma 3 11 5" xfId="24056"/>
    <cellStyle name="Comma 3 11 6" xfId="44545"/>
    <cellStyle name="Comma 3 11 7" xfId="21520"/>
    <cellStyle name="Comma 3 12" xfId="1770"/>
    <cellStyle name="Comma 3 12 2" xfId="12140"/>
    <cellStyle name="Comma 3 12 2 2" xfId="41841"/>
    <cellStyle name="Comma 3 12 2 2 2" xfId="53457"/>
    <cellStyle name="Comma 3 12 2 3" xfId="47649"/>
    <cellStyle name="Comma 3 12 2 4" xfId="30932"/>
    <cellStyle name="Comma 3 12 3" xfId="38554"/>
    <cellStyle name="Comma 3 12 3 2" xfId="50170"/>
    <cellStyle name="Comma 3 12 4" xfId="44362"/>
    <cellStyle name="Comma 3 12 5" xfId="23692"/>
    <cellStyle name="Comma 3 13" xfId="1487"/>
    <cellStyle name="Comma 3 13 2" xfId="11857"/>
    <cellStyle name="Comma 3 13 2 2" xfId="41658"/>
    <cellStyle name="Comma 3 13 2 2 2" xfId="53274"/>
    <cellStyle name="Comma 3 13 2 3" xfId="47466"/>
    <cellStyle name="Comma 3 13 2 4" xfId="30655"/>
    <cellStyle name="Comma 3 13 3" xfId="39723"/>
    <cellStyle name="Comma 3 13 3 2" xfId="51339"/>
    <cellStyle name="Comma 3 13 4" xfId="45531"/>
    <cellStyle name="Comma 3 13 5" xfId="28009"/>
    <cellStyle name="Comma 3 14" xfId="9665"/>
    <cellStyle name="Comma 3 14 2" xfId="20034"/>
    <cellStyle name="Comma 3 14 2 2" xfId="54626"/>
    <cellStyle name="Comma 3 14 2 3" xfId="43010"/>
    <cellStyle name="Comma 3 14 3" xfId="48818"/>
    <cellStyle name="Comma 3 14 4" xfId="37202"/>
    <cellStyle name="Comma 3 15" xfId="10837"/>
    <cellStyle name="Comma 3 15 2" xfId="40892"/>
    <cellStyle name="Comma 3 15 2 2" xfId="52508"/>
    <cellStyle name="Comma 3 15 3" xfId="46700"/>
    <cellStyle name="Comma 3 15 4" xfId="29866"/>
    <cellStyle name="Comma 3 16" xfId="38371"/>
    <cellStyle name="Comma 3 16 2" xfId="49987"/>
    <cellStyle name="Comma 3 17" xfId="23328"/>
    <cellStyle name="Comma 3 18" xfId="44179"/>
    <cellStyle name="Comma 3 19" xfId="21214"/>
    <cellStyle name="Comma 3 2" xfId="261"/>
    <cellStyle name="Comma 3 2 10" xfId="2135"/>
    <cellStyle name="Comma 3 2 10 2" xfId="9849"/>
    <cellStyle name="Comma 3 2 10 2 2" xfId="20218"/>
    <cellStyle name="Comma 3 2 10 2 2 2" xfId="43194"/>
    <cellStyle name="Comma 3 2 10 2 2 2 2" xfId="54810"/>
    <cellStyle name="Comma 3 2 10 2 2 3" xfId="49002"/>
    <cellStyle name="Comma 3 2 10 2 2 4" xfId="37386"/>
    <cellStyle name="Comma 3 2 10 2 3" xfId="39907"/>
    <cellStyle name="Comma 3 2 10 2 3 2" xfId="51523"/>
    <cellStyle name="Comma 3 2 10 2 4" xfId="45715"/>
    <cellStyle name="Comma 3 2 10 2 5" xfId="28215"/>
    <cellStyle name="Comma 3 2 10 3" xfId="12505"/>
    <cellStyle name="Comma 3 2 10 3 2" xfId="42025"/>
    <cellStyle name="Comma 3 2 10 3 2 2" xfId="53641"/>
    <cellStyle name="Comma 3 2 10 3 3" xfId="47833"/>
    <cellStyle name="Comma 3 2 10 3 4" xfId="31262"/>
    <cellStyle name="Comma 3 2 10 4" xfId="38738"/>
    <cellStyle name="Comma 3 2 10 4 2" xfId="50354"/>
    <cellStyle name="Comma 3 2 10 5" xfId="24057"/>
    <cellStyle name="Comma 3 2 10 6" xfId="44546"/>
    <cellStyle name="Comma 3 2 10 7" xfId="21521"/>
    <cellStyle name="Comma 3 2 11" xfId="1771"/>
    <cellStyle name="Comma 3 2 11 2" xfId="12141"/>
    <cellStyle name="Comma 3 2 11 2 2" xfId="41842"/>
    <cellStyle name="Comma 3 2 11 2 2 2" xfId="53458"/>
    <cellStyle name="Comma 3 2 11 2 3" xfId="47650"/>
    <cellStyle name="Comma 3 2 11 2 4" xfId="30933"/>
    <cellStyle name="Comma 3 2 11 3" xfId="38555"/>
    <cellStyle name="Comma 3 2 11 3 2" xfId="50171"/>
    <cellStyle name="Comma 3 2 11 4" xfId="44363"/>
    <cellStyle name="Comma 3 2 11 5" xfId="23693"/>
    <cellStyle name="Comma 3 2 12" xfId="1488"/>
    <cellStyle name="Comma 3 2 12 2" xfId="11858"/>
    <cellStyle name="Comma 3 2 12 2 2" xfId="41659"/>
    <cellStyle name="Comma 3 2 12 2 2 2" xfId="53275"/>
    <cellStyle name="Comma 3 2 12 2 3" xfId="47467"/>
    <cellStyle name="Comma 3 2 12 2 4" xfId="30656"/>
    <cellStyle name="Comma 3 2 12 3" xfId="39724"/>
    <cellStyle name="Comma 3 2 12 3 2" xfId="51340"/>
    <cellStyle name="Comma 3 2 12 4" xfId="45532"/>
    <cellStyle name="Comma 3 2 12 5" xfId="28010"/>
    <cellStyle name="Comma 3 2 13" xfId="9666"/>
    <cellStyle name="Comma 3 2 13 2" xfId="20035"/>
    <cellStyle name="Comma 3 2 13 2 2" xfId="54627"/>
    <cellStyle name="Comma 3 2 13 2 3" xfId="43011"/>
    <cellStyle name="Comma 3 2 13 3" xfId="48819"/>
    <cellStyle name="Comma 3 2 13 4" xfId="37203"/>
    <cellStyle name="Comma 3 2 14" xfId="10838"/>
    <cellStyle name="Comma 3 2 14 2" xfId="40893"/>
    <cellStyle name="Comma 3 2 14 2 2" xfId="52509"/>
    <cellStyle name="Comma 3 2 14 3" xfId="46701"/>
    <cellStyle name="Comma 3 2 14 4" xfId="29867"/>
    <cellStyle name="Comma 3 2 15" xfId="38372"/>
    <cellStyle name="Comma 3 2 15 2" xfId="49988"/>
    <cellStyle name="Comma 3 2 16" xfId="23329"/>
    <cellStyle name="Comma 3 2 17" xfId="44180"/>
    <cellStyle name="Comma 3 2 18" xfId="21215"/>
    <cellStyle name="Comma 3 2 2" xfId="470"/>
    <cellStyle name="Comma 3 2 2 10" xfId="1896"/>
    <cellStyle name="Comma 3 2 2 10 2" xfId="12266"/>
    <cellStyle name="Comma 3 2 2 10 2 2" xfId="41860"/>
    <cellStyle name="Comma 3 2 2 10 2 2 2" xfId="53476"/>
    <cellStyle name="Comma 3 2 2 10 2 3" xfId="47668"/>
    <cellStyle name="Comma 3 2 2 10 2 4" xfId="31047"/>
    <cellStyle name="Comma 3 2 2 10 3" xfId="38573"/>
    <cellStyle name="Comma 3 2 2 10 3 2" xfId="50189"/>
    <cellStyle name="Comma 3 2 2 10 4" xfId="44381"/>
    <cellStyle name="Comma 3 2 2 10 5" xfId="23818"/>
    <cellStyle name="Comma 3 2 2 11" xfId="1519"/>
    <cellStyle name="Comma 3 2 2 11 2" xfId="11889"/>
    <cellStyle name="Comma 3 2 2 11 2 2" xfId="41677"/>
    <cellStyle name="Comma 3 2 2 11 2 2 2" xfId="53293"/>
    <cellStyle name="Comma 3 2 2 11 2 3" xfId="47485"/>
    <cellStyle name="Comma 3 2 2 11 2 4" xfId="30687"/>
    <cellStyle name="Comma 3 2 2 11 3" xfId="39742"/>
    <cellStyle name="Comma 3 2 2 11 3 2" xfId="51358"/>
    <cellStyle name="Comma 3 2 2 11 4" xfId="45550"/>
    <cellStyle name="Comma 3 2 2 11 5" xfId="28028"/>
    <cellStyle name="Comma 3 2 2 12" xfId="9684"/>
    <cellStyle name="Comma 3 2 2 12 2" xfId="20053"/>
    <cellStyle name="Comma 3 2 2 12 2 2" xfId="54645"/>
    <cellStyle name="Comma 3 2 2 12 2 3" xfId="43029"/>
    <cellStyle name="Comma 3 2 2 12 3" xfId="48837"/>
    <cellStyle name="Comma 3 2 2 12 4" xfId="37221"/>
    <cellStyle name="Comma 3 2 2 13" xfId="10856"/>
    <cellStyle name="Comma 3 2 2 13 2" xfId="40911"/>
    <cellStyle name="Comma 3 2 2 13 2 2" xfId="52527"/>
    <cellStyle name="Comma 3 2 2 13 3" xfId="46719"/>
    <cellStyle name="Comma 3 2 2 13 4" xfId="29885"/>
    <cellStyle name="Comma 3 2 2 14" xfId="38390"/>
    <cellStyle name="Comma 3 2 2 14 2" xfId="50006"/>
    <cellStyle name="Comma 3 2 2 15" xfId="23351"/>
    <cellStyle name="Comma 3 2 2 16" xfId="44198"/>
    <cellStyle name="Comma 3 2 2 17" xfId="21240"/>
    <cellStyle name="Comma 3 2 2 2" xfId="536"/>
    <cellStyle name="Comma 3 2 2 2 10" xfId="10908"/>
    <cellStyle name="Comma 3 2 2 2 10 2" xfId="40948"/>
    <cellStyle name="Comma 3 2 2 2 10 2 2" xfId="52564"/>
    <cellStyle name="Comma 3 2 2 2 10 3" xfId="46756"/>
    <cellStyle name="Comma 3 2 2 2 10 4" xfId="29922"/>
    <cellStyle name="Comma 3 2 2 2 11" xfId="38464"/>
    <cellStyle name="Comma 3 2 2 2 11 2" xfId="50080"/>
    <cellStyle name="Comma 3 2 2 2 12" xfId="23463"/>
    <cellStyle name="Comma 3 2 2 2 13" xfId="44272"/>
    <cellStyle name="Comma 3 2 2 2 14" xfId="21381"/>
    <cellStyle name="Comma 3 2 2 2 2" xfId="863"/>
    <cellStyle name="Comma 3 2 2 2 2 2" xfId="2970"/>
    <cellStyle name="Comma 3 2 2 2 2 2 2" xfId="10562"/>
    <cellStyle name="Comma 3 2 2 2 2 2 2 2" xfId="20931"/>
    <cellStyle name="Comma 3 2 2 2 2 2 2 2 2" xfId="43907"/>
    <cellStyle name="Comma 3 2 2 2 2 2 2 2 2 2" xfId="55523"/>
    <cellStyle name="Comma 3 2 2 2 2 2 2 2 3" xfId="49715"/>
    <cellStyle name="Comma 3 2 2 2 2 2 2 2 4" xfId="38099"/>
    <cellStyle name="Comma 3 2 2 2 2 2 2 3" xfId="40620"/>
    <cellStyle name="Comma 3 2 2 2 2 2 2 3 2" xfId="52236"/>
    <cellStyle name="Comma 3 2 2 2 2 2 2 4" xfId="46428"/>
    <cellStyle name="Comma 3 2 2 2 2 2 2 5" xfId="29001"/>
    <cellStyle name="Comma 3 2 2 2 2 2 3" xfId="13340"/>
    <cellStyle name="Comma 3 2 2 2 2 2 3 2" xfId="42738"/>
    <cellStyle name="Comma 3 2 2 2 2 2 3 2 2" xfId="54354"/>
    <cellStyle name="Comma 3 2 2 2 2 2 3 3" xfId="48546"/>
    <cellStyle name="Comma 3 2 2 2 2 2 3 4" xfId="32023"/>
    <cellStyle name="Comma 3 2 2 2 2 2 4" xfId="39451"/>
    <cellStyle name="Comma 3 2 2 2 2 2 4 2" xfId="51067"/>
    <cellStyle name="Comma 3 2 2 2 2 2 5" xfId="24964"/>
    <cellStyle name="Comma 3 2 2 2 2 2 6" xfId="45259"/>
    <cellStyle name="Comma 3 2 2 2 2 2 7" xfId="22437"/>
    <cellStyle name="Comma 3 2 2 2 2 3" xfId="2322"/>
    <cellStyle name="Comma 3 2 2 2 2 3 2" xfId="12692"/>
    <cellStyle name="Comma 3 2 2 2 2 3 2 2" xfId="42154"/>
    <cellStyle name="Comma 3 2 2 2 2 3 2 2 2" xfId="53770"/>
    <cellStyle name="Comma 3 2 2 2 2 3 2 3" xfId="47962"/>
    <cellStyle name="Comma 3 2 2 2 2 3 2 4" xfId="31391"/>
    <cellStyle name="Comma 3 2 2 2 2 3 3" xfId="40036"/>
    <cellStyle name="Comma 3 2 2 2 2 3 3 2" xfId="51652"/>
    <cellStyle name="Comma 3 2 2 2 2 3 4" xfId="45844"/>
    <cellStyle name="Comma 3 2 2 2 2 3 5" xfId="28402"/>
    <cellStyle name="Comma 3 2 2 2 2 4" xfId="9978"/>
    <cellStyle name="Comma 3 2 2 2 2 4 2" xfId="20347"/>
    <cellStyle name="Comma 3 2 2 2 2 4 2 2" xfId="54939"/>
    <cellStyle name="Comma 3 2 2 2 2 4 2 3" xfId="43323"/>
    <cellStyle name="Comma 3 2 2 2 2 4 3" xfId="49131"/>
    <cellStyle name="Comma 3 2 2 2 2 4 4" xfId="37515"/>
    <cellStyle name="Comma 3 2 2 2 2 5" xfId="11233"/>
    <cellStyle name="Comma 3 2 2 2 2 5 2" xfId="41204"/>
    <cellStyle name="Comma 3 2 2 2 2 5 2 2" xfId="52820"/>
    <cellStyle name="Comma 3 2 2 2 2 5 3" xfId="47012"/>
    <cellStyle name="Comma 3 2 2 2 2 5 4" xfId="30178"/>
    <cellStyle name="Comma 3 2 2 2 2 6" xfId="38867"/>
    <cellStyle name="Comma 3 2 2 2 2 6 2" xfId="50483"/>
    <cellStyle name="Comma 3 2 2 2 2 7" xfId="24244"/>
    <cellStyle name="Comma 3 2 2 2 2 8" xfId="44675"/>
    <cellStyle name="Comma 3 2 2 2 2 9" xfId="21708"/>
    <cellStyle name="Comma 3 2 2 2 3" xfId="1124"/>
    <cellStyle name="Comma 3 2 2 2 3 2" xfId="3179"/>
    <cellStyle name="Comma 3 2 2 2 3 2 2" xfId="10708"/>
    <cellStyle name="Comma 3 2 2 2 3 2 2 2" xfId="21077"/>
    <cellStyle name="Comma 3 2 2 2 3 2 2 2 2" xfId="44053"/>
    <cellStyle name="Comma 3 2 2 2 3 2 2 2 2 2" xfId="55669"/>
    <cellStyle name="Comma 3 2 2 2 3 2 2 2 3" xfId="49861"/>
    <cellStyle name="Comma 3 2 2 2 3 2 2 2 4" xfId="38245"/>
    <cellStyle name="Comma 3 2 2 2 3 2 2 3" xfId="40766"/>
    <cellStyle name="Comma 3 2 2 2 3 2 2 3 2" xfId="52382"/>
    <cellStyle name="Comma 3 2 2 2 3 2 2 4" xfId="46574"/>
    <cellStyle name="Comma 3 2 2 2 3 2 2 5" xfId="29203"/>
    <cellStyle name="Comma 3 2 2 2 3 2 3" xfId="13549"/>
    <cellStyle name="Comma 3 2 2 2 3 2 3 2" xfId="42884"/>
    <cellStyle name="Comma 3 2 2 2 3 2 3 2 2" xfId="54500"/>
    <cellStyle name="Comma 3 2 2 2 3 2 3 3" xfId="48692"/>
    <cellStyle name="Comma 3 2 2 2 3 2 3 4" xfId="32176"/>
    <cellStyle name="Comma 3 2 2 2 3 2 4" xfId="39597"/>
    <cellStyle name="Comma 3 2 2 2 3 2 4 2" xfId="51213"/>
    <cellStyle name="Comma 3 2 2 2 3 2 5" xfId="25187"/>
    <cellStyle name="Comma 3 2 2 2 3 2 6" xfId="45405"/>
    <cellStyle name="Comma 3 2 2 2 3 2 7" xfId="22660"/>
    <cellStyle name="Comma 3 2 2 2 3 3" xfId="2507"/>
    <cellStyle name="Comma 3 2 2 2 3 3 2" xfId="12877"/>
    <cellStyle name="Comma 3 2 2 2 3 3 2 2" xfId="42300"/>
    <cellStyle name="Comma 3 2 2 2 3 3 2 2 2" xfId="53916"/>
    <cellStyle name="Comma 3 2 2 2 3 3 2 3" xfId="48108"/>
    <cellStyle name="Comma 3 2 2 2 3 3 2 4" xfId="31564"/>
    <cellStyle name="Comma 3 2 2 2 3 3 3" xfId="40182"/>
    <cellStyle name="Comma 3 2 2 2 3 3 3 2" xfId="51798"/>
    <cellStyle name="Comma 3 2 2 2 3 3 4" xfId="45990"/>
    <cellStyle name="Comma 3 2 2 2 3 3 5" xfId="28559"/>
    <cellStyle name="Comma 3 2 2 2 3 4" xfId="10124"/>
    <cellStyle name="Comma 3 2 2 2 3 4 2" xfId="20493"/>
    <cellStyle name="Comma 3 2 2 2 3 4 2 2" xfId="55085"/>
    <cellStyle name="Comma 3 2 2 2 3 4 2 3" xfId="43469"/>
    <cellStyle name="Comma 3 2 2 2 3 4 3" xfId="49277"/>
    <cellStyle name="Comma 3 2 2 2 3 4 4" xfId="37661"/>
    <cellStyle name="Comma 3 2 2 2 3 5" xfId="11494"/>
    <cellStyle name="Comma 3 2 2 2 3 5 2" xfId="41350"/>
    <cellStyle name="Comma 3 2 2 2 3 5 2 2" xfId="52966"/>
    <cellStyle name="Comma 3 2 2 2 3 5 3" xfId="47158"/>
    <cellStyle name="Comma 3 2 2 2 3 5 4" xfId="30324"/>
    <cellStyle name="Comma 3 2 2 2 3 6" xfId="39013"/>
    <cellStyle name="Comma 3 2 2 2 3 6 2" xfId="50629"/>
    <cellStyle name="Comma 3 2 2 2 3 7" xfId="24457"/>
    <cellStyle name="Comma 3 2 2 2 3 8" xfId="44821"/>
    <cellStyle name="Comma 3 2 2 2 3 9" xfId="21930"/>
    <cellStyle name="Comma 3 2 2 2 4" xfId="1338"/>
    <cellStyle name="Comma 3 2 2 2 4 2" xfId="2697"/>
    <cellStyle name="Comma 3 2 2 2 4 2 2" xfId="13067"/>
    <cellStyle name="Comma 3 2 2 2 4 2 2 2" xfId="42482"/>
    <cellStyle name="Comma 3 2 2 2 4 2 2 2 2" xfId="54098"/>
    <cellStyle name="Comma 3 2 2 2 4 2 2 3" xfId="48290"/>
    <cellStyle name="Comma 3 2 2 2 4 2 2 4" xfId="31754"/>
    <cellStyle name="Comma 3 2 2 2 4 2 3" xfId="40364"/>
    <cellStyle name="Comma 3 2 2 2 4 2 3 2" xfId="51980"/>
    <cellStyle name="Comma 3 2 2 2 4 2 4" xfId="46172"/>
    <cellStyle name="Comma 3 2 2 2 4 2 5" xfId="28741"/>
    <cellStyle name="Comma 3 2 2 2 4 3" xfId="10306"/>
    <cellStyle name="Comma 3 2 2 2 4 3 2" xfId="20675"/>
    <cellStyle name="Comma 3 2 2 2 4 3 2 2" xfId="55267"/>
    <cellStyle name="Comma 3 2 2 2 4 3 2 3" xfId="43651"/>
    <cellStyle name="Comma 3 2 2 2 4 3 3" xfId="49459"/>
    <cellStyle name="Comma 3 2 2 2 4 3 4" xfId="37843"/>
    <cellStyle name="Comma 3 2 2 2 4 4" xfId="11708"/>
    <cellStyle name="Comma 3 2 2 2 4 4 2" xfId="41532"/>
    <cellStyle name="Comma 3 2 2 2 4 4 2 2" xfId="53148"/>
    <cellStyle name="Comma 3 2 2 2 4 4 3" xfId="47340"/>
    <cellStyle name="Comma 3 2 2 2 4 4 4" xfId="30506"/>
    <cellStyle name="Comma 3 2 2 2 4 5" xfId="39195"/>
    <cellStyle name="Comma 3 2 2 2 4 5 2" xfId="50811"/>
    <cellStyle name="Comma 3 2 2 2 4 6" xfId="24671"/>
    <cellStyle name="Comma 3 2 2 2 4 7" xfId="45003"/>
    <cellStyle name="Comma 3 2 2 2 4 8" xfId="22144"/>
    <cellStyle name="Comma 3 2 2 2 5" xfId="785"/>
    <cellStyle name="Comma 3 2 2 2 5 2" xfId="2892"/>
    <cellStyle name="Comma 3 2 2 2 5 2 2" xfId="13262"/>
    <cellStyle name="Comma 3 2 2 2 5 2 2 2" xfId="42664"/>
    <cellStyle name="Comma 3 2 2 2 5 2 2 2 2" xfId="54280"/>
    <cellStyle name="Comma 3 2 2 2 5 2 2 3" xfId="48472"/>
    <cellStyle name="Comma 3 2 2 2 5 2 2 4" xfId="31949"/>
    <cellStyle name="Comma 3 2 2 2 5 2 3" xfId="40546"/>
    <cellStyle name="Comma 3 2 2 2 5 2 3 2" xfId="52162"/>
    <cellStyle name="Comma 3 2 2 2 5 2 4" xfId="46354"/>
    <cellStyle name="Comma 3 2 2 2 5 2 5" xfId="28923"/>
    <cellStyle name="Comma 3 2 2 2 5 3" xfId="10488"/>
    <cellStyle name="Comma 3 2 2 2 5 3 2" xfId="20857"/>
    <cellStyle name="Comma 3 2 2 2 5 3 2 2" xfId="55449"/>
    <cellStyle name="Comma 3 2 2 2 5 3 2 3" xfId="43833"/>
    <cellStyle name="Comma 3 2 2 2 5 3 3" xfId="49641"/>
    <cellStyle name="Comma 3 2 2 2 5 3 4" xfId="38025"/>
    <cellStyle name="Comma 3 2 2 2 5 4" xfId="11155"/>
    <cellStyle name="Comma 3 2 2 2 5 4 2" xfId="41130"/>
    <cellStyle name="Comma 3 2 2 2 5 4 2 2" xfId="52746"/>
    <cellStyle name="Comma 3 2 2 2 5 4 3" xfId="46938"/>
    <cellStyle name="Comma 3 2 2 2 5 4 4" xfId="30104"/>
    <cellStyle name="Comma 3 2 2 2 5 5" xfId="39377"/>
    <cellStyle name="Comma 3 2 2 2 5 5 2" xfId="50993"/>
    <cellStyle name="Comma 3 2 2 2 5 6" xfId="24886"/>
    <cellStyle name="Comma 3 2 2 2 5 7" xfId="45185"/>
    <cellStyle name="Comma 3 2 2 2 5 8" xfId="22359"/>
    <cellStyle name="Comma 3 2 2 2 6" xfId="2247"/>
    <cellStyle name="Comma 3 2 2 2 6 2" xfId="9904"/>
    <cellStyle name="Comma 3 2 2 2 6 2 2" xfId="20273"/>
    <cellStyle name="Comma 3 2 2 2 6 2 2 2" xfId="43249"/>
    <cellStyle name="Comma 3 2 2 2 6 2 2 2 2" xfId="54865"/>
    <cellStyle name="Comma 3 2 2 2 6 2 2 3" xfId="49057"/>
    <cellStyle name="Comma 3 2 2 2 6 2 2 4" xfId="37441"/>
    <cellStyle name="Comma 3 2 2 2 6 2 3" xfId="39962"/>
    <cellStyle name="Comma 3 2 2 2 6 2 3 2" xfId="51578"/>
    <cellStyle name="Comma 3 2 2 2 6 2 4" xfId="45770"/>
    <cellStyle name="Comma 3 2 2 2 6 2 5" xfId="28327"/>
    <cellStyle name="Comma 3 2 2 2 6 3" xfId="12617"/>
    <cellStyle name="Comma 3 2 2 2 6 3 2" xfId="42080"/>
    <cellStyle name="Comma 3 2 2 2 6 3 2 2" xfId="53696"/>
    <cellStyle name="Comma 3 2 2 2 6 3 3" xfId="47888"/>
    <cellStyle name="Comma 3 2 2 2 6 3 4" xfId="31317"/>
    <cellStyle name="Comma 3 2 2 2 6 4" xfId="38793"/>
    <cellStyle name="Comma 3 2 2 2 6 4 2" xfId="50409"/>
    <cellStyle name="Comma 3 2 2 2 6 5" xfId="24169"/>
    <cellStyle name="Comma 3 2 2 2 6 6" xfId="44601"/>
    <cellStyle name="Comma 3 2 2 2 6 7" xfId="21633"/>
    <cellStyle name="Comma 3 2 2 2 7" xfId="2007"/>
    <cellStyle name="Comma 3 2 2 2 7 2" xfId="12377"/>
    <cellStyle name="Comma 3 2 2 2 7 2 2" xfId="41934"/>
    <cellStyle name="Comma 3 2 2 2 7 2 2 2" xfId="53550"/>
    <cellStyle name="Comma 3 2 2 2 7 2 3" xfId="47742"/>
    <cellStyle name="Comma 3 2 2 2 7 2 4" xfId="31157"/>
    <cellStyle name="Comma 3 2 2 2 7 3" xfId="38647"/>
    <cellStyle name="Comma 3 2 2 2 7 3 2" xfId="50263"/>
    <cellStyle name="Comma 3 2 2 2 7 4" xfId="44455"/>
    <cellStyle name="Comma 3 2 2 2 7 5" xfId="23929"/>
    <cellStyle name="Comma 3 2 2 2 8" xfId="1604"/>
    <cellStyle name="Comma 3 2 2 2 8 2" xfId="11974"/>
    <cellStyle name="Comma 3 2 2 2 8 2 2" xfId="41751"/>
    <cellStyle name="Comma 3 2 2 2 8 2 2 2" xfId="53367"/>
    <cellStyle name="Comma 3 2 2 2 8 2 3" xfId="47559"/>
    <cellStyle name="Comma 3 2 2 2 8 2 4" xfId="30772"/>
    <cellStyle name="Comma 3 2 2 2 8 3" xfId="39816"/>
    <cellStyle name="Comma 3 2 2 2 8 3 2" xfId="51432"/>
    <cellStyle name="Comma 3 2 2 2 8 4" xfId="45624"/>
    <cellStyle name="Comma 3 2 2 2 8 5" xfId="28102"/>
    <cellStyle name="Comma 3 2 2 2 9" xfId="9758"/>
    <cellStyle name="Comma 3 2 2 2 9 2" xfId="20127"/>
    <cellStyle name="Comma 3 2 2 2 9 2 2" xfId="54719"/>
    <cellStyle name="Comma 3 2 2 2 9 2 3" xfId="43103"/>
    <cellStyle name="Comma 3 2 2 2 9 3" xfId="48911"/>
    <cellStyle name="Comma 3 2 2 2 9 4" xfId="37295"/>
    <cellStyle name="Comma 3 2 2 3" xfId="594"/>
    <cellStyle name="Comma 3 2 2 3 10" xfId="38500"/>
    <cellStyle name="Comma 3 2 2 3 10 2" xfId="50116"/>
    <cellStyle name="Comma 3 2 2 3 11" xfId="23521"/>
    <cellStyle name="Comma 3 2 2 3 12" xfId="44308"/>
    <cellStyle name="Comma 3 2 2 3 13" xfId="21439"/>
    <cellStyle name="Comma 3 2 2 3 2" xfId="1182"/>
    <cellStyle name="Comma 3 2 2 3 2 2" xfId="3215"/>
    <cellStyle name="Comma 3 2 2 3 2 2 2" xfId="10744"/>
    <cellStyle name="Comma 3 2 2 3 2 2 2 2" xfId="21113"/>
    <cellStyle name="Comma 3 2 2 3 2 2 2 2 2" xfId="44089"/>
    <cellStyle name="Comma 3 2 2 3 2 2 2 2 2 2" xfId="55705"/>
    <cellStyle name="Comma 3 2 2 3 2 2 2 2 3" xfId="49897"/>
    <cellStyle name="Comma 3 2 2 3 2 2 2 2 4" xfId="38281"/>
    <cellStyle name="Comma 3 2 2 3 2 2 2 3" xfId="40802"/>
    <cellStyle name="Comma 3 2 2 3 2 2 2 3 2" xfId="52418"/>
    <cellStyle name="Comma 3 2 2 3 2 2 2 4" xfId="46610"/>
    <cellStyle name="Comma 3 2 2 3 2 2 2 5" xfId="29239"/>
    <cellStyle name="Comma 3 2 2 3 2 2 3" xfId="13585"/>
    <cellStyle name="Comma 3 2 2 3 2 2 3 2" xfId="42920"/>
    <cellStyle name="Comma 3 2 2 3 2 2 3 2 2" xfId="54536"/>
    <cellStyle name="Comma 3 2 2 3 2 2 3 3" xfId="48728"/>
    <cellStyle name="Comma 3 2 2 3 2 2 3 4" xfId="32212"/>
    <cellStyle name="Comma 3 2 2 3 2 2 4" xfId="39633"/>
    <cellStyle name="Comma 3 2 2 3 2 2 4 2" xfId="51249"/>
    <cellStyle name="Comma 3 2 2 3 2 2 5" xfId="25223"/>
    <cellStyle name="Comma 3 2 2 3 2 2 6" xfId="45441"/>
    <cellStyle name="Comma 3 2 2 3 2 2 7" xfId="22696"/>
    <cellStyle name="Comma 3 2 2 3 2 3" xfId="2549"/>
    <cellStyle name="Comma 3 2 2 3 2 3 2" xfId="12919"/>
    <cellStyle name="Comma 3 2 2 3 2 3 2 2" xfId="42336"/>
    <cellStyle name="Comma 3 2 2 3 2 3 2 2 2" xfId="53952"/>
    <cellStyle name="Comma 3 2 2 3 2 3 2 3" xfId="48144"/>
    <cellStyle name="Comma 3 2 2 3 2 3 2 4" xfId="31606"/>
    <cellStyle name="Comma 3 2 2 3 2 3 3" xfId="40218"/>
    <cellStyle name="Comma 3 2 2 3 2 3 3 2" xfId="51834"/>
    <cellStyle name="Comma 3 2 2 3 2 3 4" xfId="46026"/>
    <cellStyle name="Comma 3 2 2 3 2 3 5" xfId="28595"/>
    <cellStyle name="Comma 3 2 2 3 2 4" xfId="10160"/>
    <cellStyle name="Comma 3 2 2 3 2 4 2" xfId="20529"/>
    <cellStyle name="Comma 3 2 2 3 2 4 2 2" xfId="55121"/>
    <cellStyle name="Comma 3 2 2 3 2 4 2 3" xfId="43505"/>
    <cellStyle name="Comma 3 2 2 3 2 4 3" xfId="49313"/>
    <cellStyle name="Comma 3 2 2 3 2 4 4" xfId="37697"/>
    <cellStyle name="Comma 3 2 2 3 2 5" xfId="11552"/>
    <cellStyle name="Comma 3 2 2 3 2 5 2" xfId="41386"/>
    <cellStyle name="Comma 3 2 2 3 2 5 2 2" xfId="53002"/>
    <cellStyle name="Comma 3 2 2 3 2 5 3" xfId="47194"/>
    <cellStyle name="Comma 3 2 2 3 2 5 4" xfId="30360"/>
    <cellStyle name="Comma 3 2 2 3 2 6" xfId="39049"/>
    <cellStyle name="Comma 3 2 2 3 2 6 2" xfId="50665"/>
    <cellStyle name="Comma 3 2 2 3 2 7" xfId="24515"/>
    <cellStyle name="Comma 3 2 2 3 2 8" xfId="44857"/>
    <cellStyle name="Comma 3 2 2 3 2 9" xfId="21988"/>
    <cellStyle name="Comma 3 2 2 3 3" xfId="1374"/>
    <cellStyle name="Comma 3 2 2 3 3 2" xfId="2733"/>
    <cellStyle name="Comma 3 2 2 3 3 2 2" xfId="13103"/>
    <cellStyle name="Comma 3 2 2 3 3 2 2 2" xfId="42518"/>
    <cellStyle name="Comma 3 2 2 3 3 2 2 2 2" xfId="54134"/>
    <cellStyle name="Comma 3 2 2 3 3 2 2 3" xfId="48326"/>
    <cellStyle name="Comma 3 2 2 3 3 2 2 4" xfId="31790"/>
    <cellStyle name="Comma 3 2 2 3 3 2 3" xfId="40400"/>
    <cellStyle name="Comma 3 2 2 3 3 2 3 2" xfId="52016"/>
    <cellStyle name="Comma 3 2 2 3 3 2 4" xfId="46208"/>
    <cellStyle name="Comma 3 2 2 3 3 2 5" xfId="28777"/>
    <cellStyle name="Comma 3 2 2 3 3 3" xfId="10342"/>
    <cellStyle name="Comma 3 2 2 3 3 3 2" xfId="20711"/>
    <cellStyle name="Comma 3 2 2 3 3 3 2 2" xfId="55303"/>
    <cellStyle name="Comma 3 2 2 3 3 3 2 3" xfId="43687"/>
    <cellStyle name="Comma 3 2 2 3 3 3 3" xfId="49495"/>
    <cellStyle name="Comma 3 2 2 3 3 3 4" xfId="37879"/>
    <cellStyle name="Comma 3 2 2 3 3 4" xfId="11744"/>
    <cellStyle name="Comma 3 2 2 3 3 4 2" xfId="41568"/>
    <cellStyle name="Comma 3 2 2 3 3 4 2 2" xfId="53184"/>
    <cellStyle name="Comma 3 2 2 3 3 4 3" xfId="47376"/>
    <cellStyle name="Comma 3 2 2 3 3 4 4" xfId="30542"/>
    <cellStyle name="Comma 3 2 2 3 3 5" xfId="39231"/>
    <cellStyle name="Comma 3 2 2 3 3 5 2" xfId="50847"/>
    <cellStyle name="Comma 3 2 2 3 3 6" xfId="24707"/>
    <cellStyle name="Comma 3 2 2 3 3 7" xfId="45039"/>
    <cellStyle name="Comma 3 2 2 3 3 8" xfId="22180"/>
    <cellStyle name="Comma 3 2 2 3 4" xfId="915"/>
    <cellStyle name="Comma 3 2 2 3 4 2" xfId="3011"/>
    <cellStyle name="Comma 3 2 2 3 4 2 2" xfId="13381"/>
    <cellStyle name="Comma 3 2 2 3 4 2 2 2" xfId="42774"/>
    <cellStyle name="Comma 3 2 2 3 4 2 2 2 2" xfId="54390"/>
    <cellStyle name="Comma 3 2 2 3 4 2 2 3" xfId="48582"/>
    <cellStyle name="Comma 3 2 2 3 4 2 2 4" xfId="32064"/>
    <cellStyle name="Comma 3 2 2 3 4 2 3" xfId="40656"/>
    <cellStyle name="Comma 3 2 2 3 4 2 3 2" xfId="52272"/>
    <cellStyle name="Comma 3 2 2 3 4 2 4" xfId="46464"/>
    <cellStyle name="Comma 3 2 2 3 4 2 5" xfId="29037"/>
    <cellStyle name="Comma 3 2 2 3 4 3" xfId="10598"/>
    <cellStyle name="Comma 3 2 2 3 4 3 2" xfId="20967"/>
    <cellStyle name="Comma 3 2 2 3 4 3 2 2" xfId="55559"/>
    <cellStyle name="Comma 3 2 2 3 4 3 2 3" xfId="43943"/>
    <cellStyle name="Comma 3 2 2 3 4 3 3" xfId="49751"/>
    <cellStyle name="Comma 3 2 2 3 4 3 4" xfId="38135"/>
    <cellStyle name="Comma 3 2 2 3 4 4" xfId="11285"/>
    <cellStyle name="Comma 3 2 2 3 4 4 2" xfId="41240"/>
    <cellStyle name="Comma 3 2 2 3 4 4 2 2" xfId="52856"/>
    <cellStyle name="Comma 3 2 2 3 4 4 3" xfId="47048"/>
    <cellStyle name="Comma 3 2 2 3 4 4 4" xfId="30214"/>
    <cellStyle name="Comma 3 2 2 3 4 5" xfId="39487"/>
    <cellStyle name="Comma 3 2 2 3 4 5 2" xfId="51103"/>
    <cellStyle name="Comma 3 2 2 3 4 6" xfId="25016"/>
    <cellStyle name="Comma 3 2 2 3 4 7" xfId="45295"/>
    <cellStyle name="Comma 3 2 2 3 4 8" xfId="22489"/>
    <cellStyle name="Comma 3 2 2 3 5" xfId="2363"/>
    <cellStyle name="Comma 3 2 2 3 5 2" xfId="10014"/>
    <cellStyle name="Comma 3 2 2 3 5 2 2" xfId="20383"/>
    <cellStyle name="Comma 3 2 2 3 5 2 2 2" xfId="43359"/>
    <cellStyle name="Comma 3 2 2 3 5 2 2 2 2" xfId="54975"/>
    <cellStyle name="Comma 3 2 2 3 5 2 2 3" xfId="49167"/>
    <cellStyle name="Comma 3 2 2 3 5 2 2 4" xfId="37551"/>
    <cellStyle name="Comma 3 2 2 3 5 2 3" xfId="40072"/>
    <cellStyle name="Comma 3 2 2 3 5 2 3 2" xfId="51688"/>
    <cellStyle name="Comma 3 2 2 3 5 2 4" xfId="45880"/>
    <cellStyle name="Comma 3 2 2 3 5 2 5" xfId="28443"/>
    <cellStyle name="Comma 3 2 2 3 5 3" xfId="12733"/>
    <cellStyle name="Comma 3 2 2 3 5 3 2" xfId="42190"/>
    <cellStyle name="Comma 3 2 2 3 5 3 2 2" xfId="53806"/>
    <cellStyle name="Comma 3 2 2 3 5 3 3" xfId="47998"/>
    <cellStyle name="Comma 3 2 2 3 5 3 4" xfId="31427"/>
    <cellStyle name="Comma 3 2 2 3 5 4" xfId="38903"/>
    <cellStyle name="Comma 3 2 2 3 5 4 2" xfId="50519"/>
    <cellStyle name="Comma 3 2 2 3 5 5" xfId="24285"/>
    <cellStyle name="Comma 3 2 2 3 5 6" xfId="44711"/>
    <cellStyle name="Comma 3 2 2 3 5 7" xfId="21749"/>
    <cellStyle name="Comma 3 2 2 3 6" xfId="2055"/>
    <cellStyle name="Comma 3 2 2 3 6 2" xfId="12425"/>
    <cellStyle name="Comma 3 2 2 3 6 2 2" xfId="41970"/>
    <cellStyle name="Comma 3 2 2 3 6 2 2 2" xfId="53586"/>
    <cellStyle name="Comma 3 2 2 3 6 2 3" xfId="47778"/>
    <cellStyle name="Comma 3 2 2 3 6 2 4" xfId="31204"/>
    <cellStyle name="Comma 3 2 2 3 6 3" xfId="38683"/>
    <cellStyle name="Comma 3 2 2 3 6 3 2" xfId="50299"/>
    <cellStyle name="Comma 3 2 2 3 6 4" xfId="44491"/>
    <cellStyle name="Comma 3 2 2 3 6 5" xfId="23977"/>
    <cellStyle name="Comma 3 2 2 3 7" xfId="1645"/>
    <cellStyle name="Comma 3 2 2 3 7 2" xfId="12015"/>
    <cellStyle name="Comma 3 2 2 3 7 2 2" xfId="41787"/>
    <cellStyle name="Comma 3 2 2 3 7 2 2 2" xfId="53403"/>
    <cellStyle name="Comma 3 2 2 3 7 2 3" xfId="47595"/>
    <cellStyle name="Comma 3 2 2 3 7 2 4" xfId="30813"/>
    <cellStyle name="Comma 3 2 2 3 7 3" xfId="39852"/>
    <cellStyle name="Comma 3 2 2 3 7 3 2" xfId="51468"/>
    <cellStyle name="Comma 3 2 2 3 7 4" xfId="45660"/>
    <cellStyle name="Comma 3 2 2 3 7 5" xfId="28138"/>
    <cellStyle name="Comma 3 2 2 3 8" xfId="9794"/>
    <cellStyle name="Comma 3 2 2 3 8 2" xfId="20163"/>
    <cellStyle name="Comma 3 2 2 3 8 2 2" xfId="54755"/>
    <cellStyle name="Comma 3 2 2 3 8 2 3" xfId="43139"/>
    <cellStyle name="Comma 3 2 2 3 8 3" xfId="48947"/>
    <cellStyle name="Comma 3 2 2 3 8 4" xfId="37331"/>
    <cellStyle name="Comma 3 2 2 3 9" xfId="10966"/>
    <cellStyle name="Comma 3 2 2 3 9 2" xfId="40984"/>
    <cellStyle name="Comma 3 2 2 3 9 2 2" xfId="52600"/>
    <cellStyle name="Comma 3 2 2 3 9 3" xfId="46792"/>
    <cellStyle name="Comma 3 2 2 3 9 4" xfId="29958"/>
    <cellStyle name="Comma 3 2 2 4" xfId="635"/>
    <cellStyle name="Comma 3 2 2 4 10" xfId="38536"/>
    <cellStyle name="Comma 3 2 2 4 10 2" xfId="50152"/>
    <cellStyle name="Comma 3 2 2 4 11" xfId="23562"/>
    <cellStyle name="Comma 3 2 2 4 12" xfId="44344"/>
    <cellStyle name="Comma 3 2 2 4 13" xfId="21480"/>
    <cellStyle name="Comma 3 2 2 4 2" xfId="1223"/>
    <cellStyle name="Comma 3 2 2 4 2 2" xfId="3251"/>
    <cellStyle name="Comma 3 2 2 4 2 2 2" xfId="10780"/>
    <cellStyle name="Comma 3 2 2 4 2 2 2 2" xfId="21149"/>
    <cellStyle name="Comma 3 2 2 4 2 2 2 2 2" xfId="44125"/>
    <cellStyle name="Comma 3 2 2 4 2 2 2 2 2 2" xfId="55741"/>
    <cellStyle name="Comma 3 2 2 4 2 2 2 2 3" xfId="49933"/>
    <cellStyle name="Comma 3 2 2 4 2 2 2 2 4" xfId="38317"/>
    <cellStyle name="Comma 3 2 2 4 2 2 2 3" xfId="40838"/>
    <cellStyle name="Comma 3 2 2 4 2 2 2 3 2" xfId="52454"/>
    <cellStyle name="Comma 3 2 2 4 2 2 2 4" xfId="46646"/>
    <cellStyle name="Comma 3 2 2 4 2 2 2 5" xfId="29275"/>
    <cellStyle name="Comma 3 2 2 4 2 2 3" xfId="13621"/>
    <cellStyle name="Comma 3 2 2 4 2 2 3 2" xfId="42956"/>
    <cellStyle name="Comma 3 2 2 4 2 2 3 2 2" xfId="54572"/>
    <cellStyle name="Comma 3 2 2 4 2 2 3 3" xfId="48764"/>
    <cellStyle name="Comma 3 2 2 4 2 2 3 4" xfId="32248"/>
    <cellStyle name="Comma 3 2 2 4 2 2 4" xfId="39669"/>
    <cellStyle name="Comma 3 2 2 4 2 2 4 2" xfId="51285"/>
    <cellStyle name="Comma 3 2 2 4 2 2 5" xfId="25259"/>
    <cellStyle name="Comma 3 2 2 4 2 2 6" xfId="45477"/>
    <cellStyle name="Comma 3 2 2 4 2 2 7" xfId="22732"/>
    <cellStyle name="Comma 3 2 2 4 2 3" xfId="2586"/>
    <cellStyle name="Comma 3 2 2 4 2 3 2" xfId="12956"/>
    <cellStyle name="Comma 3 2 2 4 2 3 2 2" xfId="42372"/>
    <cellStyle name="Comma 3 2 2 4 2 3 2 2 2" xfId="53988"/>
    <cellStyle name="Comma 3 2 2 4 2 3 2 3" xfId="48180"/>
    <cellStyle name="Comma 3 2 2 4 2 3 2 4" xfId="31643"/>
    <cellStyle name="Comma 3 2 2 4 2 3 3" xfId="40254"/>
    <cellStyle name="Comma 3 2 2 4 2 3 3 2" xfId="51870"/>
    <cellStyle name="Comma 3 2 2 4 2 3 4" xfId="46062"/>
    <cellStyle name="Comma 3 2 2 4 2 3 5" xfId="28631"/>
    <cellStyle name="Comma 3 2 2 4 2 4" xfId="10196"/>
    <cellStyle name="Comma 3 2 2 4 2 4 2" xfId="20565"/>
    <cellStyle name="Comma 3 2 2 4 2 4 2 2" xfId="55157"/>
    <cellStyle name="Comma 3 2 2 4 2 4 2 3" xfId="43541"/>
    <cellStyle name="Comma 3 2 2 4 2 4 3" xfId="49349"/>
    <cellStyle name="Comma 3 2 2 4 2 4 4" xfId="37733"/>
    <cellStyle name="Comma 3 2 2 4 2 5" xfId="11593"/>
    <cellStyle name="Comma 3 2 2 4 2 5 2" xfId="41422"/>
    <cellStyle name="Comma 3 2 2 4 2 5 2 2" xfId="53038"/>
    <cellStyle name="Comma 3 2 2 4 2 5 3" xfId="47230"/>
    <cellStyle name="Comma 3 2 2 4 2 5 4" xfId="30396"/>
    <cellStyle name="Comma 3 2 2 4 2 6" xfId="39085"/>
    <cellStyle name="Comma 3 2 2 4 2 6 2" xfId="50701"/>
    <cellStyle name="Comma 3 2 2 4 2 7" xfId="24556"/>
    <cellStyle name="Comma 3 2 2 4 2 8" xfId="44893"/>
    <cellStyle name="Comma 3 2 2 4 2 9" xfId="22029"/>
    <cellStyle name="Comma 3 2 2 4 3" xfId="1410"/>
    <cellStyle name="Comma 3 2 2 4 3 2" xfId="2769"/>
    <cellStyle name="Comma 3 2 2 4 3 2 2" xfId="13139"/>
    <cellStyle name="Comma 3 2 2 4 3 2 2 2" xfId="42554"/>
    <cellStyle name="Comma 3 2 2 4 3 2 2 2 2" xfId="54170"/>
    <cellStyle name="Comma 3 2 2 4 3 2 2 3" xfId="48362"/>
    <cellStyle name="Comma 3 2 2 4 3 2 2 4" xfId="31826"/>
    <cellStyle name="Comma 3 2 2 4 3 2 3" xfId="40436"/>
    <cellStyle name="Comma 3 2 2 4 3 2 3 2" xfId="52052"/>
    <cellStyle name="Comma 3 2 2 4 3 2 4" xfId="46244"/>
    <cellStyle name="Comma 3 2 2 4 3 2 5" xfId="28813"/>
    <cellStyle name="Comma 3 2 2 4 3 3" xfId="10378"/>
    <cellStyle name="Comma 3 2 2 4 3 3 2" xfId="20747"/>
    <cellStyle name="Comma 3 2 2 4 3 3 2 2" xfId="55339"/>
    <cellStyle name="Comma 3 2 2 4 3 3 2 3" xfId="43723"/>
    <cellStyle name="Comma 3 2 2 4 3 3 3" xfId="49531"/>
    <cellStyle name="Comma 3 2 2 4 3 3 4" xfId="37915"/>
    <cellStyle name="Comma 3 2 2 4 3 4" xfId="11780"/>
    <cellStyle name="Comma 3 2 2 4 3 4 2" xfId="41604"/>
    <cellStyle name="Comma 3 2 2 4 3 4 2 2" xfId="53220"/>
    <cellStyle name="Comma 3 2 2 4 3 4 3" xfId="47412"/>
    <cellStyle name="Comma 3 2 2 4 3 4 4" xfId="30578"/>
    <cellStyle name="Comma 3 2 2 4 3 5" xfId="39267"/>
    <cellStyle name="Comma 3 2 2 4 3 5 2" xfId="50883"/>
    <cellStyle name="Comma 3 2 2 4 3 6" xfId="24743"/>
    <cellStyle name="Comma 3 2 2 4 3 7" xfId="45075"/>
    <cellStyle name="Comma 3 2 2 4 3 8" xfId="22216"/>
    <cellStyle name="Comma 3 2 2 4 4" xfId="956"/>
    <cellStyle name="Comma 3 2 2 4 4 2" xfId="3049"/>
    <cellStyle name="Comma 3 2 2 4 4 2 2" xfId="13419"/>
    <cellStyle name="Comma 3 2 2 4 4 2 2 2" xfId="42810"/>
    <cellStyle name="Comma 3 2 2 4 4 2 2 2 2" xfId="54426"/>
    <cellStyle name="Comma 3 2 2 4 4 2 2 3" xfId="48618"/>
    <cellStyle name="Comma 3 2 2 4 4 2 2 4" xfId="32102"/>
    <cellStyle name="Comma 3 2 2 4 4 2 3" xfId="40692"/>
    <cellStyle name="Comma 3 2 2 4 4 2 3 2" xfId="52308"/>
    <cellStyle name="Comma 3 2 2 4 4 2 4" xfId="46500"/>
    <cellStyle name="Comma 3 2 2 4 4 2 5" xfId="29073"/>
    <cellStyle name="Comma 3 2 2 4 4 3" xfId="10634"/>
    <cellStyle name="Comma 3 2 2 4 4 3 2" xfId="21003"/>
    <cellStyle name="Comma 3 2 2 4 4 3 2 2" xfId="55595"/>
    <cellStyle name="Comma 3 2 2 4 4 3 2 3" xfId="43979"/>
    <cellStyle name="Comma 3 2 2 4 4 3 3" xfId="49787"/>
    <cellStyle name="Comma 3 2 2 4 4 3 4" xfId="38171"/>
    <cellStyle name="Comma 3 2 2 4 4 4" xfId="11326"/>
    <cellStyle name="Comma 3 2 2 4 4 4 2" xfId="41276"/>
    <cellStyle name="Comma 3 2 2 4 4 4 2 2" xfId="52892"/>
    <cellStyle name="Comma 3 2 2 4 4 4 3" xfId="47084"/>
    <cellStyle name="Comma 3 2 2 4 4 4 4" xfId="30250"/>
    <cellStyle name="Comma 3 2 2 4 4 5" xfId="39523"/>
    <cellStyle name="Comma 3 2 2 4 4 5 2" xfId="51139"/>
    <cellStyle name="Comma 3 2 2 4 4 6" xfId="25057"/>
    <cellStyle name="Comma 3 2 2 4 4 7" xfId="45331"/>
    <cellStyle name="Comma 3 2 2 4 4 8" xfId="22530"/>
    <cellStyle name="Comma 3 2 2 4 5" xfId="2401"/>
    <cellStyle name="Comma 3 2 2 4 5 2" xfId="10050"/>
    <cellStyle name="Comma 3 2 2 4 5 2 2" xfId="20419"/>
    <cellStyle name="Comma 3 2 2 4 5 2 2 2" xfId="43395"/>
    <cellStyle name="Comma 3 2 2 4 5 2 2 2 2" xfId="55011"/>
    <cellStyle name="Comma 3 2 2 4 5 2 2 3" xfId="49203"/>
    <cellStyle name="Comma 3 2 2 4 5 2 2 4" xfId="37587"/>
    <cellStyle name="Comma 3 2 2 4 5 2 3" xfId="40108"/>
    <cellStyle name="Comma 3 2 2 4 5 2 3 2" xfId="51724"/>
    <cellStyle name="Comma 3 2 2 4 5 2 4" xfId="45916"/>
    <cellStyle name="Comma 3 2 2 4 5 2 5" xfId="28481"/>
    <cellStyle name="Comma 3 2 2 4 5 3" xfId="12771"/>
    <cellStyle name="Comma 3 2 2 4 5 3 2" xfId="42226"/>
    <cellStyle name="Comma 3 2 2 4 5 3 2 2" xfId="53842"/>
    <cellStyle name="Comma 3 2 2 4 5 3 3" xfId="48034"/>
    <cellStyle name="Comma 3 2 2 4 5 3 4" xfId="31463"/>
    <cellStyle name="Comma 3 2 2 4 5 4" xfId="38939"/>
    <cellStyle name="Comma 3 2 2 4 5 4 2" xfId="50555"/>
    <cellStyle name="Comma 3 2 2 4 5 5" xfId="24323"/>
    <cellStyle name="Comma 3 2 2 4 5 6" xfId="44747"/>
    <cellStyle name="Comma 3 2 2 4 5 7" xfId="21787"/>
    <cellStyle name="Comma 3 2 2 4 6" xfId="2094"/>
    <cellStyle name="Comma 3 2 2 4 6 2" xfId="12464"/>
    <cellStyle name="Comma 3 2 2 4 6 2 2" xfId="42006"/>
    <cellStyle name="Comma 3 2 2 4 6 2 2 2" xfId="53622"/>
    <cellStyle name="Comma 3 2 2 4 6 2 3" xfId="47814"/>
    <cellStyle name="Comma 3 2 2 4 6 2 4" xfId="31243"/>
    <cellStyle name="Comma 3 2 2 4 6 3" xfId="38719"/>
    <cellStyle name="Comma 3 2 2 4 6 3 2" xfId="50335"/>
    <cellStyle name="Comma 3 2 2 4 6 4" xfId="44527"/>
    <cellStyle name="Comma 3 2 2 4 6 5" xfId="24016"/>
    <cellStyle name="Comma 3 2 2 4 7" xfId="1682"/>
    <cellStyle name="Comma 3 2 2 4 7 2" xfId="12052"/>
    <cellStyle name="Comma 3 2 2 4 7 2 2" xfId="41823"/>
    <cellStyle name="Comma 3 2 2 4 7 2 2 2" xfId="53439"/>
    <cellStyle name="Comma 3 2 2 4 7 2 3" xfId="47631"/>
    <cellStyle name="Comma 3 2 2 4 7 2 4" xfId="30850"/>
    <cellStyle name="Comma 3 2 2 4 7 3" xfId="39888"/>
    <cellStyle name="Comma 3 2 2 4 7 3 2" xfId="51504"/>
    <cellStyle name="Comma 3 2 2 4 7 4" xfId="45696"/>
    <cellStyle name="Comma 3 2 2 4 7 5" xfId="28174"/>
    <cellStyle name="Comma 3 2 2 4 8" xfId="9830"/>
    <cellStyle name="Comma 3 2 2 4 8 2" xfId="20199"/>
    <cellStyle name="Comma 3 2 2 4 8 2 2" xfId="54791"/>
    <cellStyle name="Comma 3 2 2 4 8 2 3" xfId="43175"/>
    <cellStyle name="Comma 3 2 2 4 8 3" xfId="48983"/>
    <cellStyle name="Comma 3 2 2 4 8 4" xfId="37367"/>
    <cellStyle name="Comma 3 2 2 4 9" xfId="11007"/>
    <cellStyle name="Comma 3 2 2 4 9 2" xfId="41020"/>
    <cellStyle name="Comma 3 2 2 4 9 2 2" xfId="52636"/>
    <cellStyle name="Comma 3 2 2 4 9 3" xfId="46828"/>
    <cellStyle name="Comma 3 2 2 4 9 4" xfId="29994"/>
    <cellStyle name="Comma 3 2 2 5" xfId="676"/>
    <cellStyle name="Comma 3 2 2 5 10" xfId="38427"/>
    <cellStyle name="Comma 3 2 2 5 10 2" xfId="50043"/>
    <cellStyle name="Comma 3 2 2 5 11" xfId="23426"/>
    <cellStyle name="Comma 3 2 2 5 12" xfId="44235"/>
    <cellStyle name="Comma 3 2 2 5 13" xfId="21315"/>
    <cellStyle name="Comma 3 2 2 5 2" xfId="1264"/>
    <cellStyle name="Comma 3 2 2 5 2 2" xfId="3287"/>
    <cellStyle name="Comma 3 2 2 5 2 2 2" xfId="10816"/>
    <cellStyle name="Comma 3 2 2 5 2 2 2 2" xfId="21185"/>
    <cellStyle name="Comma 3 2 2 5 2 2 2 2 2" xfId="44161"/>
    <cellStyle name="Comma 3 2 2 5 2 2 2 2 2 2" xfId="55777"/>
    <cellStyle name="Comma 3 2 2 5 2 2 2 2 3" xfId="49969"/>
    <cellStyle name="Comma 3 2 2 5 2 2 2 2 4" xfId="38353"/>
    <cellStyle name="Comma 3 2 2 5 2 2 2 3" xfId="40874"/>
    <cellStyle name="Comma 3 2 2 5 2 2 2 3 2" xfId="52490"/>
    <cellStyle name="Comma 3 2 2 5 2 2 2 4" xfId="46682"/>
    <cellStyle name="Comma 3 2 2 5 2 2 2 5" xfId="29311"/>
    <cellStyle name="Comma 3 2 2 5 2 2 3" xfId="13657"/>
    <cellStyle name="Comma 3 2 2 5 2 2 3 2" xfId="42992"/>
    <cellStyle name="Comma 3 2 2 5 2 2 3 2 2" xfId="54608"/>
    <cellStyle name="Comma 3 2 2 5 2 2 3 3" xfId="48800"/>
    <cellStyle name="Comma 3 2 2 5 2 2 3 4" xfId="32284"/>
    <cellStyle name="Comma 3 2 2 5 2 2 4" xfId="39705"/>
    <cellStyle name="Comma 3 2 2 5 2 2 4 2" xfId="51321"/>
    <cellStyle name="Comma 3 2 2 5 2 2 5" xfId="25295"/>
    <cellStyle name="Comma 3 2 2 5 2 2 6" xfId="45513"/>
    <cellStyle name="Comma 3 2 2 5 2 2 7" xfId="22768"/>
    <cellStyle name="Comma 3 2 2 5 2 3" xfId="2623"/>
    <cellStyle name="Comma 3 2 2 5 2 3 2" xfId="12993"/>
    <cellStyle name="Comma 3 2 2 5 2 3 2 2" xfId="42408"/>
    <cellStyle name="Comma 3 2 2 5 2 3 2 2 2" xfId="54024"/>
    <cellStyle name="Comma 3 2 2 5 2 3 2 3" xfId="48216"/>
    <cellStyle name="Comma 3 2 2 5 2 3 2 4" xfId="31680"/>
    <cellStyle name="Comma 3 2 2 5 2 3 3" xfId="40290"/>
    <cellStyle name="Comma 3 2 2 5 2 3 3 2" xfId="51906"/>
    <cellStyle name="Comma 3 2 2 5 2 3 4" xfId="46098"/>
    <cellStyle name="Comma 3 2 2 5 2 3 5" xfId="28667"/>
    <cellStyle name="Comma 3 2 2 5 2 4" xfId="10232"/>
    <cellStyle name="Comma 3 2 2 5 2 4 2" xfId="20601"/>
    <cellStyle name="Comma 3 2 2 5 2 4 2 2" xfId="55193"/>
    <cellStyle name="Comma 3 2 2 5 2 4 2 3" xfId="43577"/>
    <cellStyle name="Comma 3 2 2 5 2 4 3" xfId="49385"/>
    <cellStyle name="Comma 3 2 2 5 2 4 4" xfId="37769"/>
    <cellStyle name="Comma 3 2 2 5 2 5" xfId="11634"/>
    <cellStyle name="Comma 3 2 2 5 2 5 2" xfId="41458"/>
    <cellStyle name="Comma 3 2 2 5 2 5 2 2" xfId="53074"/>
    <cellStyle name="Comma 3 2 2 5 2 5 3" xfId="47266"/>
    <cellStyle name="Comma 3 2 2 5 2 5 4" xfId="30432"/>
    <cellStyle name="Comma 3 2 2 5 2 6" xfId="39121"/>
    <cellStyle name="Comma 3 2 2 5 2 6 2" xfId="50737"/>
    <cellStyle name="Comma 3 2 2 5 2 7" xfId="24597"/>
    <cellStyle name="Comma 3 2 2 5 2 8" xfId="44929"/>
    <cellStyle name="Comma 3 2 2 5 2 9" xfId="22070"/>
    <cellStyle name="Comma 3 2 2 5 3" xfId="1446"/>
    <cellStyle name="Comma 3 2 2 5 3 2" xfId="2805"/>
    <cellStyle name="Comma 3 2 2 5 3 2 2" xfId="13175"/>
    <cellStyle name="Comma 3 2 2 5 3 2 2 2" xfId="42590"/>
    <cellStyle name="Comma 3 2 2 5 3 2 2 2 2" xfId="54206"/>
    <cellStyle name="Comma 3 2 2 5 3 2 2 3" xfId="48398"/>
    <cellStyle name="Comma 3 2 2 5 3 2 2 4" xfId="31862"/>
    <cellStyle name="Comma 3 2 2 5 3 2 3" xfId="40472"/>
    <cellStyle name="Comma 3 2 2 5 3 2 3 2" xfId="52088"/>
    <cellStyle name="Comma 3 2 2 5 3 2 4" xfId="46280"/>
    <cellStyle name="Comma 3 2 2 5 3 2 5" xfId="28849"/>
    <cellStyle name="Comma 3 2 2 5 3 3" xfId="10414"/>
    <cellStyle name="Comma 3 2 2 5 3 3 2" xfId="20783"/>
    <cellStyle name="Comma 3 2 2 5 3 3 2 2" xfId="55375"/>
    <cellStyle name="Comma 3 2 2 5 3 3 2 3" xfId="43759"/>
    <cellStyle name="Comma 3 2 2 5 3 3 3" xfId="49567"/>
    <cellStyle name="Comma 3 2 2 5 3 3 4" xfId="37951"/>
    <cellStyle name="Comma 3 2 2 5 3 4" xfId="11816"/>
    <cellStyle name="Comma 3 2 2 5 3 4 2" xfId="41640"/>
    <cellStyle name="Comma 3 2 2 5 3 4 2 2" xfId="53256"/>
    <cellStyle name="Comma 3 2 2 5 3 4 3" xfId="47448"/>
    <cellStyle name="Comma 3 2 2 5 3 4 4" xfId="30614"/>
    <cellStyle name="Comma 3 2 2 5 3 5" xfId="39303"/>
    <cellStyle name="Comma 3 2 2 5 3 5 2" xfId="50919"/>
    <cellStyle name="Comma 3 2 2 5 3 6" xfId="24779"/>
    <cellStyle name="Comma 3 2 2 5 3 7" xfId="45111"/>
    <cellStyle name="Comma 3 2 2 5 3 8" xfId="22252"/>
    <cellStyle name="Comma 3 2 2 5 4" xfId="826"/>
    <cellStyle name="Comma 3 2 2 5 4 2" xfId="2933"/>
    <cellStyle name="Comma 3 2 2 5 4 2 2" xfId="13303"/>
    <cellStyle name="Comma 3 2 2 5 4 2 2 2" xfId="42701"/>
    <cellStyle name="Comma 3 2 2 5 4 2 2 2 2" xfId="54317"/>
    <cellStyle name="Comma 3 2 2 5 4 2 2 3" xfId="48509"/>
    <cellStyle name="Comma 3 2 2 5 4 2 2 4" xfId="31986"/>
    <cellStyle name="Comma 3 2 2 5 4 2 3" xfId="40583"/>
    <cellStyle name="Comma 3 2 2 5 4 2 3 2" xfId="52199"/>
    <cellStyle name="Comma 3 2 2 5 4 2 4" xfId="46391"/>
    <cellStyle name="Comma 3 2 2 5 4 2 5" xfId="28964"/>
    <cellStyle name="Comma 3 2 2 5 4 3" xfId="10525"/>
    <cellStyle name="Comma 3 2 2 5 4 3 2" xfId="20894"/>
    <cellStyle name="Comma 3 2 2 5 4 3 2 2" xfId="55486"/>
    <cellStyle name="Comma 3 2 2 5 4 3 2 3" xfId="43870"/>
    <cellStyle name="Comma 3 2 2 5 4 3 3" xfId="49678"/>
    <cellStyle name="Comma 3 2 2 5 4 3 4" xfId="38062"/>
    <cellStyle name="Comma 3 2 2 5 4 4" xfId="11196"/>
    <cellStyle name="Comma 3 2 2 5 4 4 2" xfId="41167"/>
    <cellStyle name="Comma 3 2 2 5 4 4 2 2" xfId="52783"/>
    <cellStyle name="Comma 3 2 2 5 4 4 3" xfId="46975"/>
    <cellStyle name="Comma 3 2 2 5 4 4 4" xfId="30141"/>
    <cellStyle name="Comma 3 2 2 5 4 5" xfId="39414"/>
    <cellStyle name="Comma 3 2 2 5 4 5 2" xfId="51030"/>
    <cellStyle name="Comma 3 2 2 5 4 6" xfId="24927"/>
    <cellStyle name="Comma 3 2 2 5 4 7" xfId="45222"/>
    <cellStyle name="Comma 3 2 2 5 4 8" xfId="22400"/>
    <cellStyle name="Comma 3 2 2 5 5" xfId="2285"/>
    <cellStyle name="Comma 3 2 2 5 5 2" xfId="9941"/>
    <cellStyle name="Comma 3 2 2 5 5 2 2" xfId="20310"/>
    <cellStyle name="Comma 3 2 2 5 5 2 2 2" xfId="43286"/>
    <cellStyle name="Comma 3 2 2 5 5 2 2 2 2" xfId="54902"/>
    <cellStyle name="Comma 3 2 2 5 5 2 2 3" xfId="49094"/>
    <cellStyle name="Comma 3 2 2 5 5 2 2 4" xfId="37478"/>
    <cellStyle name="Comma 3 2 2 5 5 2 3" xfId="39999"/>
    <cellStyle name="Comma 3 2 2 5 5 2 3 2" xfId="51615"/>
    <cellStyle name="Comma 3 2 2 5 5 2 4" xfId="45807"/>
    <cellStyle name="Comma 3 2 2 5 5 2 5" xfId="28365"/>
    <cellStyle name="Comma 3 2 2 5 5 3" xfId="12655"/>
    <cellStyle name="Comma 3 2 2 5 5 3 2" xfId="42117"/>
    <cellStyle name="Comma 3 2 2 5 5 3 2 2" xfId="53733"/>
    <cellStyle name="Comma 3 2 2 5 5 3 3" xfId="47925"/>
    <cellStyle name="Comma 3 2 2 5 5 3 4" xfId="31354"/>
    <cellStyle name="Comma 3 2 2 5 5 4" xfId="38830"/>
    <cellStyle name="Comma 3 2 2 5 5 4 2" xfId="50446"/>
    <cellStyle name="Comma 3 2 2 5 5 5" xfId="24207"/>
    <cellStyle name="Comma 3 2 2 5 5 6" xfId="44638"/>
    <cellStyle name="Comma 3 2 2 5 5 7" xfId="21671"/>
    <cellStyle name="Comma 3 2 2 5 6" xfId="1951"/>
    <cellStyle name="Comma 3 2 2 5 6 2" xfId="12321"/>
    <cellStyle name="Comma 3 2 2 5 6 2 2" xfId="41897"/>
    <cellStyle name="Comma 3 2 2 5 6 2 2 2" xfId="53513"/>
    <cellStyle name="Comma 3 2 2 5 6 2 3" xfId="47705"/>
    <cellStyle name="Comma 3 2 2 5 6 2 4" xfId="31102"/>
    <cellStyle name="Comma 3 2 2 5 6 3" xfId="38610"/>
    <cellStyle name="Comma 3 2 2 5 6 3 2" xfId="50226"/>
    <cellStyle name="Comma 3 2 2 5 6 4" xfId="44418"/>
    <cellStyle name="Comma 3 2 2 5 6 5" xfId="23873"/>
    <cellStyle name="Comma 3 2 2 5 7" xfId="1567"/>
    <cellStyle name="Comma 3 2 2 5 7 2" xfId="11937"/>
    <cellStyle name="Comma 3 2 2 5 7 2 2" xfId="41714"/>
    <cellStyle name="Comma 3 2 2 5 7 2 2 2" xfId="53330"/>
    <cellStyle name="Comma 3 2 2 5 7 2 3" xfId="47522"/>
    <cellStyle name="Comma 3 2 2 5 7 2 4" xfId="30735"/>
    <cellStyle name="Comma 3 2 2 5 7 3" xfId="39779"/>
    <cellStyle name="Comma 3 2 2 5 7 3 2" xfId="51395"/>
    <cellStyle name="Comma 3 2 2 5 7 4" xfId="45587"/>
    <cellStyle name="Comma 3 2 2 5 7 5" xfId="28065"/>
    <cellStyle name="Comma 3 2 2 5 8" xfId="9721"/>
    <cellStyle name="Comma 3 2 2 5 8 2" xfId="20090"/>
    <cellStyle name="Comma 3 2 2 5 8 2 2" xfId="54682"/>
    <cellStyle name="Comma 3 2 2 5 8 2 3" xfId="43066"/>
    <cellStyle name="Comma 3 2 2 5 8 3" xfId="48874"/>
    <cellStyle name="Comma 3 2 2 5 8 4" xfId="37258"/>
    <cellStyle name="Comma 3 2 2 5 9" xfId="11048"/>
    <cellStyle name="Comma 3 2 2 5 9 2" xfId="41056"/>
    <cellStyle name="Comma 3 2 2 5 9 2 2" xfId="52672"/>
    <cellStyle name="Comma 3 2 2 5 9 3" xfId="46864"/>
    <cellStyle name="Comma 3 2 2 5 9 4" xfId="30030"/>
    <cellStyle name="Comma 3 2 2 6" xfId="1058"/>
    <cellStyle name="Comma 3 2 2 6 2" xfId="3142"/>
    <cellStyle name="Comma 3 2 2 6 2 2" xfId="10671"/>
    <cellStyle name="Comma 3 2 2 6 2 2 2" xfId="21040"/>
    <cellStyle name="Comma 3 2 2 6 2 2 2 2" xfId="44016"/>
    <cellStyle name="Comma 3 2 2 6 2 2 2 2 2" xfId="55632"/>
    <cellStyle name="Comma 3 2 2 6 2 2 2 3" xfId="49824"/>
    <cellStyle name="Comma 3 2 2 6 2 2 2 4" xfId="38208"/>
    <cellStyle name="Comma 3 2 2 6 2 2 3" xfId="40729"/>
    <cellStyle name="Comma 3 2 2 6 2 2 3 2" xfId="52345"/>
    <cellStyle name="Comma 3 2 2 6 2 2 4" xfId="46537"/>
    <cellStyle name="Comma 3 2 2 6 2 2 5" xfId="29166"/>
    <cellStyle name="Comma 3 2 2 6 2 3" xfId="13512"/>
    <cellStyle name="Comma 3 2 2 6 2 3 2" xfId="42847"/>
    <cellStyle name="Comma 3 2 2 6 2 3 2 2" xfId="54463"/>
    <cellStyle name="Comma 3 2 2 6 2 3 3" xfId="48655"/>
    <cellStyle name="Comma 3 2 2 6 2 3 4" xfId="32139"/>
    <cellStyle name="Comma 3 2 2 6 2 4" xfId="39560"/>
    <cellStyle name="Comma 3 2 2 6 2 4 2" xfId="51176"/>
    <cellStyle name="Comma 3 2 2 6 2 5" xfId="25150"/>
    <cellStyle name="Comma 3 2 2 6 2 6" xfId="45368"/>
    <cellStyle name="Comma 3 2 2 6 2 7" xfId="22623"/>
    <cellStyle name="Comma 3 2 2 6 3" xfId="2463"/>
    <cellStyle name="Comma 3 2 2 6 3 2" xfId="12833"/>
    <cellStyle name="Comma 3 2 2 6 3 2 2" xfId="42263"/>
    <cellStyle name="Comma 3 2 2 6 3 2 2 2" xfId="53879"/>
    <cellStyle name="Comma 3 2 2 6 3 2 3" xfId="48071"/>
    <cellStyle name="Comma 3 2 2 6 3 2 4" xfId="31520"/>
    <cellStyle name="Comma 3 2 2 6 3 3" xfId="40145"/>
    <cellStyle name="Comma 3 2 2 6 3 3 2" xfId="51761"/>
    <cellStyle name="Comma 3 2 2 6 3 4" xfId="45953"/>
    <cellStyle name="Comma 3 2 2 6 3 5" xfId="28522"/>
    <cellStyle name="Comma 3 2 2 6 4" xfId="10087"/>
    <cellStyle name="Comma 3 2 2 6 4 2" xfId="20456"/>
    <cellStyle name="Comma 3 2 2 6 4 2 2" xfId="55048"/>
    <cellStyle name="Comma 3 2 2 6 4 2 3" xfId="43432"/>
    <cellStyle name="Comma 3 2 2 6 4 3" xfId="49240"/>
    <cellStyle name="Comma 3 2 2 6 4 4" xfId="37624"/>
    <cellStyle name="Comma 3 2 2 6 5" xfId="11428"/>
    <cellStyle name="Comma 3 2 2 6 5 2" xfId="41313"/>
    <cellStyle name="Comma 3 2 2 6 5 2 2" xfId="52929"/>
    <cellStyle name="Comma 3 2 2 6 5 3" xfId="47121"/>
    <cellStyle name="Comma 3 2 2 6 5 4" xfId="30287"/>
    <cellStyle name="Comma 3 2 2 6 6" xfId="38976"/>
    <cellStyle name="Comma 3 2 2 6 6 2" xfId="50592"/>
    <cellStyle name="Comma 3 2 2 6 7" xfId="24391"/>
    <cellStyle name="Comma 3 2 2 6 8" xfId="44784"/>
    <cellStyle name="Comma 3 2 2 6 9" xfId="21864"/>
    <cellStyle name="Comma 3 2 2 7" xfId="1301"/>
    <cellStyle name="Comma 3 2 2 7 2" xfId="2660"/>
    <cellStyle name="Comma 3 2 2 7 2 2" xfId="13030"/>
    <cellStyle name="Comma 3 2 2 7 2 2 2" xfId="42445"/>
    <cellStyle name="Comma 3 2 2 7 2 2 2 2" xfId="54061"/>
    <cellStyle name="Comma 3 2 2 7 2 2 3" xfId="48253"/>
    <cellStyle name="Comma 3 2 2 7 2 2 4" xfId="31717"/>
    <cellStyle name="Comma 3 2 2 7 2 3" xfId="40327"/>
    <cellStyle name="Comma 3 2 2 7 2 3 2" xfId="51943"/>
    <cellStyle name="Comma 3 2 2 7 2 4" xfId="46135"/>
    <cellStyle name="Comma 3 2 2 7 2 5" xfId="28704"/>
    <cellStyle name="Comma 3 2 2 7 3" xfId="10269"/>
    <cellStyle name="Comma 3 2 2 7 3 2" xfId="20638"/>
    <cellStyle name="Comma 3 2 2 7 3 2 2" xfId="55230"/>
    <cellStyle name="Comma 3 2 2 7 3 2 3" xfId="43614"/>
    <cellStyle name="Comma 3 2 2 7 3 3" xfId="49422"/>
    <cellStyle name="Comma 3 2 2 7 3 4" xfId="37806"/>
    <cellStyle name="Comma 3 2 2 7 4" xfId="11671"/>
    <cellStyle name="Comma 3 2 2 7 4 2" xfId="41495"/>
    <cellStyle name="Comma 3 2 2 7 4 2 2" xfId="53111"/>
    <cellStyle name="Comma 3 2 2 7 4 3" xfId="47303"/>
    <cellStyle name="Comma 3 2 2 7 4 4" xfId="30469"/>
    <cellStyle name="Comma 3 2 2 7 5" xfId="39158"/>
    <cellStyle name="Comma 3 2 2 7 5 2" xfId="50774"/>
    <cellStyle name="Comma 3 2 2 7 6" xfId="24634"/>
    <cellStyle name="Comma 3 2 2 7 7" xfId="44966"/>
    <cellStyle name="Comma 3 2 2 7 8" xfId="22107"/>
    <cellStyle name="Comma 3 2 2 8" xfId="719"/>
    <cellStyle name="Comma 3 2 2 8 2" xfId="2844"/>
    <cellStyle name="Comma 3 2 2 8 2 2" xfId="13214"/>
    <cellStyle name="Comma 3 2 2 8 2 2 2" xfId="42627"/>
    <cellStyle name="Comma 3 2 2 8 2 2 2 2" xfId="54243"/>
    <cellStyle name="Comma 3 2 2 8 2 2 3" xfId="48435"/>
    <cellStyle name="Comma 3 2 2 8 2 2 4" xfId="31901"/>
    <cellStyle name="Comma 3 2 2 8 2 3" xfId="40509"/>
    <cellStyle name="Comma 3 2 2 8 2 3 2" xfId="52125"/>
    <cellStyle name="Comma 3 2 2 8 2 4" xfId="46317"/>
    <cellStyle name="Comma 3 2 2 8 2 5" xfId="28886"/>
    <cellStyle name="Comma 3 2 2 8 3" xfId="10451"/>
    <cellStyle name="Comma 3 2 2 8 3 2" xfId="20820"/>
    <cellStyle name="Comma 3 2 2 8 3 2 2" xfId="55412"/>
    <cellStyle name="Comma 3 2 2 8 3 2 3" xfId="43796"/>
    <cellStyle name="Comma 3 2 2 8 3 3" xfId="49604"/>
    <cellStyle name="Comma 3 2 2 8 3 4" xfId="37988"/>
    <cellStyle name="Comma 3 2 2 8 4" xfId="11089"/>
    <cellStyle name="Comma 3 2 2 8 4 2" xfId="41093"/>
    <cellStyle name="Comma 3 2 2 8 4 2 2" xfId="52709"/>
    <cellStyle name="Comma 3 2 2 8 4 3" xfId="46901"/>
    <cellStyle name="Comma 3 2 2 8 4 4" xfId="30067"/>
    <cellStyle name="Comma 3 2 2 8 5" xfId="39340"/>
    <cellStyle name="Comma 3 2 2 8 5 2" xfId="50956"/>
    <cellStyle name="Comma 3 2 2 8 6" xfId="24820"/>
    <cellStyle name="Comma 3 2 2 8 7" xfId="45148"/>
    <cellStyle name="Comma 3 2 2 8 8" xfId="22293"/>
    <cellStyle name="Comma 3 2 2 9" xfId="2201"/>
    <cellStyle name="Comma 3 2 2 9 2" xfId="9867"/>
    <cellStyle name="Comma 3 2 2 9 2 2" xfId="20236"/>
    <cellStyle name="Comma 3 2 2 9 2 2 2" xfId="43212"/>
    <cellStyle name="Comma 3 2 2 9 2 2 2 2" xfId="54828"/>
    <cellStyle name="Comma 3 2 2 9 2 2 3" xfId="49020"/>
    <cellStyle name="Comma 3 2 2 9 2 2 4" xfId="37404"/>
    <cellStyle name="Comma 3 2 2 9 2 3" xfId="39925"/>
    <cellStyle name="Comma 3 2 2 9 2 3 2" xfId="51541"/>
    <cellStyle name="Comma 3 2 2 9 2 4" xfId="45733"/>
    <cellStyle name="Comma 3 2 2 9 2 5" xfId="28281"/>
    <cellStyle name="Comma 3 2 2 9 3" xfId="12571"/>
    <cellStyle name="Comma 3 2 2 9 3 2" xfId="42043"/>
    <cellStyle name="Comma 3 2 2 9 3 2 2" xfId="53659"/>
    <cellStyle name="Comma 3 2 2 9 3 3" xfId="47851"/>
    <cellStyle name="Comma 3 2 2 9 3 4" xfId="31280"/>
    <cellStyle name="Comma 3 2 2 9 4" xfId="38756"/>
    <cellStyle name="Comma 3 2 2 9 4 2" xfId="50372"/>
    <cellStyle name="Comma 3 2 2 9 5" xfId="24123"/>
    <cellStyle name="Comma 3 2 2 9 6" xfId="44564"/>
    <cellStyle name="Comma 3 2 2 9 7" xfId="21587"/>
    <cellStyle name="Comma 3 2 3" xfId="518"/>
    <cellStyle name="Comma 3 2 3 10" xfId="10890"/>
    <cellStyle name="Comma 3 2 3 10 2" xfId="40930"/>
    <cellStyle name="Comma 3 2 3 10 2 2" xfId="52546"/>
    <cellStyle name="Comma 3 2 3 10 3" xfId="46738"/>
    <cellStyle name="Comma 3 2 3 10 4" xfId="29904"/>
    <cellStyle name="Comma 3 2 3 11" xfId="38446"/>
    <cellStyle name="Comma 3 2 3 11 2" xfId="50062"/>
    <cellStyle name="Comma 3 2 3 12" xfId="23445"/>
    <cellStyle name="Comma 3 2 3 13" xfId="44254"/>
    <cellStyle name="Comma 3 2 3 14" xfId="21363"/>
    <cellStyle name="Comma 3 2 3 2" xfId="845"/>
    <cellStyle name="Comma 3 2 3 2 2" xfId="2952"/>
    <cellStyle name="Comma 3 2 3 2 2 2" xfId="10544"/>
    <cellStyle name="Comma 3 2 3 2 2 2 2" xfId="20913"/>
    <cellStyle name="Comma 3 2 3 2 2 2 2 2" xfId="43889"/>
    <cellStyle name="Comma 3 2 3 2 2 2 2 2 2" xfId="55505"/>
    <cellStyle name="Comma 3 2 3 2 2 2 2 3" xfId="49697"/>
    <cellStyle name="Comma 3 2 3 2 2 2 2 4" xfId="38081"/>
    <cellStyle name="Comma 3 2 3 2 2 2 3" xfId="40602"/>
    <cellStyle name="Comma 3 2 3 2 2 2 3 2" xfId="52218"/>
    <cellStyle name="Comma 3 2 3 2 2 2 4" xfId="46410"/>
    <cellStyle name="Comma 3 2 3 2 2 2 5" xfId="28983"/>
    <cellStyle name="Comma 3 2 3 2 2 3" xfId="13322"/>
    <cellStyle name="Comma 3 2 3 2 2 3 2" xfId="42720"/>
    <cellStyle name="Comma 3 2 3 2 2 3 2 2" xfId="54336"/>
    <cellStyle name="Comma 3 2 3 2 2 3 3" xfId="48528"/>
    <cellStyle name="Comma 3 2 3 2 2 3 4" xfId="32005"/>
    <cellStyle name="Comma 3 2 3 2 2 4" xfId="39433"/>
    <cellStyle name="Comma 3 2 3 2 2 4 2" xfId="51049"/>
    <cellStyle name="Comma 3 2 3 2 2 5" xfId="24946"/>
    <cellStyle name="Comma 3 2 3 2 2 6" xfId="45241"/>
    <cellStyle name="Comma 3 2 3 2 2 7" xfId="22419"/>
    <cellStyle name="Comma 3 2 3 2 3" xfId="2304"/>
    <cellStyle name="Comma 3 2 3 2 3 2" xfId="12674"/>
    <cellStyle name="Comma 3 2 3 2 3 2 2" xfId="42136"/>
    <cellStyle name="Comma 3 2 3 2 3 2 2 2" xfId="53752"/>
    <cellStyle name="Comma 3 2 3 2 3 2 3" xfId="47944"/>
    <cellStyle name="Comma 3 2 3 2 3 2 4" xfId="31373"/>
    <cellStyle name="Comma 3 2 3 2 3 3" xfId="40018"/>
    <cellStyle name="Comma 3 2 3 2 3 3 2" xfId="51634"/>
    <cellStyle name="Comma 3 2 3 2 3 4" xfId="45826"/>
    <cellStyle name="Comma 3 2 3 2 3 5" xfId="28384"/>
    <cellStyle name="Comma 3 2 3 2 4" xfId="9960"/>
    <cellStyle name="Comma 3 2 3 2 4 2" xfId="20329"/>
    <cellStyle name="Comma 3 2 3 2 4 2 2" xfId="54921"/>
    <cellStyle name="Comma 3 2 3 2 4 2 3" xfId="43305"/>
    <cellStyle name="Comma 3 2 3 2 4 3" xfId="49113"/>
    <cellStyle name="Comma 3 2 3 2 4 4" xfId="37497"/>
    <cellStyle name="Comma 3 2 3 2 5" xfId="11215"/>
    <cellStyle name="Comma 3 2 3 2 5 2" xfId="41186"/>
    <cellStyle name="Comma 3 2 3 2 5 2 2" xfId="52802"/>
    <cellStyle name="Comma 3 2 3 2 5 3" xfId="46994"/>
    <cellStyle name="Comma 3 2 3 2 5 4" xfId="30160"/>
    <cellStyle name="Comma 3 2 3 2 6" xfId="38849"/>
    <cellStyle name="Comma 3 2 3 2 6 2" xfId="50465"/>
    <cellStyle name="Comma 3 2 3 2 7" xfId="24226"/>
    <cellStyle name="Comma 3 2 3 2 8" xfId="44657"/>
    <cellStyle name="Comma 3 2 3 2 9" xfId="21690"/>
    <cellStyle name="Comma 3 2 3 3" xfId="1106"/>
    <cellStyle name="Comma 3 2 3 3 2" xfId="3161"/>
    <cellStyle name="Comma 3 2 3 3 2 2" xfId="10690"/>
    <cellStyle name="Comma 3 2 3 3 2 2 2" xfId="21059"/>
    <cellStyle name="Comma 3 2 3 3 2 2 2 2" xfId="44035"/>
    <cellStyle name="Comma 3 2 3 3 2 2 2 2 2" xfId="55651"/>
    <cellStyle name="Comma 3 2 3 3 2 2 2 3" xfId="49843"/>
    <cellStyle name="Comma 3 2 3 3 2 2 2 4" xfId="38227"/>
    <cellStyle name="Comma 3 2 3 3 2 2 3" xfId="40748"/>
    <cellStyle name="Comma 3 2 3 3 2 2 3 2" xfId="52364"/>
    <cellStyle name="Comma 3 2 3 3 2 2 4" xfId="46556"/>
    <cellStyle name="Comma 3 2 3 3 2 2 5" xfId="29185"/>
    <cellStyle name="Comma 3 2 3 3 2 3" xfId="13531"/>
    <cellStyle name="Comma 3 2 3 3 2 3 2" xfId="42866"/>
    <cellStyle name="Comma 3 2 3 3 2 3 2 2" xfId="54482"/>
    <cellStyle name="Comma 3 2 3 3 2 3 3" xfId="48674"/>
    <cellStyle name="Comma 3 2 3 3 2 3 4" xfId="32158"/>
    <cellStyle name="Comma 3 2 3 3 2 4" xfId="39579"/>
    <cellStyle name="Comma 3 2 3 3 2 4 2" xfId="51195"/>
    <cellStyle name="Comma 3 2 3 3 2 5" xfId="25169"/>
    <cellStyle name="Comma 3 2 3 3 2 6" xfId="45387"/>
    <cellStyle name="Comma 3 2 3 3 2 7" xfId="22642"/>
    <cellStyle name="Comma 3 2 3 3 3" xfId="2489"/>
    <cellStyle name="Comma 3 2 3 3 3 2" xfId="12859"/>
    <cellStyle name="Comma 3 2 3 3 3 2 2" xfId="42282"/>
    <cellStyle name="Comma 3 2 3 3 3 2 2 2" xfId="53898"/>
    <cellStyle name="Comma 3 2 3 3 3 2 3" xfId="48090"/>
    <cellStyle name="Comma 3 2 3 3 3 2 4" xfId="31546"/>
    <cellStyle name="Comma 3 2 3 3 3 3" xfId="40164"/>
    <cellStyle name="Comma 3 2 3 3 3 3 2" xfId="51780"/>
    <cellStyle name="Comma 3 2 3 3 3 4" xfId="45972"/>
    <cellStyle name="Comma 3 2 3 3 3 5" xfId="28541"/>
    <cellStyle name="Comma 3 2 3 3 4" xfId="10106"/>
    <cellStyle name="Comma 3 2 3 3 4 2" xfId="20475"/>
    <cellStyle name="Comma 3 2 3 3 4 2 2" xfId="55067"/>
    <cellStyle name="Comma 3 2 3 3 4 2 3" xfId="43451"/>
    <cellStyle name="Comma 3 2 3 3 4 3" xfId="49259"/>
    <cellStyle name="Comma 3 2 3 3 4 4" xfId="37643"/>
    <cellStyle name="Comma 3 2 3 3 5" xfId="11476"/>
    <cellStyle name="Comma 3 2 3 3 5 2" xfId="41332"/>
    <cellStyle name="Comma 3 2 3 3 5 2 2" xfId="52948"/>
    <cellStyle name="Comma 3 2 3 3 5 3" xfId="47140"/>
    <cellStyle name="Comma 3 2 3 3 5 4" xfId="30306"/>
    <cellStyle name="Comma 3 2 3 3 6" xfId="38995"/>
    <cellStyle name="Comma 3 2 3 3 6 2" xfId="50611"/>
    <cellStyle name="Comma 3 2 3 3 7" xfId="24439"/>
    <cellStyle name="Comma 3 2 3 3 8" xfId="44803"/>
    <cellStyle name="Comma 3 2 3 3 9" xfId="21912"/>
    <cellStyle name="Comma 3 2 3 4" xfId="1320"/>
    <cellStyle name="Comma 3 2 3 4 2" xfId="2679"/>
    <cellStyle name="Comma 3 2 3 4 2 2" xfId="13049"/>
    <cellStyle name="Comma 3 2 3 4 2 2 2" xfId="42464"/>
    <cellStyle name="Comma 3 2 3 4 2 2 2 2" xfId="54080"/>
    <cellStyle name="Comma 3 2 3 4 2 2 3" xfId="48272"/>
    <cellStyle name="Comma 3 2 3 4 2 2 4" xfId="31736"/>
    <cellStyle name="Comma 3 2 3 4 2 3" xfId="40346"/>
    <cellStyle name="Comma 3 2 3 4 2 3 2" xfId="51962"/>
    <cellStyle name="Comma 3 2 3 4 2 4" xfId="46154"/>
    <cellStyle name="Comma 3 2 3 4 2 5" xfId="28723"/>
    <cellStyle name="Comma 3 2 3 4 3" xfId="10288"/>
    <cellStyle name="Comma 3 2 3 4 3 2" xfId="20657"/>
    <cellStyle name="Comma 3 2 3 4 3 2 2" xfId="55249"/>
    <cellStyle name="Comma 3 2 3 4 3 2 3" xfId="43633"/>
    <cellStyle name="Comma 3 2 3 4 3 3" xfId="49441"/>
    <cellStyle name="Comma 3 2 3 4 3 4" xfId="37825"/>
    <cellStyle name="Comma 3 2 3 4 4" xfId="11690"/>
    <cellStyle name="Comma 3 2 3 4 4 2" xfId="41514"/>
    <cellStyle name="Comma 3 2 3 4 4 2 2" xfId="53130"/>
    <cellStyle name="Comma 3 2 3 4 4 3" xfId="47322"/>
    <cellStyle name="Comma 3 2 3 4 4 4" xfId="30488"/>
    <cellStyle name="Comma 3 2 3 4 5" xfId="39177"/>
    <cellStyle name="Comma 3 2 3 4 5 2" xfId="50793"/>
    <cellStyle name="Comma 3 2 3 4 6" xfId="24653"/>
    <cellStyle name="Comma 3 2 3 4 7" xfId="44985"/>
    <cellStyle name="Comma 3 2 3 4 8" xfId="22126"/>
    <cellStyle name="Comma 3 2 3 5" xfId="767"/>
    <cellStyle name="Comma 3 2 3 5 2" xfId="2874"/>
    <cellStyle name="Comma 3 2 3 5 2 2" xfId="13244"/>
    <cellStyle name="Comma 3 2 3 5 2 2 2" xfId="42646"/>
    <cellStyle name="Comma 3 2 3 5 2 2 2 2" xfId="54262"/>
    <cellStyle name="Comma 3 2 3 5 2 2 3" xfId="48454"/>
    <cellStyle name="Comma 3 2 3 5 2 2 4" xfId="31931"/>
    <cellStyle name="Comma 3 2 3 5 2 3" xfId="40528"/>
    <cellStyle name="Comma 3 2 3 5 2 3 2" xfId="52144"/>
    <cellStyle name="Comma 3 2 3 5 2 4" xfId="46336"/>
    <cellStyle name="Comma 3 2 3 5 2 5" xfId="28905"/>
    <cellStyle name="Comma 3 2 3 5 3" xfId="10470"/>
    <cellStyle name="Comma 3 2 3 5 3 2" xfId="20839"/>
    <cellStyle name="Comma 3 2 3 5 3 2 2" xfId="55431"/>
    <cellStyle name="Comma 3 2 3 5 3 2 3" xfId="43815"/>
    <cellStyle name="Comma 3 2 3 5 3 3" xfId="49623"/>
    <cellStyle name="Comma 3 2 3 5 3 4" xfId="38007"/>
    <cellStyle name="Comma 3 2 3 5 4" xfId="11137"/>
    <cellStyle name="Comma 3 2 3 5 4 2" xfId="41112"/>
    <cellStyle name="Comma 3 2 3 5 4 2 2" xfId="52728"/>
    <cellStyle name="Comma 3 2 3 5 4 3" xfId="46920"/>
    <cellStyle name="Comma 3 2 3 5 4 4" xfId="30086"/>
    <cellStyle name="Comma 3 2 3 5 5" xfId="39359"/>
    <cellStyle name="Comma 3 2 3 5 5 2" xfId="50975"/>
    <cellStyle name="Comma 3 2 3 5 6" xfId="24868"/>
    <cellStyle name="Comma 3 2 3 5 7" xfId="45167"/>
    <cellStyle name="Comma 3 2 3 5 8" xfId="22341"/>
    <cellStyle name="Comma 3 2 3 6" xfId="2229"/>
    <cellStyle name="Comma 3 2 3 6 2" xfId="9886"/>
    <cellStyle name="Comma 3 2 3 6 2 2" xfId="20255"/>
    <cellStyle name="Comma 3 2 3 6 2 2 2" xfId="43231"/>
    <cellStyle name="Comma 3 2 3 6 2 2 2 2" xfId="54847"/>
    <cellStyle name="Comma 3 2 3 6 2 2 3" xfId="49039"/>
    <cellStyle name="Comma 3 2 3 6 2 2 4" xfId="37423"/>
    <cellStyle name="Comma 3 2 3 6 2 3" xfId="39944"/>
    <cellStyle name="Comma 3 2 3 6 2 3 2" xfId="51560"/>
    <cellStyle name="Comma 3 2 3 6 2 4" xfId="45752"/>
    <cellStyle name="Comma 3 2 3 6 2 5" xfId="28309"/>
    <cellStyle name="Comma 3 2 3 6 3" xfId="12599"/>
    <cellStyle name="Comma 3 2 3 6 3 2" xfId="42062"/>
    <cellStyle name="Comma 3 2 3 6 3 2 2" xfId="53678"/>
    <cellStyle name="Comma 3 2 3 6 3 3" xfId="47870"/>
    <cellStyle name="Comma 3 2 3 6 3 4" xfId="31299"/>
    <cellStyle name="Comma 3 2 3 6 4" xfId="38775"/>
    <cellStyle name="Comma 3 2 3 6 4 2" xfId="50391"/>
    <cellStyle name="Comma 3 2 3 6 5" xfId="24151"/>
    <cellStyle name="Comma 3 2 3 6 6" xfId="44583"/>
    <cellStyle name="Comma 3 2 3 6 7" xfId="21615"/>
    <cellStyle name="Comma 3 2 3 7" xfId="1989"/>
    <cellStyle name="Comma 3 2 3 7 2" xfId="12359"/>
    <cellStyle name="Comma 3 2 3 7 2 2" xfId="41916"/>
    <cellStyle name="Comma 3 2 3 7 2 2 2" xfId="53532"/>
    <cellStyle name="Comma 3 2 3 7 2 3" xfId="47724"/>
    <cellStyle name="Comma 3 2 3 7 2 4" xfId="31139"/>
    <cellStyle name="Comma 3 2 3 7 3" xfId="38629"/>
    <cellStyle name="Comma 3 2 3 7 3 2" xfId="50245"/>
    <cellStyle name="Comma 3 2 3 7 4" xfId="44437"/>
    <cellStyle name="Comma 3 2 3 7 5" xfId="23911"/>
    <cellStyle name="Comma 3 2 3 8" xfId="1586"/>
    <cellStyle name="Comma 3 2 3 8 2" xfId="11956"/>
    <cellStyle name="Comma 3 2 3 8 2 2" xfId="41733"/>
    <cellStyle name="Comma 3 2 3 8 2 2 2" xfId="53349"/>
    <cellStyle name="Comma 3 2 3 8 2 3" xfId="47541"/>
    <cellStyle name="Comma 3 2 3 8 2 4" xfId="30754"/>
    <cellStyle name="Comma 3 2 3 8 3" xfId="39798"/>
    <cellStyle name="Comma 3 2 3 8 3 2" xfId="51414"/>
    <cellStyle name="Comma 3 2 3 8 4" xfId="45606"/>
    <cellStyle name="Comma 3 2 3 8 5" xfId="28084"/>
    <cellStyle name="Comma 3 2 3 9" xfId="9740"/>
    <cellStyle name="Comma 3 2 3 9 2" xfId="20109"/>
    <cellStyle name="Comma 3 2 3 9 2 2" xfId="54701"/>
    <cellStyle name="Comma 3 2 3 9 2 3" xfId="43085"/>
    <cellStyle name="Comma 3 2 3 9 3" xfId="48893"/>
    <cellStyle name="Comma 3 2 3 9 4" xfId="37277"/>
    <cellStyle name="Comma 3 2 4" xfId="561"/>
    <cellStyle name="Comma 3 2 4 10" xfId="38482"/>
    <cellStyle name="Comma 3 2 4 10 2" xfId="50098"/>
    <cellStyle name="Comma 3 2 4 11" xfId="23488"/>
    <cellStyle name="Comma 3 2 4 12" xfId="44290"/>
    <cellStyle name="Comma 3 2 4 13" xfId="21406"/>
    <cellStyle name="Comma 3 2 4 2" xfId="1149"/>
    <cellStyle name="Comma 3 2 4 2 2" xfId="3197"/>
    <cellStyle name="Comma 3 2 4 2 2 2" xfId="10726"/>
    <cellStyle name="Comma 3 2 4 2 2 2 2" xfId="21095"/>
    <cellStyle name="Comma 3 2 4 2 2 2 2 2" xfId="44071"/>
    <cellStyle name="Comma 3 2 4 2 2 2 2 2 2" xfId="55687"/>
    <cellStyle name="Comma 3 2 4 2 2 2 2 3" xfId="49879"/>
    <cellStyle name="Comma 3 2 4 2 2 2 2 4" xfId="38263"/>
    <cellStyle name="Comma 3 2 4 2 2 2 3" xfId="40784"/>
    <cellStyle name="Comma 3 2 4 2 2 2 3 2" xfId="52400"/>
    <cellStyle name="Comma 3 2 4 2 2 2 4" xfId="46592"/>
    <cellStyle name="Comma 3 2 4 2 2 2 5" xfId="29221"/>
    <cellStyle name="Comma 3 2 4 2 2 3" xfId="13567"/>
    <cellStyle name="Comma 3 2 4 2 2 3 2" xfId="42902"/>
    <cellStyle name="Comma 3 2 4 2 2 3 2 2" xfId="54518"/>
    <cellStyle name="Comma 3 2 4 2 2 3 3" xfId="48710"/>
    <cellStyle name="Comma 3 2 4 2 2 3 4" xfId="32194"/>
    <cellStyle name="Comma 3 2 4 2 2 4" xfId="39615"/>
    <cellStyle name="Comma 3 2 4 2 2 4 2" xfId="51231"/>
    <cellStyle name="Comma 3 2 4 2 2 5" xfId="25205"/>
    <cellStyle name="Comma 3 2 4 2 2 6" xfId="45423"/>
    <cellStyle name="Comma 3 2 4 2 2 7" xfId="22678"/>
    <cellStyle name="Comma 3 2 4 2 3" xfId="2528"/>
    <cellStyle name="Comma 3 2 4 2 3 2" xfId="12898"/>
    <cellStyle name="Comma 3 2 4 2 3 2 2" xfId="42318"/>
    <cellStyle name="Comma 3 2 4 2 3 2 2 2" xfId="53934"/>
    <cellStyle name="Comma 3 2 4 2 3 2 3" xfId="48126"/>
    <cellStyle name="Comma 3 2 4 2 3 2 4" xfId="31585"/>
    <cellStyle name="Comma 3 2 4 2 3 3" xfId="40200"/>
    <cellStyle name="Comma 3 2 4 2 3 3 2" xfId="51816"/>
    <cellStyle name="Comma 3 2 4 2 3 4" xfId="46008"/>
    <cellStyle name="Comma 3 2 4 2 3 5" xfId="28577"/>
    <cellStyle name="Comma 3 2 4 2 4" xfId="10142"/>
    <cellStyle name="Comma 3 2 4 2 4 2" xfId="20511"/>
    <cellStyle name="Comma 3 2 4 2 4 2 2" xfId="55103"/>
    <cellStyle name="Comma 3 2 4 2 4 2 3" xfId="43487"/>
    <cellStyle name="Comma 3 2 4 2 4 3" xfId="49295"/>
    <cellStyle name="Comma 3 2 4 2 4 4" xfId="37679"/>
    <cellStyle name="Comma 3 2 4 2 5" xfId="11519"/>
    <cellStyle name="Comma 3 2 4 2 5 2" xfId="41368"/>
    <cellStyle name="Comma 3 2 4 2 5 2 2" xfId="52984"/>
    <cellStyle name="Comma 3 2 4 2 5 3" xfId="47176"/>
    <cellStyle name="Comma 3 2 4 2 5 4" xfId="30342"/>
    <cellStyle name="Comma 3 2 4 2 6" xfId="39031"/>
    <cellStyle name="Comma 3 2 4 2 6 2" xfId="50647"/>
    <cellStyle name="Comma 3 2 4 2 7" xfId="24482"/>
    <cellStyle name="Comma 3 2 4 2 8" xfId="44839"/>
    <cellStyle name="Comma 3 2 4 2 9" xfId="21955"/>
    <cellStyle name="Comma 3 2 4 3" xfId="1356"/>
    <cellStyle name="Comma 3 2 4 3 2" xfId="2715"/>
    <cellStyle name="Comma 3 2 4 3 2 2" xfId="13085"/>
    <cellStyle name="Comma 3 2 4 3 2 2 2" xfId="42500"/>
    <cellStyle name="Comma 3 2 4 3 2 2 2 2" xfId="54116"/>
    <cellStyle name="Comma 3 2 4 3 2 2 3" xfId="48308"/>
    <cellStyle name="Comma 3 2 4 3 2 2 4" xfId="31772"/>
    <cellStyle name="Comma 3 2 4 3 2 3" xfId="40382"/>
    <cellStyle name="Comma 3 2 4 3 2 3 2" xfId="51998"/>
    <cellStyle name="Comma 3 2 4 3 2 4" xfId="46190"/>
    <cellStyle name="Comma 3 2 4 3 2 5" xfId="28759"/>
    <cellStyle name="Comma 3 2 4 3 3" xfId="10324"/>
    <cellStyle name="Comma 3 2 4 3 3 2" xfId="20693"/>
    <cellStyle name="Comma 3 2 4 3 3 2 2" xfId="55285"/>
    <cellStyle name="Comma 3 2 4 3 3 2 3" xfId="43669"/>
    <cellStyle name="Comma 3 2 4 3 3 3" xfId="49477"/>
    <cellStyle name="Comma 3 2 4 3 3 4" xfId="37861"/>
    <cellStyle name="Comma 3 2 4 3 4" xfId="11726"/>
    <cellStyle name="Comma 3 2 4 3 4 2" xfId="41550"/>
    <cellStyle name="Comma 3 2 4 3 4 2 2" xfId="53166"/>
    <cellStyle name="Comma 3 2 4 3 4 3" xfId="47358"/>
    <cellStyle name="Comma 3 2 4 3 4 4" xfId="30524"/>
    <cellStyle name="Comma 3 2 4 3 5" xfId="39213"/>
    <cellStyle name="Comma 3 2 4 3 5 2" xfId="50829"/>
    <cellStyle name="Comma 3 2 4 3 6" xfId="24689"/>
    <cellStyle name="Comma 3 2 4 3 7" xfId="45021"/>
    <cellStyle name="Comma 3 2 4 3 8" xfId="22162"/>
    <cellStyle name="Comma 3 2 4 4" xfId="886"/>
    <cellStyle name="Comma 3 2 4 4 2" xfId="2991"/>
    <cellStyle name="Comma 3 2 4 4 2 2" xfId="13361"/>
    <cellStyle name="Comma 3 2 4 4 2 2 2" xfId="42756"/>
    <cellStyle name="Comma 3 2 4 4 2 2 2 2" xfId="54372"/>
    <cellStyle name="Comma 3 2 4 4 2 2 3" xfId="48564"/>
    <cellStyle name="Comma 3 2 4 4 2 2 4" xfId="32044"/>
    <cellStyle name="Comma 3 2 4 4 2 3" xfId="40638"/>
    <cellStyle name="Comma 3 2 4 4 2 3 2" xfId="52254"/>
    <cellStyle name="Comma 3 2 4 4 2 4" xfId="46446"/>
    <cellStyle name="Comma 3 2 4 4 2 5" xfId="29019"/>
    <cellStyle name="Comma 3 2 4 4 3" xfId="10580"/>
    <cellStyle name="Comma 3 2 4 4 3 2" xfId="20949"/>
    <cellStyle name="Comma 3 2 4 4 3 2 2" xfId="55541"/>
    <cellStyle name="Comma 3 2 4 4 3 2 3" xfId="43925"/>
    <cellStyle name="Comma 3 2 4 4 3 3" xfId="49733"/>
    <cellStyle name="Comma 3 2 4 4 3 4" xfId="38117"/>
    <cellStyle name="Comma 3 2 4 4 4" xfId="11256"/>
    <cellStyle name="Comma 3 2 4 4 4 2" xfId="41222"/>
    <cellStyle name="Comma 3 2 4 4 4 2 2" xfId="52838"/>
    <cellStyle name="Comma 3 2 4 4 4 3" xfId="47030"/>
    <cellStyle name="Comma 3 2 4 4 4 4" xfId="30196"/>
    <cellStyle name="Comma 3 2 4 4 5" xfId="39469"/>
    <cellStyle name="Comma 3 2 4 4 5 2" xfId="51085"/>
    <cellStyle name="Comma 3 2 4 4 6" xfId="24987"/>
    <cellStyle name="Comma 3 2 4 4 7" xfId="45277"/>
    <cellStyle name="Comma 3 2 4 4 8" xfId="22460"/>
    <cellStyle name="Comma 3 2 4 5" xfId="2342"/>
    <cellStyle name="Comma 3 2 4 5 2" xfId="9996"/>
    <cellStyle name="Comma 3 2 4 5 2 2" xfId="20365"/>
    <cellStyle name="Comma 3 2 4 5 2 2 2" xfId="43341"/>
    <cellStyle name="Comma 3 2 4 5 2 2 2 2" xfId="54957"/>
    <cellStyle name="Comma 3 2 4 5 2 2 3" xfId="49149"/>
    <cellStyle name="Comma 3 2 4 5 2 2 4" xfId="37533"/>
    <cellStyle name="Comma 3 2 4 5 2 3" xfId="40054"/>
    <cellStyle name="Comma 3 2 4 5 2 3 2" xfId="51670"/>
    <cellStyle name="Comma 3 2 4 5 2 4" xfId="45862"/>
    <cellStyle name="Comma 3 2 4 5 2 5" xfId="28422"/>
    <cellStyle name="Comma 3 2 4 5 3" xfId="12712"/>
    <cellStyle name="Comma 3 2 4 5 3 2" xfId="42172"/>
    <cellStyle name="Comma 3 2 4 5 3 2 2" xfId="53788"/>
    <cellStyle name="Comma 3 2 4 5 3 3" xfId="47980"/>
    <cellStyle name="Comma 3 2 4 5 3 4" xfId="31409"/>
    <cellStyle name="Comma 3 2 4 5 4" xfId="38885"/>
    <cellStyle name="Comma 3 2 4 5 4 2" xfId="50501"/>
    <cellStyle name="Comma 3 2 4 5 5" xfId="24264"/>
    <cellStyle name="Comma 3 2 4 5 6" xfId="44693"/>
    <cellStyle name="Comma 3 2 4 5 7" xfId="21728"/>
    <cellStyle name="Comma 3 2 4 6" xfId="2029"/>
    <cellStyle name="Comma 3 2 4 6 2" xfId="12399"/>
    <cellStyle name="Comma 3 2 4 6 2 2" xfId="41952"/>
    <cellStyle name="Comma 3 2 4 6 2 2 2" xfId="53568"/>
    <cellStyle name="Comma 3 2 4 6 2 3" xfId="47760"/>
    <cellStyle name="Comma 3 2 4 6 2 4" xfId="31179"/>
    <cellStyle name="Comma 3 2 4 6 3" xfId="38665"/>
    <cellStyle name="Comma 3 2 4 6 3 2" xfId="50281"/>
    <cellStyle name="Comma 3 2 4 6 4" xfId="44473"/>
    <cellStyle name="Comma 3 2 4 6 5" xfId="23951"/>
    <cellStyle name="Comma 3 2 4 7" xfId="1625"/>
    <cellStyle name="Comma 3 2 4 7 2" xfId="11995"/>
    <cellStyle name="Comma 3 2 4 7 2 2" xfId="41769"/>
    <cellStyle name="Comma 3 2 4 7 2 2 2" xfId="53385"/>
    <cellStyle name="Comma 3 2 4 7 2 3" xfId="47577"/>
    <cellStyle name="Comma 3 2 4 7 2 4" xfId="30793"/>
    <cellStyle name="Comma 3 2 4 7 3" xfId="39834"/>
    <cellStyle name="Comma 3 2 4 7 3 2" xfId="51450"/>
    <cellStyle name="Comma 3 2 4 7 4" xfId="45642"/>
    <cellStyle name="Comma 3 2 4 7 5" xfId="28120"/>
    <cellStyle name="Comma 3 2 4 8" xfId="9776"/>
    <cellStyle name="Comma 3 2 4 8 2" xfId="20145"/>
    <cellStyle name="Comma 3 2 4 8 2 2" xfId="54737"/>
    <cellStyle name="Comma 3 2 4 8 2 3" xfId="43121"/>
    <cellStyle name="Comma 3 2 4 8 3" xfId="48929"/>
    <cellStyle name="Comma 3 2 4 8 4" xfId="37313"/>
    <cellStyle name="Comma 3 2 4 9" xfId="10933"/>
    <cellStyle name="Comma 3 2 4 9 2" xfId="40966"/>
    <cellStyle name="Comma 3 2 4 9 2 2" xfId="52582"/>
    <cellStyle name="Comma 3 2 4 9 3" xfId="46774"/>
    <cellStyle name="Comma 3 2 4 9 4" xfId="29940"/>
    <cellStyle name="Comma 3 2 5" xfId="613"/>
    <cellStyle name="Comma 3 2 5 10" xfId="38518"/>
    <cellStyle name="Comma 3 2 5 10 2" xfId="50134"/>
    <cellStyle name="Comma 3 2 5 11" xfId="23540"/>
    <cellStyle name="Comma 3 2 5 12" xfId="44326"/>
    <cellStyle name="Comma 3 2 5 13" xfId="21458"/>
    <cellStyle name="Comma 3 2 5 2" xfId="1201"/>
    <cellStyle name="Comma 3 2 5 2 2" xfId="3233"/>
    <cellStyle name="Comma 3 2 5 2 2 2" xfId="10762"/>
    <cellStyle name="Comma 3 2 5 2 2 2 2" xfId="21131"/>
    <cellStyle name="Comma 3 2 5 2 2 2 2 2" xfId="44107"/>
    <cellStyle name="Comma 3 2 5 2 2 2 2 2 2" xfId="55723"/>
    <cellStyle name="Comma 3 2 5 2 2 2 2 3" xfId="49915"/>
    <cellStyle name="Comma 3 2 5 2 2 2 2 4" xfId="38299"/>
    <cellStyle name="Comma 3 2 5 2 2 2 3" xfId="40820"/>
    <cellStyle name="Comma 3 2 5 2 2 2 3 2" xfId="52436"/>
    <cellStyle name="Comma 3 2 5 2 2 2 4" xfId="46628"/>
    <cellStyle name="Comma 3 2 5 2 2 2 5" xfId="29257"/>
    <cellStyle name="Comma 3 2 5 2 2 3" xfId="13603"/>
    <cellStyle name="Comma 3 2 5 2 2 3 2" xfId="42938"/>
    <cellStyle name="Comma 3 2 5 2 2 3 2 2" xfId="54554"/>
    <cellStyle name="Comma 3 2 5 2 2 3 3" xfId="48746"/>
    <cellStyle name="Comma 3 2 5 2 2 3 4" xfId="32230"/>
    <cellStyle name="Comma 3 2 5 2 2 4" xfId="39651"/>
    <cellStyle name="Comma 3 2 5 2 2 4 2" xfId="51267"/>
    <cellStyle name="Comma 3 2 5 2 2 5" xfId="25241"/>
    <cellStyle name="Comma 3 2 5 2 2 6" xfId="45459"/>
    <cellStyle name="Comma 3 2 5 2 2 7" xfId="22714"/>
    <cellStyle name="Comma 3 2 5 2 3" xfId="2568"/>
    <cellStyle name="Comma 3 2 5 2 3 2" xfId="12938"/>
    <cellStyle name="Comma 3 2 5 2 3 2 2" xfId="42354"/>
    <cellStyle name="Comma 3 2 5 2 3 2 2 2" xfId="53970"/>
    <cellStyle name="Comma 3 2 5 2 3 2 3" xfId="48162"/>
    <cellStyle name="Comma 3 2 5 2 3 2 4" xfId="31625"/>
    <cellStyle name="Comma 3 2 5 2 3 3" xfId="40236"/>
    <cellStyle name="Comma 3 2 5 2 3 3 2" xfId="51852"/>
    <cellStyle name="Comma 3 2 5 2 3 4" xfId="46044"/>
    <cellStyle name="Comma 3 2 5 2 3 5" xfId="28613"/>
    <cellStyle name="Comma 3 2 5 2 4" xfId="10178"/>
    <cellStyle name="Comma 3 2 5 2 4 2" xfId="20547"/>
    <cellStyle name="Comma 3 2 5 2 4 2 2" xfId="55139"/>
    <cellStyle name="Comma 3 2 5 2 4 2 3" xfId="43523"/>
    <cellStyle name="Comma 3 2 5 2 4 3" xfId="49331"/>
    <cellStyle name="Comma 3 2 5 2 4 4" xfId="37715"/>
    <cellStyle name="Comma 3 2 5 2 5" xfId="11571"/>
    <cellStyle name="Comma 3 2 5 2 5 2" xfId="41404"/>
    <cellStyle name="Comma 3 2 5 2 5 2 2" xfId="53020"/>
    <cellStyle name="Comma 3 2 5 2 5 3" xfId="47212"/>
    <cellStyle name="Comma 3 2 5 2 5 4" xfId="30378"/>
    <cellStyle name="Comma 3 2 5 2 6" xfId="39067"/>
    <cellStyle name="Comma 3 2 5 2 6 2" xfId="50683"/>
    <cellStyle name="Comma 3 2 5 2 7" xfId="24534"/>
    <cellStyle name="Comma 3 2 5 2 8" xfId="44875"/>
    <cellStyle name="Comma 3 2 5 2 9" xfId="22007"/>
    <cellStyle name="Comma 3 2 5 3" xfId="1392"/>
    <cellStyle name="Comma 3 2 5 3 2" xfId="2751"/>
    <cellStyle name="Comma 3 2 5 3 2 2" xfId="13121"/>
    <cellStyle name="Comma 3 2 5 3 2 2 2" xfId="42536"/>
    <cellStyle name="Comma 3 2 5 3 2 2 2 2" xfId="54152"/>
    <cellStyle name="Comma 3 2 5 3 2 2 3" xfId="48344"/>
    <cellStyle name="Comma 3 2 5 3 2 2 4" xfId="31808"/>
    <cellStyle name="Comma 3 2 5 3 2 3" xfId="40418"/>
    <cellStyle name="Comma 3 2 5 3 2 3 2" xfId="52034"/>
    <cellStyle name="Comma 3 2 5 3 2 4" xfId="46226"/>
    <cellStyle name="Comma 3 2 5 3 2 5" xfId="28795"/>
    <cellStyle name="Comma 3 2 5 3 3" xfId="10360"/>
    <cellStyle name="Comma 3 2 5 3 3 2" xfId="20729"/>
    <cellStyle name="Comma 3 2 5 3 3 2 2" xfId="55321"/>
    <cellStyle name="Comma 3 2 5 3 3 2 3" xfId="43705"/>
    <cellStyle name="Comma 3 2 5 3 3 3" xfId="49513"/>
    <cellStyle name="Comma 3 2 5 3 3 4" xfId="37897"/>
    <cellStyle name="Comma 3 2 5 3 4" xfId="11762"/>
    <cellStyle name="Comma 3 2 5 3 4 2" xfId="41586"/>
    <cellStyle name="Comma 3 2 5 3 4 2 2" xfId="53202"/>
    <cellStyle name="Comma 3 2 5 3 4 3" xfId="47394"/>
    <cellStyle name="Comma 3 2 5 3 4 4" xfId="30560"/>
    <cellStyle name="Comma 3 2 5 3 5" xfId="39249"/>
    <cellStyle name="Comma 3 2 5 3 5 2" xfId="50865"/>
    <cellStyle name="Comma 3 2 5 3 6" xfId="24725"/>
    <cellStyle name="Comma 3 2 5 3 7" xfId="45057"/>
    <cellStyle name="Comma 3 2 5 3 8" xfId="22198"/>
    <cellStyle name="Comma 3 2 5 4" xfId="934"/>
    <cellStyle name="Comma 3 2 5 4 2" xfId="3030"/>
    <cellStyle name="Comma 3 2 5 4 2 2" xfId="13400"/>
    <cellStyle name="Comma 3 2 5 4 2 2 2" xfId="42792"/>
    <cellStyle name="Comma 3 2 5 4 2 2 2 2" xfId="54408"/>
    <cellStyle name="Comma 3 2 5 4 2 2 3" xfId="48600"/>
    <cellStyle name="Comma 3 2 5 4 2 2 4" xfId="32083"/>
    <cellStyle name="Comma 3 2 5 4 2 3" xfId="40674"/>
    <cellStyle name="Comma 3 2 5 4 2 3 2" xfId="52290"/>
    <cellStyle name="Comma 3 2 5 4 2 4" xfId="46482"/>
    <cellStyle name="Comma 3 2 5 4 2 5" xfId="29055"/>
    <cellStyle name="Comma 3 2 5 4 3" xfId="10616"/>
    <cellStyle name="Comma 3 2 5 4 3 2" xfId="20985"/>
    <cellStyle name="Comma 3 2 5 4 3 2 2" xfId="55577"/>
    <cellStyle name="Comma 3 2 5 4 3 2 3" xfId="43961"/>
    <cellStyle name="Comma 3 2 5 4 3 3" xfId="49769"/>
    <cellStyle name="Comma 3 2 5 4 3 4" xfId="38153"/>
    <cellStyle name="Comma 3 2 5 4 4" xfId="11304"/>
    <cellStyle name="Comma 3 2 5 4 4 2" xfId="41258"/>
    <cellStyle name="Comma 3 2 5 4 4 2 2" xfId="52874"/>
    <cellStyle name="Comma 3 2 5 4 4 3" xfId="47066"/>
    <cellStyle name="Comma 3 2 5 4 4 4" xfId="30232"/>
    <cellStyle name="Comma 3 2 5 4 5" xfId="39505"/>
    <cellStyle name="Comma 3 2 5 4 5 2" xfId="51121"/>
    <cellStyle name="Comma 3 2 5 4 6" xfId="25035"/>
    <cellStyle name="Comma 3 2 5 4 7" xfId="45313"/>
    <cellStyle name="Comma 3 2 5 4 8" xfId="22508"/>
    <cellStyle name="Comma 3 2 5 5" xfId="2382"/>
    <cellStyle name="Comma 3 2 5 5 2" xfId="10032"/>
    <cellStyle name="Comma 3 2 5 5 2 2" xfId="20401"/>
    <cellStyle name="Comma 3 2 5 5 2 2 2" xfId="43377"/>
    <cellStyle name="Comma 3 2 5 5 2 2 2 2" xfId="54993"/>
    <cellStyle name="Comma 3 2 5 5 2 2 3" xfId="49185"/>
    <cellStyle name="Comma 3 2 5 5 2 2 4" xfId="37569"/>
    <cellStyle name="Comma 3 2 5 5 2 3" xfId="40090"/>
    <cellStyle name="Comma 3 2 5 5 2 3 2" xfId="51706"/>
    <cellStyle name="Comma 3 2 5 5 2 4" xfId="45898"/>
    <cellStyle name="Comma 3 2 5 5 2 5" xfId="28462"/>
    <cellStyle name="Comma 3 2 5 5 3" xfId="12752"/>
    <cellStyle name="Comma 3 2 5 5 3 2" xfId="42208"/>
    <cellStyle name="Comma 3 2 5 5 3 2 2" xfId="53824"/>
    <cellStyle name="Comma 3 2 5 5 3 3" xfId="48016"/>
    <cellStyle name="Comma 3 2 5 5 3 4" xfId="31445"/>
    <cellStyle name="Comma 3 2 5 5 4" xfId="38921"/>
    <cellStyle name="Comma 3 2 5 5 4 2" xfId="50537"/>
    <cellStyle name="Comma 3 2 5 5 5" xfId="24304"/>
    <cellStyle name="Comma 3 2 5 5 6" xfId="44729"/>
    <cellStyle name="Comma 3 2 5 5 7" xfId="21768"/>
    <cellStyle name="Comma 3 2 5 6" xfId="2074"/>
    <cellStyle name="Comma 3 2 5 6 2" xfId="12444"/>
    <cellStyle name="Comma 3 2 5 6 2 2" xfId="41988"/>
    <cellStyle name="Comma 3 2 5 6 2 2 2" xfId="53604"/>
    <cellStyle name="Comma 3 2 5 6 2 3" xfId="47796"/>
    <cellStyle name="Comma 3 2 5 6 2 4" xfId="31223"/>
    <cellStyle name="Comma 3 2 5 6 3" xfId="38701"/>
    <cellStyle name="Comma 3 2 5 6 3 2" xfId="50317"/>
    <cellStyle name="Comma 3 2 5 6 4" xfId="44509"/>
    <cellStyle name="Comma 3 2 5 6 5" xfId="23996"/>
    <cellStyle name="Comma 3 2 5 7" xfId="1664"/>
    <cellStyle name="Comma 3 2 5 7 2" xfId="12034"/>
    <cellStyle name="Comma 3 2 5 7 2 2" xfId="41805"/>
    <cellStyle name="Comma 3 2 5 7 2 2 2" xfId="53421"/>
    <cellStyle name="Comma 3 2 5 7 2 3" xfId="47613"/>
    <cellStyle name="Comma 3 2 5 7 2 4" xfId="30832"/>
    <cellStyle name="Comma 3 2 5 7 3" xfId="39870"/>
    <cellStyle name="Comma 3 2 5 7 3 2" xfId="51486"/>
    <cellStyle name="Comma 3 2 5 7 4" xfId="45678"/>
    <cellStyle name="Comma 3 2 5 7 5" xfId="28156"/>
    <cellStyle name="Comma 3 2 5 8" xfId="9812"/>
    <cellStyle name="Comma 3 2 5 8 2" xfId="20181"/>
    <cellStyle name="Comma 3 2 5 8 2 2" xfId="54773"/>
    <cellStyle name="Comma 3 2 5 8 2 3" xfId="43157"/>
    <cellStyle name="Comma 3 2 5 8 3" xfId="48965"/>
    <cellStyle name="Comma 3 2 5 8 4" xfId="37349"/>
    <cellStyle name="Comma 3 2 5 9" xfId="10985"/>
    <cellStyle name="Comma 3 2 5 9 2" xfId="41002"/>
    <cellStyle name="Comma 3 2 5 9 2 2" xfId="52618"/>
    <cellStyle name="Comma 3 2 5 9 3" xfId="46810"/>
    <cellStyle name="Comma 3 2 5 9 4" xfId="29976"/>
    <cellStyle name="Comma 3 2 6" xfId="656"/>
    <cellStyle name="Comma 3 2 6 10" xfId="38409"/>
    <cellStyle name="Comma 3 2 6 10 2" xfId="50025"/>
    <cellStyle name="Comma 3 2 6 11" xfId="23402"/>
    <cellStyle name="Comma 3 2 6 12" xfId="44217"/>
    <cellStyle name="Comma 3 2 6 13" xfId="21293"/>
    <cellStyle name="Comma 3 2 6 2" xfId="1244"/>
    <cellStyle name="Comma 3 2 6 2 2" xfId="3269"/>
    <cellStyle name="Comma 3 2 6 2 2 2" xfId="10798"/>
    <cellStyle name="Comma 3 2 6 2 2 2 2" xfId="21167"/>
    <cellStyle name="Comma 3 2 6 2 2 2 2 2" xfId="44143"/>
    <cellStyle name="Comma 3 2 6 2 2 2 2 2 2" xfId="55759"/>
    <cellStyle name="Comma 3 2 6 2 2 2 2 3" xfId="49951"/>
    <cellStyle name="Comma 3 2 6 2 2 2 2 4" xfId="38335"/>
    <cellStyle name="Comma 3 2 6 2 2 2 3" xfId="40856"/>
    <cellStyle name="Comma 3 2 6 2 2 2 3 2" xfId="52472"/>
    <cellStyle name="Comma 3 2 6 2 2 2 4" xfId="46664"/>
    <cellStyle name="Comma 3 2 6 2 2 2 5" xfId="29293"/>
    <cellStyle name="Comma 3 2 6 2 2 3" xfId="13639"/>
    <cellStyle name="Comma 3 2 6 2 2 3 2" xfId="42974"/>
    <cellStyle name="Comma 3 2 6 2 2 3 2 2" xfId="54590"/>
    <cellStyle name="Comma 3 2 6 2 2 3 3" xfId="48782"/>
    <cellStyle name="Comma 3 2 6 2 2 3 4" xfId="32266"/>
    <cellStyle name="Comma 3 2 6 2 2 4" xfId="39687"/>
    <cellStyle name="Comma 3 2 6 2 2 4 2" xfId="51303"/>
    <cellStyle name="Comma 3 2 6 2 2 5" xfId="25277"/>
    <cellStyle name="Comma 3 2 6 2 2 6" xfId="45495"/>
    <cellStyle name="Comma 3 2 6 2 2 7" xfId="22750"/>
    <cellStyle name="Comma 3 2 6 2 3" xfId="2604"/>
    <cellStyle name="Comma 3 2 6 2 3 2" xfId="12974"/>
    <cellStyle name="Comma 3 2 6 2 3 2 2" xfId="42390"/>
    <cellStyle name="Comma 3 2 6 2 3 2 2 2" xfId="54006"/>
    <cellStyle name="Comma 3 2 6 2 3 2 3" xfId="48198"/>
    <cellStyle name="Comma 3 2 6 2 3 2 4" xfId="31661"/>
    <cellStyle name="Comma 3 2 6 2 3 3" xfId="40272"/>
    <cellStyle name="Comma 3 2 6 2 3 3 2" xfId="51888"/>
    <cellStyle name="Comma 3 2 6 2 3 4" xfId="46080"/>
    <cellStyle name="Comma 3 2 6 2 3 5" xfId="28649"/>
    <cellStyle name="Comma 3 2 6 2 4" xfId="10214"/>
    <cellStyle name="Comma 3 2 6 2 4 2" xfId="20583"/>
    <cellStyle name="Comma 3 2 6 2 4 2 2" xfId="55175"/>
    <cellStyle name="Comma 3 2 6 2 4 2 3" xfId="43559"/>
    <cellStyle name="Comma 3 2 6 2 4 3" xfId="49367"/>
    <cellStyle name="Comma 3 2 6 2 4 4" xfId="37751"/>
    <cellStyle name="Comma 3 2 6 2 5" xfId="11614"/>
    <cellStyle name="Comma 3 2 6 2 5 2" xfId="41440"/>
    <cellStyle name="Comma 3 2 6 2 5 2 2" xfId="53056"/>
    <cellStyle name="Comma 3 2 6 2 5 3" xfId="47248"/>
    <cellStyle name="Comma 3 2 6 2 5 4" xfId="30414"/>
    <cellStyle name="Comma 3 2 6 2 6" xfId="39103"/>
    <cellStyle name="Comma 3 2 6 2 6 2" xfId="50719"/>
    <cellStyle name="Comma 3 2 6 2 7" xfId="24577"/>
    <cellStyle name="Comma 3 2 6 2 8" xfId="44911"/>
    <cellStyle name="Comma 3 2 6 2 9" xfId="22050"/>
    <cellStyle name="Comma 3 2 6 3" xfId="1428"/>
    <cellStyle name="Comma 3 2 6 3 2" xfId="2787"/>
    <cellStyle name="Comma 3 2 6 3 2 2" xfId="13157"/>
    <cellStyle name="Comma 3 2 6 3 2 2 2" xfId="42572"/>
    <cellStyle name="Comma 3 2 6 3 2 2 2 2" xfId="54188"/>
    <cellStyle name="Comma 3 2 6 3 2 2 3" xfId="48380"/>
    <cellStyle name="Comma 3 2 6 3 2 2 4" xfId="31844"/>
    <cellStyle name="Comma 3 2 6 3 2 3" xfId="40454"/>
    <cellStyle name="Comma 3 2 6 3 2 3 2" xfId="52070"/>
    <cellStyle name="Comma 3 2 6 3 2 4" xfId="46262"/>
    <cellStyle name="Comma 3 2 6 3 2 5" xfId="28831"/>
    <cellStyle name="Comma 3 2 6 3 3" xfId="10396"/>
    <cellStyle name="Comma 3 2 6 3 3 2" xfId="20765"/>
    <cellStyle name="Comma 3 2 6 3 3 2 2" xfId="55357"/>
    <cellStyle name="Comma 3 2 6 3 3 2 3" xfId="43741"/>
    <cellStyle name="Comma 3 2 6 3 3 3" xfId="49549"/>
    <cellStyle name="Comma 3 2 6 3 3 4" xfId="37933"/>
    <cellStyle name="Comma 3 2 6 3 4" xfId="11798"/>
    <cellStyle name="Comma 3 2 6 3 4 2" xfId="41622"/>
    <cellStyle name="Comma 3 2 6 3 4 2 2" xfId="53238"/>
    <cellStyle name="Comma 3 2 6 3 4 3" xfId="47430"/>
    <cellStyle name="Comma 3 2 6 3 4 4" xfId="30596"/>
    <cellStyle name="Comma 3 2 6 3 5" xfId="39285"/>
    <cellStyle name="Comma 3 2 6 3 5 2" xfId="50901"/>
    <cellStyle name="Comma 3 2 6 3 6" xfId="24761"/>
    <cellStyle name="Comma 3 2 6 3 7" xfId="45093"/>
    <cellStyle name="Comma 3 2 6 3 8" xfId="22234"/>
    <cellStyle name="Comma 3 2 6 4" xfId="804"/>
    <cellStyle name="Comma 3 2 6 4 2" xfId="2911"/>
    <cellStyle name="Comma 3 2 6 4 2 2" xfId="13281"/>
    <cellStyle name="Comma 3 2 6 4 2 2 2" xfId="42683"/>
    <cellStyle name="Comma 3 2 6 4 2 2 2 2" xfId="54299"/>
    <cellStyle name="Comma 3 2 6 4 2 2 3" xfId="48491"/>
    <cellStyle name="Comma 3 2 6 4 2 2 4" xfId="31968"/>
    <cellStyle name="Comma 3 2 6 4 2 3" xfId="40565"/>
    <cellStyle name="Comma 3 2 6 4 2 3 2" xfId="52181"/>
    <cellStyle name="Comma 3 2 6 4 2 4" xfId="46373"/>
    <cellStyle name="Comma 3 2 6 4 2 5" xfId="28942"/>
    <cellStyle name="Comma 3 2 6 4 3" xfId="10507"/>
    <cellStyle name="Comma 3 2 6 4 3 2" xfId="20876"/>
    <cellStyle name="Comma 3 2 6 4 3 2 2" xfId="55468"/>
    <cellStyle name="Comma 3 2 6 4 3 2 3" xfId="43852"/>
    <cellStyle name="Comma 3 2 6 4 3 3" xfId="49660"/>
    <cellStyle name="Comma 3 2 6 4 3 4" xfId="38044"/>
    <cellStyle name="Comma 3 2 6 4 4" xfId="11174"/>
    <cellStyle name="Comma 3 2 6 4 4 2" xfId="41149"/>
    <cellStyle name="Comma 3 2 6 4 4 2 2" xfId="52765"/>
    <cellStyle name="Comma 3 2 6 4 4 3" xfId="46957"/>
    <cellStyle name="Comma 3 2 6 4 4 4" xfId="30123"/>
    <cellStyle name="Comma 3 2 6 4 5" xfId="39396"/>
    <cellStyle name="Comma 3 2 6 4 5 2" xfId="51012"/>
    <cellStyle name="Comma 3 2 6 4 6" xfId="24905"/>
    <cellStyle name="Comma 3 2 6 4 7" xfId="45204"/>
    <cellStyle name="Comma 3 2 6 4 8" xfId="22378"/>
    <cellStyle name="Comma 3 2 6 5" xfId="2267"/>
    <cellStyle name="Comma 3 2 6 5 2" xfId="9923"/>
    <cellStyle name="Comma 3 2 6 5 2 2" xfId="20292"/>
    <cellStyle name="Comma 3 2 6 5 2 2 2" xfId="43268"/>
    <cellStyle name="Comma 3 2 6 5 2 2 2 2" xfId="54884"/>
    <cellStyle name="Comma 3 2 6 5 2 2 3" xfId="49076"/>
    <cellStyle name="Comma 3 2 6 5 2 2 4" xfId="37460"/>
    <cellStyle name="Comma 3 2 6 5 2 3" xfId="39981"/>
    <cellStyle name="Comma 3 2 6 5 2 3 2" xfId="51597"/>
    <cellStyle name="Comma 3 2 6 5 2 4" xfId="45789"/>
    <cellStyle name="Comma 3 2 6 5 2 5" xfId="28347"/>
    <cellStyle name="Comma 3 2 6 5 3" xfId="12637"/>
    <cellStyle name="Comma 3 2 6 5 3 2" xfId="42099"/>
    <cellStyle name="Comma 3 2 6 5 3 2 2" xfId="53715"/>
    <cellStyle name="Comma 3 2 6 5 3 3" xfId="47907"/>
    <cellStyle name="Comma 3 2 6 5 3 4" xfId="31336"/>
    <cellStyle name="Comma 3 2 6 5 4" xfId="38812"/>
    <cellStyle name="Comma 3 2 6 5 4 2" xfId="50428"/>
    <cellStyle name="Comma 3 2 6 5 5" xfId="24189"/>
    <cellStyle name="Comma 3 2 6 5 6" xfId="44620"/>
    <cellStyle name="Comma 3 2 6 5 7" xfId="21653"/>
    <cellStyle name="Comma 3 2 6 6" xfId="1931"/>
    <cellStyle name="Comma 3 2 6 6 2" xfId="12301"/>
    <cellStyle name="Comma 3 2 6 6 2 2" xfId="41879"/>
    <cellStyle name="Comma 3 2 6 6 2 2 2" xfId="53495"/>
    <cellStyle name="Comma 3 2 6 6 2 3" xfId="47687"/>
    <cellStyle name="Comma 3 2 6 6 2 4" xfId="31082"/>
    <cellStyle name="Comma 3 2 6 6 3" xfId="38592"/>
    <cellStyle name="Comma 3 2 6 6 3 2" xfId="50208"/>
    <cellStyle name="Comma 3 2 6 6 4" xfId="44400"/>
    <cellStyle name="Comma 3 2 6 6 5" xfId="23853"/>
    <cellStyle name="Comma 3 2 6 7" xfId="1545"/>
    <cellStyle name="Comma 3 2 6 7 2" xfId="11915"/>
    <cellStyle name="Comma 3 2 6 7 2 2" xfId="41696"/>
    <cellStyle name="Comma 3 2 6 7 2 2 2" xfId="53312"/>
    <cellStyle name="Comma 3 2 6 7 2 3" xfId="47504"/>
    <cellStyle name="Comma 3 2 6 7 2 4" xfId="30713"/>
    <cellStyle name="Comma 3 2 6 7 3" xfId="39761"/>
    <cellStyle name="Comma 3 2 6 7 3 2" xfId="51377"/>
    <cellStyle name="Comma 3 2 6 7 4" xfId="45569"/>
    <cellStyle name="Comma 3 2 6 7 5" xfId="28047"/>
    <cellStyle name="Comma 3 2 6 8" xfId="9703"/>
    <cellStyle name="Comma 3 2 6 8 2" xfId="20072"/>
    <cellStyle name="Comma 3 2 6 8 2 2" xfId="54664"/>
    <cellStyle name="Comma 3 2 6 8 2 3" xfId="43048"/>
    <cellStyle name="Comma 3 2 6 8 3" xfId="48856"/>
    <cellStyle name="Comma 3 2 6 8 4" xfId="37240"/>
    <cellStyle name="Comma 3 2 6 9" xfId="11028"/>
    <cellStyle name="Comma 3 2 6 9 2" xfId="41038"/>
    <cellStyle name="Comma 3 2 6 9 2 2" xfId="52654"/>
    <cellStyle name="Comma 3 2 6 9 3" xfId="46846"/>
    <cellStyle name="Comma 3 2 6 9 4" xfId="30012"/>
    <cellStyle name="Comma 3 2 7" xfId="1036"/>
    <cellStyle name="Comma 3 2 7 2" xfId="3124"/>
    <cellStyle name="Comma 3 2 7 2 2" xfId="10653"/>
    <cellStyle name="Comma 3 2 7 2 2 2" xfId="21022"/>
    <cellStyle name="Comma 3 2 7 2 2 2 2" xfId="43998"/>
    <cellStyle name="Comma 3 2 7 2 2 2 2 2" xfId="55614"/>
    <cellStyle name="Comma 3 2 7 2 2 2 3" xfId="49806"/>
    <cellStyle name="Comma 3 2 7 2 2 2 4" xfId="38190"/>
    <cellStyle name="Comma 3 2 7 2 2 3" xfId="40711"/>
    <cellStyle name="Comma 3 2 7 2 2 3 2" xfId="52327"/>
    <cellStyle name="Comma 3 2 7 2 2 4" xfId="46519"/>
    <cellStyle name="Comma 3 2 7 2 2 5" xfId="29148"/>
    <cellStyle name="Comma 3 2 7 2 3" xfId="13494"/>
    <cellStyle name="Comma 3 2 7 2 3 2" xfId="42829"/>
    <cellStyle name="Comma 3 2 7 2 3 2 2" xfId="54445"/>
    <cellStyle name="Comma 3 2 7 2 3 3" xfId="48637"/>
    <cellStyle name="Comma 3 2 7 2 3 4" xfId="32121"/>
    <cellStyle name="Comma 3 2 7 2 4" xfId="39542"/>
    <cellStyle name="Comma 3 2 7 2 4 2" xfId="51158"/>
    <cellStyle name="Comma 3 2 7 2 5" xfId="25132"/>
    <cellStyle name="Comma 3 2 7 2 6" xfId="45350"/>
    <cellStyle name="Comma 3 2 7 2 7" xfId="22605"/>
    <cellStyle name="Comma 3 2 7 3" xfId="2445"/>
    <cellStyle name="Comma 3 2 7 3 2" xfId="12815"/>
    <cellStyle name="Comma 3 2 7 3 2 2" xfId="42245"/>
    <cellStyle name="Comma 3 2 7 3 2 2 2" xfId="53861"/>
    <cellStyle name="Comma 3 2 7 3 2 3" xfId="48053"/>
    <cellStyle name="Comma 3 2 7 3 2 4" xfId="31502"/>
    <cellStyle name="Comma 3 2 7 3 3" xfId="40127"/>
    <cellStyle name="Comma 3 2 7 3 3 2" xfId="51743"/>
    <cellStyle name="Comma 3 2 7 3 4" xfId="45935"/>
    <cellStyle name="Comma 3 2 7 3 5" xfId="28504"/>
    <cellStyle name="Comma 3 2 7 4" xfId="10069"/>
    <cellStyle name="Comma 3 2 7 4 2" xfId="20438"/>
    <cellStyle name="Comma 3 2 7 4 2 2" xfId="55030"/>
    <cellStyle name="Comma 3 2 7 4 2 3" xfId="43414"/>
    <cellStyle name="Comma 3 2 7 4 3" xfId="49222"/>
    <cellStyle name="Comma 3 2 7 4 4" xfId="37606"/>
    <cellStyle name="Comma 3 2 7 5" xfId="11406"/>
    <cellStyle name="Comma 3 2 7 5 2" xfId="41295"/>
    <cellStyle name="Comma 3 2 7 5 2 2" xfId="52911"/>
    <cellStyle name="Comma 3 2 7 5 3" xfId="47103"/>
    <cellStyle name="Comma 3 2 7 5 4" xfId="30269"/>
    <cellStyle name="Comma 3 2 7 6" xfId="38958"/>
    <cellStyle name="Comma 3 2 7 6 2" xfId="50574"/>
    <cellStyle name="Comma 3 2 7 7" xfId="24369"/>
    <cellStyle name="Comma 3 2 7 8" xfId="44766"/>
    <cellStyle name="Comma 3 2 7 9" xfId="21842"/>
    <cellStyle name="Comma 3 2 8" xfId="1283"/>
    <cellStyle name="Comma 3 2 8 2" xfId="2642"/>
    <cellStyle name="Comma 3 2 8 2 2" xfId="13012"/>
    <cellStyle name="Comma 3 2 8 2 2 2" xfId="42427"/>
    <cellStyle name="Comma 3 2 8 2 2 2 2" xfId="54043"/>
    <cellStyle name="Comma 3 2 8 2 2 3" xfId="48235"/>
    <cellStyle name="Comma 3 2 8 2 2 4" xfId="31699"/>
    <cellStyle name="Comma 3 2 8 2 3" xfId="40309"/>
    <cellStyle name="Comma 3 2 8 2 3 2" xfId="51925"/>
    <cellStyle name="Comma 3 2 8 2 4" xfId="46117"/>
    <cellStyle name="Comma 3 2 8 2 5" xfId="28686"/>
    <cellStyle name="Comma 3 2 8 3" xfId="10251"/>
    <cellStyle name="Comma 3 2 8 3 2" xfId="20620"/>
    <cellStyle name="Comma 3 2 8 3 2 2" xfId="55212"/>
    <cellStyle name="Comma 3 2 8 3 2 3" xfId="43596"/>
    <cellStyle name="Comma 3 2 8 3 3" xfId="49404"/>
    <cellStyle name="Comma 3 2 8 3 4" xfId="37788"/>
    <cellStyle name="Comma 3 2 8 4" xfId="11653"/>
    <cellStyle name="Comma 3 2 8 4 2" xfId="41477"/>
    <cellStyle name="Comma 3 2 8 4 2 2" xfId="53093"/>
    <cellStyle name="Comma 3 2 8 4 3" xfId="47285"/>
    <cellStyle name="Comma 3 2 8 4 4" xfId="30451"/>
    <cellStyle name="Comma 3 2 8 5" xfId="39140"/>
    <cellStyle name="Comma 3 2 8 5 2" xfId="50756"/>
    <cellStyle name="Comma 3 2 8 6" xfId="24616"/>
    <cellStyle name="Comma 3 2 8 7" xfId="44948"/>
    <cellStyle name="Comma 3 2 8 8" xfId="22089"/>
    <cellStyle name="Comma 3 2 9" xfId="701"/>
    <cellStyle name="Comma 3 2 9 2" xfId="2826"/>
    <cellStyle name="Comma 3 2 9 2 2" xfId="13196"/>
    <cellStyle name="Comma 3 2 9 2 2 2" xfId="42609"/>
    <cellStyle name="Comma 3 2 9 2 2 2 2" xfId="54225"/>
    <cellStyle name="Comma 3 2 9 2 2 3" xfId="48417"/>
    <cellStyle name="Comma 3 2 9 2 2 4" xfId="31883"/>
    <cellStyle name="Comma 3 2 9 2 3" xfId="40491"/>
    <cellStyle name="Comma 3 2 9 2 3 2" xfId="52107"/>
    <cellStyle name="Comma 3 2 9 2 4" xfId="46299"/>
    <cellStyle name="Comma 3 2 9 2 5" xfId="28868"/>
    <cellStyle name="Comma 3 2 9 3" xfId="10433"/>
    <cellStyle name="Comma 3 2 9 3 2" xfId="20802"/>
    <cellStyle name="Comma 3 2 9 3 2 2" xfId="55394"/>
    <cellStyle name="Comma 3 2 9 3 2 3" xfId="43778"/>
    <cellStyle name="Comma 3 2 9 3 3" xfId="49586"/>
    <cellStyle name="Comma 3 2 9 3 4" xfId="37970"/>
    <cellStyle name="Comma 3 2 9 4" xfId="11071"/>
    <cellStyle name="Comma 3 2 9 4 2" xfId="41075"/>
    <cellStyle name="Comma 3 2 9 4 2 2" xfId="52691"/>
    <cellStyle name="Comma 3 2 9 4 3" xfId="46883"/>
    <cellStyle name="Comma 3 2 9 4 4" xfId="30049"/>
    <cellStyle name="Comma 3 2 9 5" xfId="39322"/>
    <cellStyle name="Comma 3 2 9 5 2" xfId="50938"/>
    <cellStyle name="Comma 3 2 9 6" xfId="24802"/>
    <cellStyle name="Comma 3 2 9 7" xfId="45130"/>
    <cellStyle name="Comma 3 2 9 8" xfId="22275"/>
    <cellStyle name="Comma 3 3" xfId="469"/>
    <cellStyle name="Comma 3 3 10" xfId="1895"/>
    <cellStyle name="Comma 3 3 10 2" xfId="12265"/>
    <cellStyle name="Comma 3 3 10 2 2" xfId="41859"/>
    <cellStyle name="Comma 3 3 10 2 2 2" xfId="53475"/>
    <cellStyle name="Comma 3 3 10 2 3" xfId="47667"/>
    <cellStyle name="Comma 3 3 10 2 4" xfId="31046"/>
    <cellStyle name="Comma 3 3 10 3" xfId="38572"/>
    <cellStyle name="Comma 3 3 10 3 2" xfId="50188"/>
    <cellStyle name="Comma 3 3 10 4" xfId="44380"/>
    <cellStyle name="Comma 3 3 10 5" xfId="23817"/>
    <cellStyle name="Comma 3 3 11" xfId="1518"/>
    <cellStyle name="Comma 3 3 11 2" xfId="11888"/>
    <cellStyle name="Comma 3 3 11 2 2" xfId="41676"/>
    <cellStyle name="Comma 3 3 11 2 2 2" xfId="53292"/>
    <cellStyle name="Comma 3 3 11 2 3" xfId="47484"/>
    <cellStyle name="Comma 3 3 11 2 4" xfId="30686"/>
    <cellStyle name="Comma 3 3 11 3" xfId="39741"/>
    <cellStyle name="Comma 3 3 11 3 2" xfId="51357"/>
    <cellStyle name="Comma 3 3 11 4" xfId="45549"/>
    <cellStyle name="Comma 3 3 11 5" xfId="28027"/>
    <cellStyle name="Comma 3 3 12" xfId="9683"/>
    <cellStyle name="Comma 3 3 12 2" xfId="20052"/>
    <cellStyle name="Comma 3 3 12 2 2" xfId="54644"/>
    <cellStyle name="Comma 3 3 12 2 3" xfId="43028"/>
    <cellStyle name="Comma 3 3 12 3" xfId="48836"/>
    <cellStyle name="Comma 3 3 12 4" xfId="37220"/>
    <cellStyle name="Comma 3 3 13" xfId="10855"/>
    <cellStyle name="Comma 3 3 13 2" xfId="40910"/>
    <cellStyle name="Comma 3 3 13 2 2" xfId="52526"/>
    <cellStyle name="Comma 3 3 13 3" xfId="46718"/>
    <cellStyle name="Comma 3 3 13 4" xfId="29884"/>
    <cellStyle name="Comma 3 3 14" xfId="38389"/>
    <cellStyle name="Comma 3 3 14 2" xfId="50005"/>
    <cellStyle name="Comma 3 3 15" xfId="23350"/>
    <cellStyle name="Comma 3 3 16" xfId="44197"/>
    <cellStyle name="Comma 3 3 17" xfId="21239"/>
    <cellStyle name="Comma 3 3 2" xfId="535"/>
    <cellStyle name="Comma 3 3 2 10" xfId="10907"/>
    <cellStyle name="Comma 3 3 2 10 2" xfId="40947"/>
    <cellStyle name="Comma 3 3 2 10 2 2" xfId="52563"/>
    <cellStyle name="Comma 3 3 2 10 3" xfId="46755"/>
    <cellStyle name="Comma 3 3 2 10 4" xfId="29921"/>
    <cellStyle name="Comma 3 3 2 11" xfId="38463"/>
    <cellStyle name="Comma 3 3 2 11 2" xfId="50079"/>
    <cellStyle name="Comma 3 3 2 12" xfId="23462"/>
    <cellStyle name="Comma 3 3 2 13" xfId="44271"/>
    <cellStyle name="Comma 3 3 2 14" xfId="21380"/>
    <cellStyle name="Comma 3 3 2 2" xfId="862"/>
    <cellStyle name="Comma 3 3 2 2 2" xfId="2969"/>
    <cellStyle name="Comma 3 3 2 2 2 2" xfId="10561"/>
    <cellStyle name="Comma 3 3 2 2 2 2 2" xfId="20930"/>
    <cellStyle name="Comma 3 3 2 2 2 2 2 2" xfId="43906"/>
    <cellStyle name="Comma 3 3 2 2 2 2 2 2 2" xfId="55522"/>
    <cellStyle name="Comma 3 3 2 2 2 2 2 3" xfId="49714"/>
    <cellStyle name="Comma 3 3 2 2 2 2 2 4" xfId="38098"/>
    <cellStyle name="Comma 3 3 2 2 2 2 3" xfId="40619"/>
    <cellStyle name="Comma 3 3 2 2 2 2 3 2" xfId="52235"/>
    <cellStyle name="Comma 3 3 2 2 2 2 4" xfId="46427"/>
    <cellStyle name="Comma 3 3 2 2 2 2 5" xfId="29000"/>
    <cellStyle name="Comma 3 3 2 2 2 3" xfId="13339"/>
    <cellStyle name="Comma 3 3 2 2 2 3 2" xfId="42737"/>
    <cellStyle name="Comma 3 3 2 2 2 3 2 2" xfId="54353"/>
    <cellStyle name="Comma 3 3 2 2 2 3 3" xfId="48545"/>
    <cellStyle name="Comma 3 3 2 2 2 3 4" xfId="32022"/>
    <cellStyle name="Comma 3 3 2 2 2 4" xfId="39450"/>
    <cellStyle name="Comma 3 3 2 2 2 4 2" xfId="51066"/>
    <cellStyle name="Comma 3 3 2 2 2 5" xfId="24963"/>
    <cellStyle name="Comma 3 3 2 2 2 6" xfId="45258"/>
    <cellStyle name="Comma 3 3 2 2 2 7" xfId="22436"/>
    <cellStyle name="Comma 3 3 2 2 3" xfId="2321"/>
    <cellStyle name="Comma 3 3 2 2 3 2" xfId="12691"/>
    <cellStyle name="Comma 3 3 2 2 3 2 2" xfId="42153"/>
    <cellStyle name="Comma 3 3 2 2 3 2 2 2" xfId="53769"/>
    <cellStyle name="Comma 3 3 2 2 3 2 3" xfId="47961"/>
    <cellStyle name="Comma 3 3 2 2 3 2 4" xfId="31390"/>
    <cellStyle name="Comma 3 3 2 2 3 3" xfId="40035"/>
    <cellStyle name="Comma 3 3 2 2 3 3 2" xfId="51651"/>
    <cellStyle name="Comma 3 3 2 2 3 4" xfId="45843"/>
    <cellStyle name="Comma 3 3 2 2 3 5" xfId="28401"/>
    <cellStyle name="Comma 3 3 2 2 4" xfId="9977"/>
    <cellStyle name="Comma 3 3 2 2 4 2" xfId="20346"/>
    <cellStyle name="Comma 3 3 2 2 4 2 2" xfId="54938"/>
    <cellStyle name="Comma 3 3 2 2 4 2 3" xfId="43322"/>
    <cellStyle name="Comma 3 3 2 2 4 3" xfId="49130"/>
    <cellStyle name="Comma 3 3 2 2 4 4" xfId="37514"/>
    <cellStyle name="Comma 3 3 2 2 5" xfId="11232"/>
    <cellStyle name="Comma 3 3 2 2 5 2" xfId="41203"/>
    <cellStyle name="Comma 3 3 2 2 5 2 2" xfId="52819"/>
    <cellStyle name="Comma 3 3 2 2 5 3" xfId="47011"/>
    <cellStyle name="Comma 3 3 2 2 5 4" xfId="30177"/>
    <cellStyle name="Comma 3 3 2 2 6" xfId="38866"/>
    <cellStyle name="Comma 3 3 2 2 6 2" xfId="50482"/>
    <cellStyle name="Comma 3 3 2 2 7" xfId="24243"/>
    <cellStyle name="Comma 3 3 2 2 8" xfId="44674"/>
    <cellStyle name="Comma 3 3 2 2 9" xfId="21707"/>
    <cellStyle name="Comma 3 3 2 3" xfId="1123"/>
    <cellStyle name="Comma 3 3 2 3 2" xfId="3178"/>
    <cellStyle name="Comma 3 3 2 3 2 2" xfId="10707"/>
    <cellStyle name="Comma 3 3 2 3 2 2 2" xfId="21076"/>
    <cellStyle name="Comma 3 3 2 3 2 2 2 2" xfId="44052"/>
    <cellStyle name="Comma 3 3 2 3 2 2 2 2 2" xfId="55668"/>
    <cellStyle name="Comma 3 3 2 3 2 2 2 3" xfId="49860"/>
    <cellStyle name="Comma 3 3 2 3 2 2 2 4" xfId="38244"/>
    <cellStyle name="Comma 3 3 2 3 2 2 3" xfId="40765"/>
    <cellStyle name="Comma 3 3 2 3 2 2 3 2" xfId="52381"/>
    <cellStyle name="Comma 3 3 2 3 2 2 4" xfId="46573"/>
    <cellStyle name="Comma 3 3 2 3 2 2 5" xfId="29202"/>
    <cellStyle name="Comma 3 3 2 3 2 3" xfId="13548"/>
    <cellStyle name="Comma 3 3 2 3 2 3 2" xfId="42883"/>
    <cellStyle name="Comma 3 3 2 3 2 3 2 2" xfId="54499"/>
    <cellStyle name="Comma 3 3 2 3 2 3 3" xfId="48691"/>
    <cellStyle name="Comma 3 3 2 3 2 3 4" xfId="32175"/>
    <cellStyle name="Comma 3 3 2 3 2 4" xfId="39596"/>
    <cellStyle name="Comma 3 3 2 3 2 4 2" xfId="51212"/>
    <cellStyle name="Comma 3 3 2 3 2 5" xfId="25186"/>
    <cellStyle name="Comma 3 3 2 3 2 6" xfId="45404"/>
    <cellStyle name="Comma 3 3 2 3 2 7" xfId="22659"/>
    <cellStyle name="Comma 3 3 2 3 3" xfId="2506"/>
    <cellStyle name="Comma 3 3 2 3 3 2" xfId="12876"/>
    <cellStyle name="Comma 3 3 2 3 3 2 2" xfId="42299"/>
    <cellStyle name="Comma 3 3 2 3 3 2 2 2" xfId="53915"/>
    <cellStyle name="Comma 3 3 2 3 3 2 3" xfId="48107"/>
    <cellStyle name="Comma 3 3 2 3 3 2 4" xfId="31563"/>
    <cellStyle name="Comma 3 3 2 3 3 3" xfId="40181"/>
    <cellStyle name="Comma 3 3 2 3 3 3 2" xfId="51797"/>
    <cellStyle name="Comma 3 3 2 3 3 4" xfId="45989"/>
    <cellStyle name="Comma 3 3 2 3 3 5" xfId="28558"/>
    <cellStyle name="Comma 3 3 2 3 4" xfId="10123"/>
    <cellStyle name="Comma 3 3 2 3 4 2" xfId="20492"/>
    <cellStyle name="Comma 3 3 2 3 4 2 2" xfId="55084"/>
    <cellStyle name="Comma 3 3 2 3 4 2 3" xfId="43468"/>
    <cellStyle name="Comma 3 3 2 3 4 3" xfId="49276"/>
    <cellStyle name="Comma 3 3 2 3 4 4" xfId="37660"/>
    <cellStyle name="Comma 3 3 2 3 5" xfId="11493"/>
    <cellStyle name="Comma 3 3 2 3 5 2" xfId="41349"/>
    <cellStyle name="Comma 3 3 2 3 5 2 2" xfId="52965"/>
    <cellStyle name="Comma 3 3 2 3 5 3" xfId="47157"/>
    <cellStyle name="Comma 3 3 2 3 5 4" xfId="30323"/>
    <cellStyle name="Comma 3 3 2 3 6" xfId="39012"/>
    <cellStyle name="Comma 3 3 2 3 6 2" xfId="50628"/>
    <cellStyle name="Comma 3 3 2 3 7" xfId="24456"/>
    <cellStyle name="Comma 3 3 2 3 8" xfId="44820"/>
    <cellStyle name="Comma 3 3 2 3 9" xfId="21929"/>
    <cellStyle name="Comma 3 3 2 4" xfId="1337"/>
    <cellStyle name="Comma 3 3 2 4 2" xfId="2696"/>
    <cellStyle name="Comma 3 3 2 4 2 2" xfId="13066"/>
    <cellStyle name="Comma 3 3 2 4 2 2 2" xfId="42481"/>
    <cellStyle name="Comma 3 3 2 4 2 2 2 2" xfId="54097"/>
    <cellStyle name="Comma 3 3 2 4 2 2 3" xfId="48289"/>
    <cellStyle name="Comma 3 3 2 4 2 2 4" xfId="31753"/>
    <cellStyle name="Comma 3 3 2 4 2 3" xfId="40363"/>
    <cellStyle name="Comma 3 3 2 4 2 3 2" xfId="51979"/>
    <cellStyle name="Comma 3 3 2 4 2 4" xfId="46171"/>
    <cellStyle name="Comma 3 3 2 4 2 5" xfId="28740"/>
    <cellStyle name="Comma 3 3 2 4 3" xfId="10305"/>
    <cellStyle name="Comma 3 3 2 4 3 2" xfId="20674"/>
    <cellStyle name="Comma 3 3 2 4 3 2 2" xfId="55266"/>
    <cellStyle name="Comma 3 3 2 4 3 2 3" xfId="43650"/>
    <cellStyle name="Comma 3 3 2 4 3 3" xfId="49458"/>
    <cellStyle name="Comma 3 3 2 4 3 4" xfId="37842"/>
    <cellStyle name="Comma 3 3 2 4 4" xfId="11707"/>
    <cellStyle name="Comma 3 3 2 4 4 2" xfId="41531"/>
    <cellStyle name="Comma 3 3 2 4 4 2 2" xfId="53147"/>
    <cellStyle name="Comma 3 3 2 4 4 3" xfId="47339"/>
    <cellStyle name="Comma 3 3 2 4 4 4" xfId="30505"/>
    <cellStyle name="Comma 3 3 2 4 5" xfId="39194"/>
    <cellStyle name="Comma 3 3 2 4 5 2" xfId="50810"/>
    <cellStyle name="Comma 3 3 2 4 6" xfId="24670"/>
    <cellStyle name="Comma 3 3 2 4 7" xfId="45002"/>
    <cellStyle name="Comma 3 3 2 4 8" xfId="22143"/>
    <cellStyle name="Comma 3 3 2 5" xfId="784"/>
    <cellStyle name="Comma 3 3 2 5 2" xfId="2891"/>
    <cellStyle name="Comma 3 3 2 5 2 2" xfId="13261"/>
    <cellStyle name="Comma 3 3 2 5 2 2 2" xfId="42663"/>
    <cellStyle name="Comma 3 3 2 5 2 2 2 2" xfId="54279"/>
    <cellStyle name="Comma 3 3 2 5 2 2 3" xfId="48471"/>
    <cellStyle name="Comma 3 3 2 5 2 2 4" xfId="31948"/>
    <cellStyle name="Comma 3 3 2 5 2 3" xfId="40545"/>
    <cellStyle name="Comma 3 3 2 5 2 3 2" xfId="52161"/>
    <cellStyle name="Comma 3 3 2 5 2 4" xfId="46353"/>
    <cellStyle name="Comma 3 3 2 5 2 5" xfId="28922"/>
    <cellStyle name="Comma 3 3 2 5 3" xfId="10487"/>
    <cellStyle name="Comma 3 3 2 5 3 2" xfId="20856"/>
    <cellStyle name="Comma 3 3 2 5 3 2 2" xfId="55448"/>
    <cellStyle name="Comma 3 3 2 5 3 2 3" xfId="43832"/>
    <cellStyle name="Comma 3 3 2 5 3 3" xfId="49640"/>
    <cellStyle name="Comma 3 3 2 5 3 4" xfId="38024"/>
    <cellStyle name="Comma 3 3 2 5 4" xfId="11154"/>
    <cellStyle name="Comma 3 3 2 5 4 2" xfId="41129"/>
    <cellStyle name="Comma 3 3 2 5 4 2 2" xfId="52745"/>
    <cellStyle name="Comma 3 3 2 5 4 3" xfId="46937"/>
    <cellStyle name="Comma 3 3 2 5 4 4" xfId="30103"/>
    <cellStyle name="Comma 3 3 2 5 5" xfId="39376"/>
    <cellStyle name="Comma 3 3 2 5 5 2" xfId="50992"/>
    <cellStyle name="Comma 3 3 2 5 6" xfId="24885"/>
    <cellStyle name="Comma 3 3 2 5 7" xfId="45184"/>
    <cellStyle name="Comma 3 3 2 5 8" xfId="22358"/>
    <cellStyle name="Comma 3 3 2 6" xfId="2246"/>
    <cellStyle name="Comma 3 3 2 6 2" xfId="9903"/>
    <cellStyle name="Comma 3 3 2 6 2 2" xfId="20272"/>
    <cellStyle name="Comma 3 3 2 6 2 2 2" xfId="43248"/>
    <cellStyle name="Comma 3 3 2 6 2 2 2 2" xfId="54864"/>
    <cellStyle name="Comma 3 3 2 6 2 2 3" xfId="49056"/>
    <cellStyle name="Comma 3 3 2 6 2 2 4" xfId="37440"/>
    <cellStyle name="Comma 3 3 2 6 2 3" xfId="39961"/>
    <cellStyle name="Comma 3 3 2 6 2 3 2" xfId="51577"/>
    <cellStyle name="Comma 3 3 2 6 2 4" xfId="45769"/>
    <cellStyle name="Comma 3 3 2 6 2 5" xfId="28326"/>
    <cellStyle name="Comma 3 3 2 6 3" xfId="12616"/>
    <cellStyle name="Comma 3 3 2 6 3 2" xfId="42079"/>
    <cellStyle name="Comma 3 3 2 6 3 2 2" xfId="53695"/>
    <cellStyle name="Comma 3 3 2 6 3 3" xfId="47887"/>
    <cellStyle name="Comma 3 3 2 6 3 4" xfId="31316"/>
    <cellStyle name="Comma 3 3 2 6 4" xfId="38792"/>
    <cellStyle name="Comma 3 3 2 6 4 2" xfId="50408"/>
    <cellStyle name="Comma 3 3 2 6 5" xfId="24168"/>
    <cellStyle name="Comma 3 3 2 6 6" xfId="44600"/>
    <cellStyle name="Comma 3 3 2 6 7" xfId="21632"/>
    <cellStyle name="Comma 3 3 2 7" xfId="2006"/>
    <cellStyle name="Comma 3 3 2 7 2" xfId="12376"/>
    <cellStyle name="Comma 3 3 2 7 2 2" xfId="41933"/>
    <cellStyle name="Comma 3 3 2 7 2 2 2" xfId="53549"/>
    <cellStyle name="Comma 3 3 2 7 2 3" xfId="47741"/>
    <cellStyle name="Comma 3 3 2 7 2 4" xfId="31156"/>
    <cellStyle name="Comma 3 3 2 7 3" xfId="38646"/>
    <cellStyle name="Comma 3 3 2 7 3 2" xfId="50262"/>
    <cellStyle name="Comma 3 3 2 7 4" xfId="44454"/>
    <cellStyle name="Comma 3 3 2 7 5" xfId="23928"/>
    <cellStyle name="Comma 3 3 2 8" xfId="1603"/>
    <cellStyle name="Comma 3 3 2 8 2" xfId="11973"/>
    <cellStyle name="Comma 3 3 2 8 2 2" xfId="41750"/>
    <cellStyle name="Comma 3 3 2 8 2 2 2" xfId="53366"/>
    <cellStyle name="Comma 3 3 2 8 2 3" xfId="47558"/>
    <cellStyle name="Comma 3 3 2 8 2 4" xfId="30771"/>
    <cellStyle name="Comma 3 3 2 8 3" xfId="39815"/>
    <cellStyle name="Comma 3 3 2 8 3 2" xfId="51431"/>
    <cellStyle name="Comma 3 3 2 8 4" xfId="45623"/>
    <cellStyle name="Comma 3 3 2 8 5" xfId="28101"/>
    <cellStyle name="Comma 3 3 2 9" xfId="9757"/>
    <cellStyle name="Comma 3 3 2 9 2" xfId="20126"/>
    <cellStyle name="Comma 3 3 2 9 2 2" xfId="54718"/>
    <cellStyle name="Comma 3 3 2 9 2 3" xfId="43102"/>
    <cellStyle name="Comma 3 3 2 9 3" xfId="48910"/>
    <cellStyle name="Comma 3 3 2 9 4" xfId="37294"/>
    <cellStyle name="Comma 3 3 3" xfId="593"/>
    <cellStyle name="Comma 3 3 3 10" xfId="38499"/>
    <cellStyle name="Comma 3 3 3 10 2" xfId="50115"/>
    <cellStyle name="Comma 3 3 3 11" xfId="23520"/>
    <cellStyle name="Comma 3 3 3 12" xfId="44307"/>
    <cellStyle name="Comma 3 3 3 13" xfId="21438"/>
    <cellStyle name="Comma 3 3 3 2" xfId="1181"/>
    <cellStyle name="Comma 3 3 3 2 2" xfId="3214"/>
    <cellStyle name="Comma 3 3 3 2 2 2" xfId="10743"/>
    <cellStyle name="Comma 3 3 3 2 2 2 2" xfId="21112"/>
    <cellStyle name="Comma 3 3 3 2 2 2 2 2" xfId="44088"/>
    <cellStyle name="Comma 3 3 3 2 2 2 2 2 2" xfId="55704"/>
    <cellStyle name="Comma 3 3 3 2 2 2 2 3" xfId="49896"/>
    <cellStyle name="Comma 3 3 3 2 2 2 2 4" xfId="38280"/>
    <cellStyle name="Comma 3 3 3 2 2 2 3" xfId="40801"/>
    <cellStyle name="Comma 3 3 3 2 2 2 3 2" xfId="52417"/>
    <cellStyle name="Comma 3 3 3 2 2 2 4" xfId="46609"/>
    <cellStyle name="Comma 3 3 3 2 2 2 5" xfId="29238"/>
    <cellStyle name="Comma 3 3 3 2 2 3" xfId="13584"/>
    <cellStyle name="Comma 3 3 3 2 2 3 2" xfId="42919"/>
    <cellStyle name="Comma 3 3 3 2 2 3 2 2" xfId="54535"/>
    <cellStyle name="Comma 3 3 3 2 2 3 3" xfId="48727"/>
    <cellStyle name="Comma 3 3 3 2 2 3 4" xfId="32211"/>
    <cellStyle name="Comma 3 3 3 2 2 4" xfId="39632"/>
    <cellStyle name="Comma 3 3 3 2 2 4 2" xfId="51248"/>
    <cellStyle name="Comma 3 3 3 2 2 5" xfId="25222"/>
    <cellStyle name="Comma 3 3 3 2 2 6" xfId="45440"/>
    <cellStyle name="Comma 3 3 3 2 2 7" xfId="22695"/>
    <cellStyle name="Comma 3 3 3 2 3" xfId="2548"/>
    <cellStyle name="Comma 3 3 3 2 3 2" xfId="12918"/>
    <cellStyle name="Comma 3 3 3 2 3 2 2" xfId="42335"/>
    <cellStyle name="Comma 3 3 3 2 3 2 2 2" xfId="53951"/>
    <cellStyle name="Comma 3 3 3 2 3 2 3" xfId="48143"/>
    <cellStyle name="Comma 3 3 3 2 3 2 4" xfId="31605"/>
    <cellStyle name="Comma 3 3 3 2 3 3" xfId="40217"/>
    <cellStyle name="Comma 3 3 3 2 3 3 2" xfId="51833"/>
    <cellStyle name="Comma 3 3 3 2 3 4" xfId="46025"/>
    <cellStyle name="Comma 3 3 3 2 3 5" xfId="28594"/>
    <cellStyle name="Comma 3 3 3 2 4" xfId="10159"/>
    <cellStyle name="Comma 3 3 3 2 4 2" xfId="20528"/>
    <cellStyle name="Comma 3 3 3 2 4 2 2" xfId="55120"/>
    <cellStyle name="Comma 3 3 3 2 4 2 3" xfId="43504"/>
    <cellStyle name="Comma 3 3 3 2 4 3" xfId="49312"/>
    <cellStyle name="Comma 3 3 3 2 4 4" xfId="37696"/>
    <cellStyle name="Comma 3 3 3 2 5" xfId="11551"/>
    <cellStyle name="Comma 3 3 3 2 5 2" xfId="41385"/>
    <cellStyle name="Comma 3 3 3 2 5 2 2" xfId="53001"/>
    <cellStyle name="Comma 3 3 3 2 5 3" xfId="47193"/>
    <cellStyle name="Comma 3 3 3 2 5 4" xfId="30359"/>
    <cellStyle name="Comma 3 3 3 2 6" xfId="39048"/>
    <cellStyle name="Comma 3 3 3 2 6 2" xfId="50664"/>
    <cellStyle name="Comma 3 3 3 2 7" xfId="24514"/>
    <cellStyle name="Comma 3 3 3 2 8" xfId="44856"/>
    <cellStyle name="Comma 3 3 3 2 9" xfId="21987"/>
    <cellStyle name="Comma 3 3 3 3" xfId="1373"/>
    <cellStyle name="Comma 3 3 3 3 2" xfId="2732"/>
    <cellStyle name="Comma 3 3 3 3 2 2" xfId="13102"/>
    <cellStyle name="Comma 3 3 3 3 2 2 2" xfId="42517"/>
    <cellStyle name="Comma 3 3 3 3 2 2 2 2" xfId="54133"/>
    <cellStyle name="Comma 3 3 3 3 2 2 3" xfId="48325"/>
    <cellStyle name="Comma 3 3 3 3 2 2 4" xfId="31789"/>
    <cellStyle name="Comma 3 3 3 3 2 3" xfId="40399"/>
    <cellStyle name="Comma 3 3 3 3 2 3 2" xfId="52015"/>
    <cellStyle name="Comma 3 3 3 3 2 4" xfId="46207"/>
    <cellStyle name="Comma 3 3 3 3 2 5" xfId="28776"/>
    <cellStyle name="Comma 3 3 3 3 3" xfId="10341"/>
    <cellStyle name="Comma 3 3 3 3 3 2" xfId="20710"/>
    <cellStyle name="Comma 3 3 3 3 3 2 2" xfId="55302"/>
    <cellStyle name="Comma 3 3 3 3 3 2 3" xfId="43686"/>
    <cellStyle name="Comma 3 3 3 3 3 3" xfId="49494"/>
    <cellStyle name="Comma 3 3 3 3 3 4" xfId="37878"/>
    <cellStyle name="Comma 3 3 3 3 4" xfId="11743"/>
    <cellStyle name="Comma 3 3 3 3 4 2" xfId="41567"/>
    <cellStyle name="Comma 3 3 3 3 4 2 2" xfId="53183"/>
    <cellStyle name="Comma 3 3 3 3 4 3" xfId="47375"/>
    <cellStyle name="Comma 3 3 3 3 4 4" xfId="30541"/>
    <cellStyle name="Comma 3 3 3 3 5" xfId="39230"/>
    <cellStyle name="Comma 3 3 3 3 5 2" xfId="50846"/>
    <cellStyle name="Comma 3 3 3 3 6" xfId="24706"/>
    <cellStyle name="Comma 3 3 3 3 7" xfId="45038"/>
    <cellStyle name="Comma 3 3 3 3 8" xfId="22179"/>
    <cellStyle name="Comma 3 3 3 4" xfId="914"/>
    <cellStyle name="Comma 3 3 3 4 2" xfId="3010"/>
    <cellStyle name="Comma 3 3 3 4 2 2" xfId="13380"/>
    <cellStyle name="Comma 3 3 3 4 2 2 2" xfId="42773"/>
    <cellStyle name="Comma 3 3 3 4 2 2 2 2" xfId="54389"/>
    <cellStyle name="Comma 3 3 3 4 2 2 3" xfId="48581"/>
    <cellStyle name="Comma 3 3 3 4 2 2 4" xfId="32063"/>
    <cellStyle name="Comma 3 3 3 4 2 3" xfId="40655"/>
    <cellStyle name="Comma 3 3 3 4 2 3 2" xfId="52271"/>
    <cellStyle name="Comma 3 3 3 4 2 4" xfId="46463"/>
    <cellStyle name="Comma 3 3 3 4 2 5" xfId="29036"/>
    <cellStyle name="Comma 3 3 3 4 3" xfId="10597"/>
    <cellStyle name="Comma 3 3 3 4 3 2" xfId="20966"/>
    <cellStyle name="Comma 3 3 3 4 3 2 2" xfId="55558"/>
    <cellStyle name="Comma 3 3 3 4 3 2 3" xfId="43942"/>
    <cellStyle name="Comma 3 3 3 4 3 3" xfId="49750"/>
    <cellStyle name="Comma 3 3 3 4 3 4" xfId="38134"/>
    <cellStyle name="Comma 3 3 3 4 4" xfId="11284"/>
    <cellStyle name="Comma 3 3 3 4 4 2" xfId="41239"/>
    <cellStyle name="Comma 3 3 3 4 4 2 2" xfId="52855"/>
    <cellStyle name="Comma 3 3 3 4 4 3" xfId="47047"/>
    <cellStyle name="Comma 3 3 3 4 4 4" xfId="30213"/>
    <cellStyle name="Comma 3 3 3 4 5" xfId="39486"/>
    <cellStyle name="Comma 3 3 3 4 5 2" xfId="51102"/>
    <cellStyle name="Comma 3 3 3 4 6" xfId="25015"/>
    <cellStyle name="Comma 3 3 3 4 7" xfId="45294"/>
    <cellStyle name="Comma 3 3 3 4 8" xfId="22488"/>
    <cellStyle name="Comma 3 3 3 5" xfId="2362"/>
    <cellStyle name="Comma 3 3 3 5 2" xfId="10013"/>
    <cellStyle name="Comma 3 3 3 5 2 2" xfId="20382"/>
    <cellStyle name="Comma 3 3 3 5 2 2 2" xfId="43358"/>
    <cellStyle name="Comma 3 3 3 5 2 2 2 2" xfId="54974"/>
    <cellStyle name="Comma 3 3 3 5 2 2 3" xfId="49166"/>
    <cellStyle name="Comma 3 3 3 5 2 2 4" xfId="37550"/>
    <cellStyle name="Comma 3 3 3 5 2 3" xfId="40071"/>
    <cellStyle name="Comma 3 3 3 5 2 3 2" xfId="51687"/>
    <cellStyle name="Comma 3 3 3 5 2 4" xfId="45879"/>
    <cellStyle name="Comma 3 3 3 5 2 5" xfId="28442"/>
    <cellStyle name="Comma 3 3 3 5 3" xfId="12732"/>
    <cellStyle name="Comma 3 3 3 5 3 2" xfId="42189"/>
    <cellStyle name="Comma 3 3 3 5 3 2 2" xfId="53805"/>
    <cellStyle name="Comma 3 3 3 5 3 3" xfId="47997"/>
    <cellStyle name="Comma 3 3 3 5 3 4" xfId="31426"/>
    <cellStyle name="Comma 3 3 3 5 4" xfId="38902"/>
    <cellStyle name="Comma 3 3 3 5 4 2" xfId="50518"/>
    <cellStyle name="Comma 3 3 3 5 5" xfId="24284"/>
    <cellStyle name="Comma 3 3 3 5 6" xfId="44710"/>
    <cellStyle name="Comma 3 3 3 5 7" xfId="21748"/>
    <cellStyle name="Comma 3 3 3 6" xfId="2054"/>
    <cellStyle name="Comma 3 3 3 6 2" xfId="12424"/>
    <cellStyle name="Comma 3 3 3 6 2 2" xfId="41969"/>
    <cellStyle name="Comma 3 3 3 6 2 2 2" xfId="53585"/>
    <cellStyle name="Comma 3 3 3 6 2 3" xfId="47777"/>
    <cellStyle name="Comma 3 3 3 6 2 4" xfId="31203"/>
    <cellStyle name="Comma 3 3 3 6 3" xfId="38682"/>
    <cellStyle name="Comma 3 3 3 6 3 2" xfId="50298"/>
    <cellStyle name="Comma 3 3 3 6 4" xfId="44490"/>
    <cellStyle name="Comma 3 3 3 6 5" xfId="23976"/>
    <cellStyle name="Comma 3 3 3 7" xfId="1644"/>
    <cellStyle name="Comma 3 3 3 7 2" xfId="12014"/>
    <cellStyle name="Comma 3 3 3 7 2 2" xfId="41786"/>
    <cellStyle name="Comma 3 3 3 7 2 2 2" xfId="53402"/>
    <cellStyle name="Comma 3 3 3 7 2 3" xfId="47594"/>
    <cellStyle name="Comma 3 3 3 7 2 4" xfId="30812"/>
    <cellStyle name="Comma 3 3 3 7 3" xfId="39851"/>
    <cellStyle name="Comma 3 3 3 7 3 2" xfId="51467"/>
    <cellStyle name="Comma 3 3 3 7 4" xfId="45659"/>
    <cellStyle name="Comma 3 3 3 7 5" xfId="28137"/>
    <cellStyle name="Comma 3 3 3 8" xfId="9793"/>
    <cellStyle name="Comma 3 3 3 8 2" xfId="20162"/>
    <cellStyle name="Comma 3 3 3 8 2 2" xfId="54754"/>
    <cellStyle name="Comma 3 3 3 8 2 3" xfId="43138"/>
    <cellStyle name="Comma 3 3 3 8 3" xfId="48946"/>
    <cellStyle name="Comma 3 3 3 8 4" xfId="37330"/>
    <cellStyle name="Comma 3 3 3 9" xfId="10965"/>
    <cellStyle name="Comma 3 3 3 9 2" xfId="40983"/>
    <cellStyle name="Comma 3 3 3 9 2 2" xfId="52599"/>
    <cellStyle name="Comma 3 3 3 9 3" xfId="46791"/>
    <cellStyle name="Comma 3 3 3 9 4" xfId="29957"/>
    <cellStyle name="Comma 3 3 4" xfId="634"/>
    <cellStyle name="Comma 3 3 4 10" xfId="38535"/>
    <cellStyle name="Comma 3 3 4 10 2" xfId="50151"/>
    <cellStyle name="Comma 3 3 4 11" xfId="23561"/>
    <cellStyle name="Comma 3 3 4 12" xfId="44343"/>
    <cellStyle name="Comma 3 3 4 13" xfId="21479"/>
    <cellStyle name="Comma 3 3 4 2" xfId="1222"/>
    <cellStyle name="Comma 3 3 4 2 2" xfId="3250"/>
    <cellStyle name="Comma 3 3 4 2 2 2" xfId="10779"/>
    <cellStyle name="Comma 3 3 4 2 2 2 2" xfId="21148"/>
    <cellStyle name="Comma 3 3 4 2 2 2 2 2" xfId="44124"/>
    <cellStyle name="Comma 3 3 4 2 2 2 2 2 2" xfId="55740"/>
    <cellStyle name="Comma 3 3 4 2 2 2 2 3" xfId="49932"/>
    <cellStyle name="Comma 3 3 4 2 2 2 2 4" xfId="38316"/>
    <cellStyle name="Comma 3 3 4 2 2 2 3" xfId="40837"/>
    <cellStyle name="Comma 3 3 4 2 2 2 3 2" xfId="52453"/>
    <cellStyle name="Comma 3 3 4 2 2 2 4" xfId="46645"/>
    <cellStyle name="Comma 3 3 4 2 2 2 5" xfId="29274"/>
    <cellStyle name="Comma 3 3 4 2 2 3" xfId="13620"/>
    <cellStyle name="Comma 3 3 4 2 2 3 2" xfId="42955"/>
    <cellStyle name="Comma 3 3 4 2 2 3 2 2" xfId="54571"/>
    <cellStyle name="Comma 3 3 4 2 2 3 3" xfId="48763"/>
    <cellStyle name="Comma 3 3 4 2 2 3 4" xfId="32247"/>
    <cellStyle name="Comma 3 3 4 2 2 4" xfId="39668"/>
    <cellStyle name="Comma 3 3 4 2 2 4 2" xfId="51284"/>
    <cellStyle name="Comma 3 3 4 2 2 5" xfId="25258"/>
    <cellStyle name="Comma 3 3 4 2 2 6" xfId="45476"/>
    <cellStyle name="Comma 3 3 4 2 2 7" xfId="22731"/>
    <cellStyle name="Comma 3 3 4 2 3" xfId="2585"/>
    <cellStyle name="Comma 3 3 4 2 3 2" xfId="12955"/>
    <cellStyle name="Comma 3 3 4 2 3 2 2" xfId="42371"/>
    <cellStyle name="Comma 3 3 4 2 3 2 2 2" xfId="53987"/>
    <cellStyle name="Comma 3 3 4 2 3 2 3" xfId="48179"/>
    <cellStyle name="Comma 3 3 4 2 3 2 4" xfId="31642"/>
    <cellStyle name="Comma 3 3 4 2 3 3" xfId="40253"/>
    <cellStyle name="Comma 3 3 4 2 3 3 2" xfId="51869"/>
    <cellStyle name="Comma 3 3 4 2 3 4" xfId="46061"/>
    <cellStyle name="Comma 3 3 4 2 3 5" xfId="28630"/>
    <cellStyle name="Comma 3 3 4 2 4" xfId="10195"/>
    <cellStyle name="Comma 3 3 4 2 4 2" xfId="20564"/>
    <cellStyle name="Comma 3 3 4 2 4 2 2" xfId="55156"/>
    <cellStyle name="Comma 3 3 4 2 4 2 3" xfId="43540"/>
    <cellStyle name="Comma 3 3 4 2 4 3" xfId="49348"/>
    <cellStyle name="Comma 3 3 4 2 4 4" xfId="37732"/>
    <cellStyle name="Comma 3 3 4 2 5" xfId="11592"/>
    <cellStyle name="Comma 3 3 4 2 5 2" xfId="41421"/>
    <cellStyle name="Comma 3 3 4 2 5 2 2" xfId="53037"/>
    <cellStyle name="Comma 3 3 4 2 5 3" xfId="47229"/>
    <cellStyle name="Comma 3 3 4 2 5 4" xfId="30395"/>
    <cellStyle name="Comma 3 3 4 2 6" xfId="39084"/>
    <cellStyle name="Comma 3 3 4 2 6 2" xfId="50700"/>
    <cellStyle name="Comma 3 3 4 2 7" xfId="24555"/>
    <cellStyle name="Comma 3 3 4 2 8" xfId="44892"/>
    <cellStyle name="Comma 3 3 4 2 9" xfId="22028"/>
    <cellStyle name="Comma 3 3 4 3" xfId="1409"/>
    <cellStyle name="Comma 3 3 4 3 2" xfId="2768"/>
    <cellStyle name="Comma 3 3 4 3 2 2" xfId="13138"/>
    <cellStyle name="Comma 3 3 4 3 2 2 2" xfId="42553"/>
    <cellStyle name="Comma 3 3 4 3 2 2 2 2" xfId="54169"/>
    <cellStyle name="Comma 3 3 4 3 2 2 3" xfId="48361"/>
    <cellStyle name="Comma 3 3 4 3 2 2 4" xfId="31825"/>
    <cellStyle name="Comma 3 3 4 3 2 3" xfId="40435"/>
    <cellStyle name="Comma 3 3 4 3 2 3 2" xfId="52051"/>
    <cellStyle name="Comma 3 3 4 3 2 4" xfId="46243"/>
    <cellStyle name="Comma 3 3 4 3 2 5" xfId="28812"/>
    <cellStyle name="Comma 3 3 4 3 3" xfId="10377"/>
    <cellStyle name="Comma 3 3 4 3 3 2" xfId="20746"/>
    <cellStyle name="Comma 3 3 4 3 3 2 2" xfId="55338"/>
    <cellStyle name="Comma 3 3 4 3 3 2 3" xfId="43722"/>
    <cellStyle name="Comma 3 3 4 3 3 3" xfId="49530"/>
    <cellStyle name="Comma 3 3 4 3 3 4" xfId="37914"/>
    <cellStyle name="Comma 3 3 4 3 4" xfId="11779"/>
    <cellStyle name="Comma 3 3 4 3 4 2" xfId="41603"/>
    <cellStyle name="Comma 3 3 4 3 4 2 2" xfId="53219"/>
    <cellStyle name="Comma 3 3 4 3 4 3" xfId="47411"/>
    <cellStyle name="Comma 3 3 4 3 4 4" xfId="30577"/>
    <cellStyle name="Comma 3 3 4 3 5" xfId="39266"/>
    <cellStyle name="Comma 3 3 4 3 5 2" xfId="50882"/>
    <cellStyle name="Comma 3 3 4 3 6" xfId="24742"/>
    <cellStyle name="Comma 3 3 4 3 7" xfId="45074"/>
    <cellStyle name="Comma 3 3 4 3 8" xfId="22215"/>
    <cellStyle name="Comma 3 3 4 4" xfId="955"/>
    <cellStyle name="Comma 3 3 4 4 2" xfId="3048"/>
    <cellStyle name="Comma 3 3 4 4 2 2" xfId="13418"/>
    <cellStyle name="Comma 3 3 4 4 2 2 2" xfId="42809"/>
    <cellStyle name="Comma 3 3 4 4 2 2 2 2" xfId="54425"/>
    <cellStyle name="Comma 3 3 4 4 2 2 3" xfId="48617"/>
    <cellStyle name="Comma 3 3 4 4 2 2 4" xfId="32101"/>
    <cellStyle name="Comma 3 3 4 4 2 3" xfId="40691"/>
    <cellStyle name="Comma 3 3 4 4 2 3 2" xfId="52307"/>
    <cellStyle name="Comma 3 3 4 4 2 4" xfId="46499"/>
    <cellStyle name="Comma 3 3 4 4 2 5" xfId="29072"/>
    <cellStyle name="Comma 3 3 4 4 3" xfId="10633"/>
    <cellStyle name="Comma 3 3 4 4 3 2" xfId="21002"/>
    <cellStyle name="Comma 3 3 4 4 3 2 2" xfId="55594"/>
    <cellStyle name="Comma 3 3 4 4 3 2 3" xfId="43978"/>
    <cellStyle name="Comma 3 3 4 4 3 3" xfId="49786"/>
    <cellStyle name="Comma 3 3 4 4 3 4" xfId="38170"/>
    <cellStyle name="Comma 3 3 4 4 4" xfId="11325"/>
    <cellStyle name="Comma 3 3 4 4 4 2" xfId="41275"/>
    <cellStyle name="Comma 3 3 4 4 4 2 2" xfId="52891"/>
    <cellStyle name="Comma 3 3 4 4 4 3" xfId="47083"/>
    <cellStyle name="Comma 3 3 4 4 4 4" xfId="30249"/>
    <cellStyle name="Comma 3 3 4 4 5" xfId="39522"/>
    <cellStyle name="Comma 3 3 4 4 5 2" xfId="51138"/>
    <cellStyle name="Comma 3 3 4 4 6" xfId="25056"/>
    <cellStyle name="Comma 3 3 4 4 7" xfId="45330"/>
    <cellStyle name="Comma 3 3 4 4 8" xfId="22529"/>
    <cellStyle name="Comma 3 3 4 5" xfId="2400"/>
    <cellStyle name="Comma 3 3 4 5 2" xfId="10049"/>
    <cellStyle name="Comma 3 3 4 5 2 2" xfId="20418"/>
    <cellStyle name="Comma 3 3 4 5 2 2 2" xfId="43394"/>
    <cellStyle name="Comma 3 3 4 5 2 2 2 2" xfId="55010"/>
    <cellStyle name="Comma 3 3 4 5 2 2 3" xfId="49202"/>
    <cellStyle name="Comma 3 3 4 5 2 2 4" xfId="37586"/>
    <cellStyle name="Comma 3 3 4 5 2 3" xfId="40107"/>
    <cellStyle name="Comma 3 3 4 5 2 3 2" xfId="51723"/>
    <cellStyle name="Comma 3 3 4 5 2 4" xfId="45915"/>
    <cellStyle name="Comma 3 3 4 5 2 5" xfId="28480"/>
    <cellStyle name="Comma 3 3 4 5 3" xfId="12770"/>
    <cellStyle name="Comma 3 3 4 5 3 2" xfId="42225"/>
    <cellStyle name="Comma 3 3 4 5 3 2 2" xfId="53841"/>
    <cellStyle name="Comma 3 3 4 5 3 3" xfId="48033"/>
    <cellStyle name="Comma 3 3 4 5 3 4" xfId="31462"/>
    <cellStyle name="Comma 3 3 4 5 4" xfId="38938"/>
    <cellStyle name="Comma 3 3 4 5 4 2" xfId="50554"/>
    <cellStyle name="Comma 3 3 4 5 5" xfId="24322"/>
    <cellStyle name="Comma 3 3 4 5 6" xfId="44746"/>
    <cellStyle name="Comma 3 3 4 5 7" xfId="21786"/>
    <cellStyle name="Comma 3 3 4 6" xfId="2093"/>
    <cellStyle name="Comma 3 3 4 6 2" xfId="12463"/>
    <cellStyle name="Comma 3 3 4 6 2 2" xfId="42005"/>
    <cellStyle name="Comma 3 3 4 6 2 2 2" xfId="53621"/>
    <cellStyle name="Comma 3 3 4 6 2 3" xfId="47813"/>
    <cellStyle name="Comma 3 3 4 6 2 4" xfId="31242"/>
    <cellStyle name="Comma 3 3 4 6 3" xfId="38718"/>
    <cellStyle name="Comma 3 3 4 6 3 2" xfId="50334"/>
    <cellStyle name="Comma 3 3 4 6 4" xfId="44526"/>
    <cellStyle name="Comma 3 3 4 6 5" xfId="24015"/>
    <cellStyle name="Comma 3 3 4 7" xfId="1681"/>
    <cellStyle name="Comma 3 3 4 7 2" xfId="12051"/>
    <cellStyle name="Comma 3 3 4 7 2 2" xfId="41822"/>
    <cellStyle name="Comma 3 3 4 7 2 2 2" xfId="53438"/>
    <cellStyle name="Comma 3 3 4 7 2 3" xfId="47630"/>
    <cellStyle name="Comma 3 3 4 7 2 4" xfId="30849"/>
    <cellStyle name="Comma 3 3 4 7 3" xfId="39887"/>
    <cellStyle name="Comma 3 3 4 7 3 2" xfId="51503"/>
    <cellStyle name="Comma 3 3 4 7 4" xfId="45695"/>
    <cellStyle name="Comma 3 3 4 7 5" xfId="28173"/>
    <cellStyle name="Comma 3 3 4 8" xfId="9829"/>
    <cellStyle name="Comma 3 3 4 8 2" xfId="20198"/>
    <cellStyle name="Comma 3 3 4 8 2 2" xfId="54790"/>
    <cellStyle name="Comma 3 3 4 8 2 3" xfId="43174"/>
    <cellStyle name="Comma 3 3 4 8 3" xfId="48982"/>
    <cellStyle name="Comma 3 3 4 8 4" xfId="37366"/>
    <cellStyle name="Comma 3 3 4 9" xfId="11006"/>
    <cellStyle name="Comma 3 3 4 9 2" xfId="41019"/>
    <cellStyle name="Comma 3 3 4 9 2 2" xfId="52635"/>
    <cellStyle name="Comma 3 3 4 9 3" xfId="46827"/>
    <cellStyle name="Comma 3 3 4 9 4" xfId="29993"/>
    <cellStyle name="Comma 3 3 5" xfId="675"/>
    <cellStyle name="Comma 3 3 5 10" xfId="38426"/>
    <cellStyle name="Comma 3 3 5 10 2" xfId="50042"/>
    <cellStyle name="Comma 3 3 5 11" xfId="23425"/>
    <cellStyle name="Comma 3 3 5 12" xfId="44234"/>
    <cellStyle name="Comma 3 3 5 13" xfId="21314"/>
    <cellStyle name="Comma 3 3 5 2" xfId="1263"/>
    <cellStyle name="Comma 3 3 5 2 2" xfId="3286"/>
    <cellStyle name="Comma 3 3 5 2 2 2" xfId="10815"/>
    <cellStyle name="Comma 3 3 5 2 2 2 2" xfId="21184"/>
    <cellStyle name="Comma 3 3 5 2 2 2 2 2" xfId="44160"/>
    <cellStyle name="Comma 3 3 5 2 2 2 2 2 2" xfId="55776"/>
    <cellStyle name="Comma 3 3 5 2 2 2 2 3" xfId="49968"/>
    <cellStyle name="Comma 3 3 5 2 2 2 2 4" xfId="38352"/>
    <cellStyle name="Comma 3 3 5 2 2 2 3" xfId="40873"/>
    <cellStyle name="Comma 3 3 5 2 2 2 3 2" xfId="52489"/>
    <cellStyle name="Comma 3 3 5 2 2 2 4" xfId="46681"/>
    <cellStyle name="Comma 3 3 5 2 2 2 5" xfId="29310"/>
    <cellStyle name="Comma 3 3 5 2 2 3" xfId="13656"/>
    <cellStyle name="Comma 3 3 5 2 2 3 2" xfId="42991"/>
    <cellStyle name="Comma 3 3 5 2 2 3 2 2" xfId="54607"/>
    <cellStyle name="Comma 3 3 5 2 2 3 3" xfId="48799"/>
    <cellStyle name="Comma 3 3 5 2 2 3 4" xfId="32283"/>
    <cellStyle name="Comma 3 3 5 2 2 4" xfId="39704"/>
    <cellStyle name="Comma 3 3 5 2 2 4 2" xfId="51320"/>
    <cellStyle name="Comma 3 3 5 2 2 5" xfId="25294"/>
    <cellStyle name="Comma 3 3 5 2 2 6" xfId="45512"/>
    <cellStyle name="Comma 3 3 5 2 2 7" xfId="22767"/>
    <cellStyle name="Comma 3 3 5 2 3" xfId="2622"/>
    <cellStyle name="Comma 3 3 5 2 3 2" xfId="12992"/>
    <cellStyle name="Comma 3 3 5 2 3 2 2" xfId="42407"/>
    <cellStyle name="Comma 3 3 5 2 3 2 2 2" xfId="54023"/>
    <cellStyle name="Comma 3 3 5 2 3 2 3" xfId="48215"/>
    <cellStyle name="Comma 3 3 5 2 3 2 4" xfId="31679"/>
    <cellStyle name="Comma 3 3 5 2 3 3" xfId="40289"/>
    <cellStyle name="Comma 3 3 5 2 3 3 2" xfId="51905"/>
    <cellStyle name="Comma 3 3 5 2 3 4" xfId="46097"/>
    <cellStyle name="Comma 3 3 5 2 3 5" xfId="28666"/>
    <cellStyle name="Comma 3 3 5 2 4" xfId="10231"/>
    <cellStyle name="Comma 3 3 5 2 4 2" xfId="20600"/>
    <cellStyle name="Comma 3 3 5 2 4 2 2" xfId="55192"/>
    <cellStyle name="Comma 3 3 5 2 4 2 3" xfId="43576"/>
    <cellStyle name="Comma 3 3 5 2 4 3" xfId="49384"/>
    <cellStyle name="Comma 3 3 5 2 4 4" xfId="37768"/>
    <cellStyle name="Comma 3 3 5 2 5" xfId="11633"/>
    <cellStyle name="Comma 3 3 5 2 5 2" xfId="41457"/>
    <cellStyle name="Comma 3 3 5 2 5 2 2" xfId="53073"/>
    <cellStyle name="Comma 3 3 5 2 5 3" xfId="47265"/>
    <cellStyle name="Comma 3 3 5 2 5 4" xfId="30431"/>
    <cellStyle name="Comma 3 3 5 2 6" xfId="39120"/>
    <cellStyle name="Comma 3 3 5 2 6 2" xfId="50736"/>
    <cellStyle name="Comma 3 3 5 2 7" xfId="24596"/>
    <cellStyle name="Comma 3 3 5 2 8" xfId="44928"/>
    <cellStyle name="Comma 3 3 5 2 9" xfId="22069"/>
    <cellStyle name="Comma 3 3 5 3" xfId="1445"/>
    <cellStyle name="Comma 3 3 5 3 2" xfId="2804"/>
    <cellStyle name="Comma 3 3 5 3 2 2" xfId="13174"/>
    <cellStyle name="Comma 3 3 5 3 2 2 2" xfId="42589"/>
    <cellStyle name="Comma 3 3 5 3 2 2 2 2" xfId="54205"/>
    <cellStyle name="Comma 3 3 5 3 2 2 3" xfId="48397"/>
    <cellStyle name="Comma 3 3 5 3 2 2 4" xfId="31861"/>
    <cellStyle name="Comma 3 3 5 3 2 3" xfId="40471"/>
    <cellStyle name="Comma 3 3 5 3 2 3 2" xfId="52087"/>
    <cellStyle name="Comma 3 3 5 3 2 4" xfId="46279"/>
    <cellStyle name="Comma 3 3 5 3 2 5" xfId="28848"/>
    <cellStyle name="Comma 3 3 5 3 3" xfId="10413"/>
    <cellStyle name="Comma 3 3 5 3 3 2" xfId="20782"/>
    <cellStyle name="Comma 3 3 5 3 3 2 2" xfId="55374"/>
    <cellStyle name="Comma 3 3 5 3 3 2 3" xfId="43758"/>
    <cellStyle name="Comma 3 3 5 3 3 3" xfId="49566"/>
    <cellStyle name="Comma 3 3 5 3 3 4" xfId="37950"/>
    <cellStyle name="Comma 3 3 5 3 4" xfId="11815"/>
    <cellStyle name="Comma 3 3 5 3 4 2" xfId="41639"/>
    <cellStyle name="Comma 3 3 5 3 4 2 2" xfId="53255"/>
    <cellStyle name="Comma 3 3 5 3 4 3" xfId="47447"/>
    <cellStyle name="Comma 3 3 5 3 4 4" xfId="30613"/>
    <cellStyle name="Comma 3 3 5 3 5" xfId="39302"/>
    <cellStyle name="Comma 3 3 5 3 5 2" xfId="50918"/>
    <cellStyle name="Comma 3 3 5 3 6" xfId="24778"/>
    <cellStyle name="Comma 3 3 5 3 7" xfId="45110"/>
    <cellStyle name="Comma 3 3 5 3 8" xfId="22251"/>
    <cellStyle name="Comma 3 3 5 4" xfId="825"/>
    <cellStyle name="Comma 3 3 5 4 2" xfId="2932"/>
    <cellStyle name="Comma 3 3 5 4 2 2" xfId="13302"/>
    <cellStyle name="Comma 3 3 5 4 2 2 2" xfId="42700"/>
    <cellStyle name="Comma 3 3 5 4 2 2 2 2" xfId="54316"/>
    <cellStyle name="Comma 3 3 5 4 2 2 3" xfId="48508"/>
    <cellStyle name="Comma 3 3 5 4 2 2 4" xfId="31985"/>
    <cellStyle name="Comma 3 3 5 4 2 3" xfId="40582"/>
    <cellStyle name="Comma 3 3 5 4 2 3 2" xfId="52198"/>
    <cellStyle name="Comma 3 3 5 4 2 4" xfId="46390"/>
    <cellStyle name="Comma 3 3 5 4 2 5" xfId="28963"/>
    <cellStyle name="Comma 3 3 5 4 3" xfId="10524"/>
    <cellStyle name="Comma 3 3 5 4 3 2" xfId="20893"/>
    <cellStyle name="Comma 3 3 5 4 3 2 2" xfId="55485"/>
    <cellStyle name="Comma 3 3 5 4 3 2 3" xfId="43869"/>
    <cellStyle name="Comma 3 3 5 4 3 3" xfId="49677"/>
    <cellStyle name="Comma 3 3 5 4 3 4" xfId="38061"/>
    <cellStyle name="Comma 3 3 5 4 4" xfId="11195"/>
    <cellStyle name="Comma 3 3 5 4 4 2" xfId="41166"/>
    <cellStyle name="Comma 3 3 5 4 4 2 2" xfId="52782"/>
    <cellStyle name="Comma 3 3 5 4 4 3" xfId="46974"/>
    <cellStyle name="Comma 3 3 5 4 4 4" xfId="30140"/>
    <cellStyle name="Comma 3 3 5 4 5" xfId="39413"/>
    <cellStyle name="Comma 3 3 5 4 5 2" xfId="51029"/>
    <cellStyle name="Comma 3 3 5 4 6" xfId="24926"/>
    <cellStyle name="Comma 3 3 5 4 7" xfId="45221"/>
    <cellStyle name="Comma 3 3 5 4 8" xfId="22399"/>
    <cellStyle name="Comma 3 3 5 5" xfId="2284"/>
    <cellStyle name="Comma 3 3 5 5 2" xfId="9940"/>
    <cellStyle name="Comma 3 3 5 5 2 2" xfId="20309"/>
    <cellStyle name="Comma 3 3 5 5 2 2 2" xfId="43285"/>
    <cellStyle name="Comma 3 3 5 5 2 2 2 2" xfId="54901"/>
    <cellStyle name="Comma 3 3 5 5 2 2 3" xfId="49093"/>
    <cellStyle name="Comma 3 3 5 5 2 2 4" xfId="37477"/>
    <cellStyle name="Comma 3 3 5 5 2 3" xfId="39998"/>
    <cellStyle name="Comma 3 3 5 5 2 3 2" xfId="51614"/>
    <cellStyle name="Comma 3 3 5 5 2 4" xfId="45806"/>
    <cellStyle name="Comma 3 3 5 5 2 5" xfId="28364"/>
    <cellStyle name="Comma 3 3 5 5 3" xfId="12654"/>
    <cellStyle name="Comma 3 3 5 5 3 2" xfId="42116"/>
    <cellStyle name="Comma 3 3 5 5 3 2 2" xfId="53732"/>
    <cellStyle name="Comma 3 3 5 5 3 3" xfId="47924"/>
    <cellStyle name="Comma 3 3 5 5 3 4" xfId="31353"/>
    <cellStyle name="Comma 3 3 5 5 4" xfId="38829"/>
    <cellStyle name="Comma 3 3 5 5 4 2" xfId="50445"/>
    <cellStyle name="Comma 3 3 5 5 5" xfId="24206"/>
    <cellStyle name="Comma 3 3 5 5 6" xfId="44637"/>
    <cellStyle name="Comma 3 3 5 5 7" xfId="21670"/>
    <cellStyle name="Comma 3 3 5 6" xfId="1950"/>
    <cellStyle name="Comma 3 3 5 6 2" xfId="12320"/>
    <cellStyle name="Comma 3 3 5 6 2 2" xfId="41896"/>
    <cellStyle name="Comma 3 3 5 6 2 2 2" xfId="53512"/>
    <cellStyle name="Comma 3 3 5 6 2 3" xfId="47704"/>
    <cellStyle name="Comma 3 3 5 6 2 4" xfId="31101"/>
    <cellStyle name="Comma 3 3 5 6 3" xfId="38609"/>
    <cellStyle name="Comma 3 3 5 6 3 2" xfId="50225"/>
    <cellStyle name="Comma 3 3 5 6 4" xfId="44417"/>
    <cellStyle name="Comma 3 3 5 6 5" xfId="23872"/>
    <cellStyle name="Comma 3 3 5 7" xfId="1566"/>
    <cellStyle name="Comma 3 3 5 7 2" xfId="11936"/>
    <cellStyle name="Comma 3 3 5 7 2 2" xfId="41713"/>
    <cellStyle name="Comma 3 3 5 7 2 2 2" xfId="53329"/>
    <cellStyle name="Comma 3 3 5 7 2 3" xfId="47521"/>
    <cellStyle name="Comma 3 3 5 7 2 4" xfId="30734"/>
    <cellStyle name="Comma 3 3 5 7 3" xfId="39778"/>
    <cellStyle name="Comma 3 3 5 7 3 2" xfId="51394"/>
    <cellStyle name="Comma 3 3 5 7 4" xfId="45586"/>
    <cellStyle name="Comma 3 3 5 7 5" xfId="28064"/>
    <cellStyle name="Comma 3 3 5 8" xfId="9720"/>
    <cellStyle name="Comma 3 3 5 8 2" xfId="20089"/>
    <cellStyle name="Comma 3 3 5 8 2 2" xfId="54681"/>
    <cellStyle name="Comma 3 3 5 8 2 3" xfId="43065"/>
    <cellStyle name="Comma 3 3 5 8 3" xfId="48873"/>
    <cellStyle name="Comma 3 3 5 8 4" xfId="37257"/>
    <cellStyle name="Comma 3 3 5 9" xfId="11047"/>
    <cellStyle name="Comma 3 3 5 9 2" xfId="41055"/>
    <cellStyle name="Comma 3 3 5 9 2 2" xfId="52671"/>
    <cellStyle name="Comma 3 3 5 9 3" xfId="46863"/>
    <cellStyle name="Comma 3 3 5 9 4" xfId="30029"/>
    <cellStyle name="Comma 3 3 6" xfId="1057"/>
    <cellStyle name="Comma 3 3 6 2" xfId="3141"/>
    <cellStyle name="Comma 3 3 6 2 2" xfId="10670"/>
    <cellStyle name="Comma 3 3 6 2 2 2" xfId="21039"/>
    <cellStyle name="Comma 3 3 6 2 2 2 2" xfId="44015"/>
    <cellStyle name="Comma 3 3 6 2 2 2 2 2" xfId="55631"/>
    <cellStyle name="Comma 3 3 6 2 2 2 3" xfId="49823"/>
    <cellStyle name="Comma 3 3 6 2 2 2 4" xfId="38207"/>
    <cellStyle name="Comma 3 3 6 2 2 3" xfId="40728"/>
    <cellStyle name="Comma 3 3 6 2 2 3 2" xfId="52344"/>
    <cellStyle name="Comma 3 3 6 2 2 4" xfId="46536"/>
    <cellStyle name="Comma 3 3 6 2 2 5" xfId="29165"/>
    <cellStyle name="Comma 3 3 6 2 3" xfId="13511"/>
    <cellStyle name="Comma 3 3 6 2 3 2" xfId="42846"/>
    <cellStyle name="Comma 3 3 6 2 3 2 2" xfId="54462"/>
    <cellStyle name="Comma 3 3 6 2 3 3" xfId="48654"/>
    <cellStyle name="Comma 3 3 6 2 3 4" xfId="32138"/>
    <cellStyle name="Comma 3 3 6 2 4" xfId="39559"/>
    <cellStyle name="Comma 3 3 6 2 4 2" xfId="51175"/>
    <cellStyle name="Comma 3 3 6 2 5" xfId="25149"/>
    <cellStyle name="Comma 3 3 6 2 6" xfId="45367"/>
    <cellStyle name="Comma 3 3 6 2 7" xfId="22622"/>
    <cellStyle name="Comma 3 3 6 3" xfId="2462"/>
    <cellStyle name="Comma 3 3 6 3 2" xfId="12832"/>
    <cellStyle name="Comma 3 3 6 3 2 2" xfId="42262"/>
    <cellStyle name="Comma 3 3 6 3 2 2 2" xfId="53878"/>
    <cellStyle name="Comma 3 3 6 3 2 3" xfId="48070"/>
    <cellStyle name="Comma 3 3 6 3 2 4" xfId="31519"/>
    <cellStyle name="Comma 3 3 6 3 3" xfId="40144"/>
    <cellStyle name="Comma 3 3 6 3 3 2" xfId="51760"/>
    <cellStyle name="Comma 3 3 6 3 4" xfId="45952"/>
    <cellStyle name="Comma 3 3 6 3 5" xfId="28521"/>
    <cellStyle name="Comma 3 3 6 4" xfId="10086"/>
    <cellStyle name="Comma 3 3 6 4 2" xfId="20455"/>
    <cellStyle name="Comma 3 3 6 4 2 2" xfId="55047"/>
    <cellStyle name="Comma 3 3 6 4 2 3" xfId="43431"/>
    <cellStyle name="Comma 3 3 6 4 3" xfId="49239"/>
    <cellStyle name="Comma 3 3 6 4 4" xfId="37623"/>
    <cellStyle name="Comma 3 3 6 5" xfId="11427"/>
    <cellStyle name="Comma 3 3 6 5 2" xfId="41312"/>
    <cellStyle name="Comma 3 3 6 5 2 2" xfId="52928"/>
    <cellStyle name="Comma 3 3 6 5 3" xfId="47120"/>
    <cellStyle name="Comma 3 3 6 5 4" xfId="30286"/>
    <cellStyle name="Comma 3 3 6 6" xfId="38975"/>
    <cellStyle name="Comma 3 3 6 6 2" xfId="50591"/>
    <cellStyle name="Comma 3 3 6 7" xfId="24390"/>
    <cellStyle name="Comma 3 3 6 8" xfId="44783"/>
    <cellStyle name="Comma 3 3 6 9" xfId="21863"/>
    <cellStyle name="Comma 3 3 7" xfId="1300"/>
    <cellStyle name="Comma 3 3 7 2" xfId="2659"/>
    <cellStyle name="Comma 3 3 7 2 2" xfId="13029"/>
    <cellStyle name="Comma 3 3 7 2 2 2" xfId="42444"/>
    <cellStyle name="Comma 3 3 7 2 2 2 2" xfId="54060"/>
    <cellStyle name="Comma 3 3 7 2 2 3" xfId="48252"/>
    <cellStyle name="Comma 3 3 7 2 2 4" xfId="31716"/>
    <cellStyle name="Comma 3 3 7 2 3" xfId="40326"/>
    <cellStyle name="Comma 3 3 7 2 3 2" xfId="51942"/>
    <cellStyle name="Comma 3 3 7 2 4" xfId="46134"/>
    <cellStyle name="Comma 3 3 7 2 5" xfId="28703"/>
    <cellStyle name="Comma 3 3 7 3" xfId="10268"/>
    <cellStyle name="Comma 3 3 7 3 2" xfId="20637"/>
    <cellStyle name="Comma 3 3 7 3 2 2" xfId="55229"/>
    <cellStyle name="Comma 3 3 7 3 2 3" xfId="43613"/>
    <cellStyle name="Comma 3 3 7 3 3" xfId="49421"/>
    <cellStyle name="Comma 3 3 7 3 4" xfId="37805"/>
    <cellStyle name="Comma 3 3 7 4" xfId="11670"/>
    <cellStyle name="Comma 3 3 7 4 2" xfId="41494"/>
    <cellStyle name="Comma 3 3 7 4 2 2" xfId="53110"/>
    <cellStyle name="Comma 3 3 7 4 3" xfId="47302"/>
    <cellStyle name="Comma 3 3 7 4 4" xfId="30468"/>
    <cellStyle name="Comma 3 3 7 5" xfId="39157"/>
    <cellStyle name="Comma 3 3 7 5 2" xfId="50773"/>
    <cellStyle name="Comma 3 3 7 6" xfId="24633"/>
    <cellStyle name="Comma 3 3 7 7" xfId="44965"/>
    <cellStyle name="Comma 3 3 7 8" xfId="22106"/>
    <cellStyle name="Comma 3 3 8" xfId="718"/>
    <cellStyle name="Comma 3 3 8 2" xfId="2843"/>
    <cellStyle name="Comma 3 3 8 2 2" xfId="13213"/>
    <cellStyle name="Comma 3 3 8 2 2 2" xfId="42626"/>
    <cellStyle name="Comma 3 3 8 2 2 2 2" xfId="54242"/>
    <cellStyle name="Comma 3 3 8 2 2 3" xfId="48434"/>
    <cellStyle name="Comma 3 3 8 2 2 4" xfId="31900"/>
    <cellStyle name="Comma 3 3 8 2 3" xfId="40508"/>
    <cellStyle name="Comma 3 3 8 2 3 2" xfId="52124"/>
    <cellStyle name="Comma 3 3 8 2 4" xfId="46316"/>
    <cellStyle name="Comma 3 3 8 2 5" xfId="28885"/>
    <cellStyle name="Comma 3 3 8 3" xfId="10450"/>
    <cellStyle name="Comma 3 3 8 3 2" xfId="20819"/>
    <cellStyle name="Comma 3 3 8 3 2 2" xfId="55411"/>
    <cellStyle name="Comma 3 3 8 3 2 3" xfId="43795"/>
    <cellStyle name="Comma 3 3 8 3 3" xfId="49603"/>
    <cellStyle name="Comma 3 3 8 3 4" xfId="37987"/>
    <cellStyle name="Comma 3 3 8 4" xfId="11088"/>
    <cellStyle name="Comma 3 3 8 4 2" xfId="41092"/>
    <cellStyle name="Comma 3 3 8 4 2 2" xfId="52708"/>
    <cellStyle name="Comma 3 3 8 4 3" xfId="46900"/>
    <cellStyle name="Comma 3 3 8 4 4" xfId="30066"/>
    <cellStyle name="Comma 3 3 8 5" xfId="39339"/>
    <cellStyle name="Comma 3 3 8 5 2" xfId="50955"/>
    <cellStyle name="Comma 3 3 8 6" xfId="24819"/>
    <cellStyle name="Comma 3 3 8 7" xfId="45147"/>
    <cellStyle name="Comma 3 3 8 8" xfId="22292"/>
    <cellStyle name="Comma 3 3 9" xfId="2200"/>
    <cellStyle name="Comma 3 3 9 2" xfId="9866"/>
    <cellStyle name="Comma 3 3 9 2 2" xfId="20235"/>
    <cellStyle name="Comma 3 3 9 2 2 2" xfId="43211"/>
    <cellStyle name="Comma 3 3 9 2 2 2 2" xfId="54827"/>
    <cellStyle name="Comma 3 3 9 2 2 3" xfId="49019"/>
    <cellStyle name="Comma 3 3 9 2 2 4" xfId="37403"/>
    <cellStyle name="Comma 3 3 9 2 3" xfId="39924"/>
    <cellStyle name="Comma 3 3 9 2 3 2" xfId="51540"/>
    <cellStyle name="Comma 3 3 9 2 4" xfId="45732"/>
    <cellStyle name="Comma 3 3 9 2 5" xfId="28280"/>
    <cellStyle name="Comma 3 3 9 3" xfId="12570"/>
    <cellStyle name="Comma 3 3 9 3 2" xfId="42042"/>
    <cellStyle name="Comma 3 3 9 3 2 2" xfId="53658"/>
    <cellStyle name="Comma 3 3 9 3 3" xfId="47850"/>
    <cellStyle name="Comma 3 3 9 3 4" xfId="31279"/>
    <cellStyle name="Comma 3 3 9 4" xfId="38755"/>
    <cellStyle name="Comma 3 3 9 4 2" xfId="50371"/>
    <cellStyle name="Comma 3 3 9 5" xfId="24122"/>
    <cellStyle name="Comma 3 3 9 6" xfId="44563"/>
    <cellStyle name="Comma 3 3 9 7" xfId="21586"/>
    <cellStyle name="Comma 3 4" xfId="517"/>
    <cellStyle name="Comma 3 4 10" xfId="10889"/>
    <cellStyle name="Comma 3 4 10 2" xfId="40929"/>
    <cellStyle name="Comma 3 4 10 2 2" xfId="52545"/>
    <cellStyle name="Comma 3 4 10 3" xfId="46737"/>
    <cellStyle name="Comma 3 4 10 4" xfId="29903"/>
    <cellStyle name="Comma 3 4 11" xfId="38445"/>
    <cellStyle name="Comma 3 4 11 2" xfId="50061"/>
    <cellStyle name="Comma 3 4 12" xfId="23444"/>
    <cellStyle name="Comma 3 4 13" xfId="44253"/>
    <cellStyle name="Comma 3 4 14" xfId="21362"/>
    <cellStyle name="Comma 3 4 2" xfId="844"/>
    <cellStyle name="Comma 3 4 2 2" xfId="2951"/>
    <cellStyle name="Comma 3 4 2 2 2" xfId="10543"/>
    <cellStyle name="Comma 3 4 2 2 2 2" xfId="20912"/>
    <cellStyle name="Comma 3 4 2 2 2 2 2" xfId="43888"/>
    <cellStyle name="Comma 3 4 2 2 2 2 2 2" xfId="55504"/>
    <cellStyle name="Comma 3 4 2 2 2 2 3" xfId="49696"/>
    <cellStyle name="Comma 3 4 2 2 2 2 4" xfId="38080"/>
    <cellStyle name="Comma 3 4 2 2 2 3" xfId="40601"/>
    <cellStyle name="Comma 3 4 2 2 2 3 2" xfId="52217"/>
    <cellStyle name="Comma 3 4 2 2 2 4" xfId="46409"/>
    <cellStyle name="Comma 3 4 2 2 2 5" xfId="28982"/>
    <cellStyle name="Comma 3 4 2 2 3" xfId="13321"/>
    <cellStyle name="Comma 3 4 2 2 3 2" xfId="42719"/>
    <cellStyle name="Comma 3 4 2 2 3 2 2" xfId="54335"/>
    <cellStyle name="Comma 3 4 2 2 3 3" xfId="48527"/>
    <cellStyle name="Comma 3 4 2 2 3 4" xfId="32004"/>
    <cellStyle name="Comma 3 4 2 2 4" xfId="39432"/>
    <cellStyle name="Comma 3 4 2 2 4 2" xfId="51048"/>
    <cellStyle name="Comma 3 4 2 2 5" xfId="24945"/>
    <cellStyle name="Comma 3 4 2 2 6" xfId="45240"/>
    <cellStyle name="Comma 3 4 2 2 7" xfId="22418"/>
    <cellStyle name="Comma 3 4 2 3" xfId="2303"/>
    <cellStyle name="Comma 3 4 2 3 2" xfId="12673"/>
    <cellStyle name="Comma 3 4 2 3 2 2" xfId="42135"/>
    <cellStyle name="Comma 3 4 2 3 2 2 2" xfId="53751"/>
    <cellStyle name="Comma 3 4 2 3 2 3" xfId="47943"/>
    <cellStyle name="Comma 3 4 2 3 2 4" xfId="31372"/>
    <cellStyle name="Comma 3 4 2 3 3" xfId="40017"/>
    <cellStyle name="Comma 3 4 2 3 3 2" xfId="51633"/>
    <cellStyle name="Comma 3 4 2 3 4" xfId="45825"/>
    <cellStyle name="Comma 3 4 2 3 5" xfId="28383"/>
    <cellStyle name="Comma 3 4 2 4" xfId="9959"/>
    <cellStyle name="Comma 3 4 2 4 2" xfId="20328"/>
    <cellStyle name="Comma 3 4 2 4 2 2" xfId="54920"/>
    <cellStyle name="Comma 3 4 2 4 2 3" xfId="43304"/>
    <cellStyle name="Comma 3 4 2 4 3" xfId="49112"/>
    <cellStyle name="Comma 3 4 2 4 4" xfId="37496"/>
    <cellStyle name="Comma 3 4 2 5" xfId="11214"/>
    <cellStyle name="Comma 3 4 2 5 2" xfId="41185"/>
    <cellStyle name="Comma 3 4 2 5 2 2" xfId="52801"/>
    <cellStyle name="Comma 3 4 2 5 3" xfId="46993"/>
    <cellStyle name="Comma 3 4 2 5 4" xfId="30159"/>
    <cellStyle name="Comma 3 4 2 6" xfId="38848"/>
    <cellStyle name="Comma 3 4 2 6 2" xfId="50464"/>
    <cellStyle name="Comma 3 4 2 7" xfId="24225"/>
    <cellStyle name="Comma 3 4 2 8" xfId="44656"/>
    <cellStyle name="Comma 3 4 2 9" xfId="21689"/>
    <cellStyle name="Comma 3 4 3" xfId="1105"/>
    <cellStyle name="Comma 3 4 3 2" xfId="3160"/>
    <cellStyle name="Comma 3 4 3 2 2" xfId="10689"/>
    <cellStyle name="Comma 3 4 3 2 2 2" xfId="21058"/>
    <cellStyle name="Comma 3 4 3 2 2 2 2" xfId="44034"/>
    <cellStyle name="Comma 3 4 3 2 2 2 2 2" xfId="55650"/>
    <cellStyle name="Comma 3 4 3 2 2 2 3" xfId="49842"/>
    <cellStyle name="Comma 3 4 3 2 2 2 4" xfId="38226"/>
    <cellStyle name="Comma 3 4 3 2 2 3" xfId="40747"/>
    <cellStyle name="Comma 3 4 3 2 2 3 2" xfId="52363"/>
    <cellStyle name="Comma 3 4 3 2 2 4" xfId="46555"/>
    <cellStyle name="Comma 3 4 3 2 2 5" xfId="29184"/>
    <cellStyle name="Comma 3 4 3 2 3" xfId="13530"/>
    <cellStyle name="Comma 3 4 3 2 3 2" xfId="42865"/>
    <cellStyle name="Comma 3 4 3 2 3 2 2" xfId="54481"/>
    <cellStyle name="Comma 3 4 3 2 3 3" xfId="48673"/>
    <cellStyle name="Comma 3 4 3 2 3 4" xfId="32157"/>
    <cellStyle name="Comma 3 4 3 2 4" xfId="39578"/>
    <cellStyle name="Comma 3 4 3 2 4 2" xfId="51194"/>
    <cellStyle name="Comma 3 4 3 2 5" xfId="25168"/>
    <cellStyle name="Comma 3 4 3 2 6" xfId="45386"/>
    <cellStyle name="Comma 3 4 3 2 7" xfId="22641"/>
    <cellStyle name="Comma 3 4 3 3" xfId="2488"/>
    <cellStyle name="Comma 3 4 3 3 2" xfId="12858"/>
    <cellStyle name="Comma 3 4 3 3 2 2" xfId="42281"/>
    <cellStyle name="Comma 3 4 3 3 2 2 2" xfId="53897"/>
    <cellStyle name="Comma 3 4 3 3 2 3" xfId="48089"/>
    <cellStyle name="Comma 3 4 3 3 2 4" xfId="31545"/>
    <cellStyle name="Comma 3 4 3 3 3" xfId="40163"/>
    <cellStyle name="Comma 3 4 3 3 3 2" xfId="51779"/>
    <cellStyle name="Comma 3 4 3 3 4" xfId="45971"/>
    <cellStyle name="Comma 3 4 3 3 5" xfId="28540"/>
    <cellStyle name="Comma 3 4 3 4" xfId="10105"/>
    <cellStyle name="Comma 3 4 3 4 2" xfId="20474"/>
    <cellStyle name="Comma 3 4 3 4 2 2" xfId="55066"/>
    <cellStyle name="Comma 3 4 3 4 2 3" xfId="43450"/>
    <cellStyle name="Comma 3 4 3 4 3" xfId="49258"/>
    <cellStyle name="Comma 3 4 3 4 4" xfId="37642"/>
    <cellStyle name="Comma 3 4 3 5" xfId="11475"/>
    <cellStyle name="Comma 3 4 3 5 2" xfId="41331"/>
    <cellStyle name="Comma 3 4 3 5 2 2" xfId="52947"/>
    <cellStyle name="Comma 3 4 3 5 3" xfId="47139"/>
    <cellStyle name="Comma 3 4 3 5 4" xfId="30305"/>
    <cellStyle name="Comma 3 4 3 6" xfId="38994"/>
    <cellStyle name="Comma 3 4 3 6 2" xfId="50610"/>
    <cellStyle name="Comma 3 4 3 7" xfId="24438"/>
    <cellStyle name="Comma 3 4 3 8" xfId="44802"/>
    <cellStyle name="Comma 3 4 3 9" xfId="21911"/>
    <cellStyle name="Comma 3 4 4" xfId="1319"/>
    <cellStyle name="Comma 3 4 4 2" xfId="2678"/>
    <cellStyle name="Comma 3 4 4 2 2" xfId="13048"/>
    <cellStyle name="Comma 3 4 4 2 2 2" xfId="42463"/>
    <cellStyle name="Comma 3 4 4 2 2 2 2" xfId="54079"/>
    <cellStyle name="Comma 3 4 4 2 2 3" xfId="48271"/>
    <cellStyle name="Comma 3 4 4 2 2 4" xfId="31735"/>
    <cellStyle name="Comma 3 4 4 2 3" xfId="40345"/>
    <cellStyle name="Comma 3 4 4 2 3 2" xfId="51961"/>
    <cellStyle name="Comma 3 4 4 2 4" xfId="46153"/>
    <cellStyle name="Comma 3 4 4 2 5" xfId="28722"/>
    <cellStyle name="Comma 3 4 4 3" xfId="10287"/>
    <cellStyle name="Comma 3 4 4 3 2" xfId="20656"/>
    <cellStyle name="Comma 3 4 4 3 2 2" xfId="55248"/>
    <cellStyle name="Comma 3 4 4 3 2 3" xfId="43632"/>
    <cellStyle name="Comma 3 4 4 3 3" xfId="49440"/>
    <cellStyle name="Comma 3 4 4 3 4" xfId="37824"/>
    <cellStyle name="Comma 3 4 4 4" xfId="11689"/>
    <cellStyle name="Comma 3 4 4 4 2" xfId="41513"/>
    <cellStyle name="Comma 3 4 4 4 2 2" xfId="53129"/>
    <cellStyle name="Comma 3 4 4 4 3" xfId="47321"/>
    <cellStyle name="Comma 3 4 4 4 4" xfId="30487"/>
    <cellStyle name="Comma 3 4 4 5" xfId="39176"/>
    <cellStyle name="Comma 3 4 4 5 2" xfId="50792"/>
    <cellStyle name="Comma 3 4 4 6" xfId="24652"/>
    <cellStyle name="Comma 3 4 4 7" xfId="44984"/>
    <cellStyle name="Comma 3 4 4 8" xfId="22125"/>
    <cellStyle name="Comma 3 4 5" xfId="766"/>
    <cellStyle name="Comma 3 4 5 2" xfId="2873"/>
    <cellStyle name="Comma 3 4 5 2 2" xfId="13243"/>
    <cellStyle name="Comma 3 4 5 2 2 2" xfId="42645"/>
    <cellStyle name="Comma 3 4 5 2 2 2 2" xfId="54261"/>
    <cellStyle name="Comma 3 4 5 2 2 3" xfId="48453"/>
    <cellStyle name="Comma 3 4 5 2 2 4" xfId="31930"/>
    <cellStyle name="Comma 3 4 5 2 3" xfId="40527"/>
    <cellStyle name="Comma 3 4 5 2 3 2" xfId="52143"/>
    <cellStyle name="Comma 3 4 5 2 4" xfId="46335"/>
    <cellStyle name="Comma 3 4 5 2 5" xfId="28904"/>
    <cellStyle name="Comma 3 4 5 3" xfId="10469"/>
    <cellStyle name="Comma 3 4 5 3 2" xfId="20838"/>
    <cellStyle name="Comma 3 4 5 3 2 2" xfId="55430"/>
    <cellStyle name="Comma 3 4 5 3 2 3" xfId="43814"/>
    <cellStyle name="Comma 3 4 5 3 3" xfId="49622"/>
    <cellStyle name="Comma 3 4 5 3 4" xfId="38006"/>
    <cellStyle name="Comma 3 4 5 4" xfId="11136"/>
    <cellStyle name="Comma 3 4 5 4 2" xfId="41111"/>
    <cellStyle name="Comma 3 4 5 4 2 2" xfId="52727"/>
    <cellStyle name="Comma 3 4 5 4 3" xfId="46919"/>
    <cellStyle name="Comma 3 4 5 4 4" xfId="30085"/>
    <cellStyle name="Comma 3 4 5 5" xfId="39358"/>
    <cellStyle name="Comma 3 4 5 5 2" xfId="50974"/>
    <cellStyle name="Comma 3 4 5 6" xfId="24867"/>
    <cellStyle name="Comma 3 4 5 7" xfId="45166"/>
    <cellStyle name="Comma 3 4 5 8" xfId="22340"/>
    <cellStyle name="Comma 3 4 6" xfId="2228"/>
    <cellStyle name="Comma 3 4 6 2" xfId="9885"/>
    <cellStyle name="Comma 3 4 6 2 2" xfId="20254"/>
    <cellStyle name="Comma 3 4 6 2 2 2" xfId="43230"/>
    <cellStyle name="Comma 3 4 6 2 2 2 2" xfId="54846"/>
    <cellStyle name="Comma 3 4 6 2 2 3" xfId="49038"/>
    <cellStyle name="Comma 3 4 6 2 2 4" xfId="37422"/>
    <cellStyle name="Comma 3 4 6 2 3" xfId="39943"/>
    <cellStyle name="Comma 3 4 6 2 3 2" xfId="51559"/>
    <cellStyle name="Comma 3 4 6 2 4" xfId="45751"/>
    <cellStyle name="Comma 3 4 6 2 5" xfId="28308"/>
    <cellStyle name="Comma 3 4 6 3" xfId="12598"/>
    <cellStyle name="Comma 3 4 6 3 2" xfId="42061"/>
    <cellStyle name="Comma 3 4 6 3 2 2" xfId="53677"/>
    <cellStyle name="Comma 3 4 6 3 3" xfId="47869"/>
    <cellStyle name="Comma 3 4 6 3 4" xfId="31298"/>
    <cellStyle name="Comma 3 4 6 4" xfId="38774"/>
    <cellStyle name="Comma 3 4 6 4 2" xfId="50390"/>
    <cellStyle name="Comma 3 4 6 5" xfId="24150"/>
    <cellStyle name="Comma 3 4 6 6" xfId="44582"/>
    <cellStyle name="Comma 3 4 6 7" xfId="21614"/>
    <cellStyle name="Comma 3 4 7" xfId="1988"/>
    <cellStyle name="Comma 3 4 7 2" xfId="12358"/>
    <cellStyle name="Comma 3 4 7 2 2" xfId="41915"/>
    <cellStyle name="Comma 3 4 7 2 2 2" xfId="53531"/>
    <cellStyle name="Comma 3 4 7 2 3" xfId="47723"/>
    <cellStyle name="Comma 3 4 7 2 4" xfId="31138"/>
    <cellStyle name="Comma 3 4 7 3" xfId="38628"/>
    <cellStyle name="Comma 3 4 7 3 2" xfId="50244"/>
    <cellStyle name="Comma 3 4 7 4" xfId="44436"/>
    <cellStyle name="Comma 3 4 7 5" xfId="23910"/>
    <cellStyle name="Comma 3 4 8" xfId="1585"/>
    <cellStyle name="Comma 3 4 8 2" xfId="11955"/>
    <cellStyle name="Comma 3 4 8 2 2" xfId="41732"/>
    <cellStyle name="Comma 3 4 8 2 2 2" xfId="53348"/>
    <cellStyle name="Comma 3 4 8 2 3" xfId="47540"/>
    <cellStyle name="Comma 3 4 8 2 4" xfId="30753"/>
    <cellStyle name="Comma 3 4 8 3" xfId="39797"/>
    <cellStyle name="Comma 3 4 8 3 2" xfId="51413"/>
    <cellStyle name="Comma 3 4 8 4" xfId="45605"/>
    <cellStyle name="Comma 3 4 8 5" xfId="28083"/>
    <cellStyle name="Comma 3 4 9" xfId="9739"/>
    <cellStyle name="Comma 3 4 9 2" xfId="20108"/>
    <cellStyle name="Comma 3 4 9 2 2" xfId="54700"/>
    <cellStyle name="Comma 3 4 9 2 3" xfId="43084"/>
    <cellStyle name="Comma 3 4 9 3" xfId="48892"/>
    <cellStyle name="Comma 3 4 9 4" xfId="37276"/>
    <cellStyle name="Comma 3 5" xfId="560"/>
    <cellStyle name="Comma 3 5 10" xfId="38481"/>
    <cellStyle name="Comma 3 5 10 2" xfId="50097"/>
    <cellStyle name="Comma 3 5 11" xfId="23487"/>
    <cellStyle name="Comma 3 5 12" xfId="44289"/>
    <cellStyle name="Comma 3 5 13" xfId="21405"/>
    <cellStyle name="Comma 3 5 2" xfId="1148"/>
    <cellStyle name="Comma 3 5 2 2" xfId="3196"/>
    <cellStyle name="Comma 3 5 2 2 2" xfId="10725"/>
    <cellStyle name="Comma 3 5 2 2 2 2" xfId="21094"/>
    <cellStyle name="Comma 3 5 2 2 2 2 2" xfId="44070"/>
    <cellStyle name="Comma 3 5 2 2 2 2 2 2" xfId="55686"/>
    <cellStyle name="Comma 3 5 2 2 2 2 3" xfId="49878"/>
    <cellStyle name="Comma 3 5 2 2 2 2 4" xfId="38262"/>
    <cellStyle name="Comma 3 5 2 2 2 3" xfId="40783"/>
    <cellStyle name="Comma 3 5 2 2 2 3 2" xfId="52399"/>
    <cellStyle name="Comma 3 5 2 2 2 4" xfId="46591"/>
    <cellStyle name="Comma 3 5 2 2 2 5" xfId="29220"/>
    <cellStyle name="Comma 3 5 2 2 3" xfId="13566"/>
    <cellStyle name="Comma 3 5 2 2 3 2" xfId="42901"/>
    <cellStyle name="Comma 3 5 2 2 3 2 2" xfId="54517"/>
    <cellStyle name="Comma 3 5 2 2 3 3" xfId="48709"/>
    <cellStyle name="Comma 3 5 2 2 3 4" xfId="32193"/>
    <cellStyle name="Comma 3 5 2 2 4" xfId="39614"/>
    <cellStyle name="Comma 3 5 2 2 4 2" xfId="51230"/>
    <cellStyle name="Comma 3 5 2 2 5" xfId="25204"/>
    <cellStyle name="Comma 3 5 2 2 6" xfId="45422"/>
    <cellStyle name="Comma 3 5 2 2 7" xfId="22677"/>
    <cellStyle name="Comma 3 5 2 3" xfId="2527"/>
    <cellStyle name="Comma 3 5 2 3 2" xfId="12897"/>
    <cellStyle name="Comma 3 5 2 3 2 2" xfId="42317"/>
    <cellStyle name="Comma 3 5 2 3 2 2 2" xfId="53933"/>
    <cellStyle name="Comma 3 5 2 3 2 3" xfId="48125"/>
    <cellStyle name="Comma 3 5 2 3 2 4" xfId="31584"/>
    <cellStyle name="Comma 3 5 2 3 3" xfId="40199"/>
    <cellStyle name="Comma 3 5 2 3 3 2" xfId="51815"/>
    <cellStyle name="Comma 3 5 2 3 4" xfId="46007"/>
    <cellStyle name="Comma 3 5 2 3 5" xfId="28576"/>
    <cellStyle name="Comma 3 5 2 4" xfId="10141"/>
    <cellStyle name="Comma 3 5 2 4 2" xfId="20510"/>
    <cellStyle name="Comma 3 5 2 4 2 2" xfId="55102"/>
    <cellStyle name="Comma 3 5 2 4 2 3" xfId="43486"/>
    <cellStyle name="Comma 3 5 2 4 3" xfId="49294"/>
    <cellStyle name="Comma 3 5 2 4 4" xfId="37678"/>
    <cellStyle name="Comma 3 5 2 5" xfId="11518"/>
    <cellStyle name="Comma 3 5 2 5 2" xfId="41367"/>
    <cellStyle name="Comma 3 5 2 5 2 2" xfId="52983"/>
    <cellStyle name="Comma 3 5 2 5 3" xfId="47175"/>
    <cellStyle name="Comma 3 5 2 5 4" xfId="30341"/>
    <cellStyle name="Comma 3 5 2 6" xfId="39030"/>
    <cellStyle name="Comma 3 5 2 6 2" xfId="50646"/>
    <cellStyle name="Comma 3 5 2 7" xfId="24481"/>
    <cellStyle name="Comma 3 5 2 8" xfId="44838"/>
    <cellStyle name="Comma 3 5 2 9" xfId="21954"/>
    <cellStyle name="Comma 3 5 3" xfId="1355"/>
    <cellStyle name="Comma 3 5 3 2" xfId="2714"/>
    <cellStyle name="Comma 3 5 3 2 2" xfId="13084"/>
    <cellStyle name="Comma 3 5 3 2 2 2" xfId="42499"/>
    <cellStyle name="Comma 3 5 3 2 2 2 2" xfId="54115"/>
    <cellStyle name="Comma 3 5 3 2 2 3" xfId="48307"/>
    <cellStyle name="Comma 3 5 3 2 2 4" xfId="31771"/>
    <cellStyle name="Comma 3 5 3 2 3" xfId="40381"/>
    <cellStyle name="Comma 3 5 3 2 3 2" xfId="51997"/>
    <cellStyle name="Comma 3 5 3 2 4" xfId="46189"/>
    <cellStyle name="Comma 3 5 3 2 5" xfId="28758"/>
    <cellStyle name="Comma 3 5 3 3" xfId="10323"/>
    <cellStyle name="Comma 3 5 3 3 2" xfId="20692"/>
    <cellStyle name="Comma 3 5 3 3 2 2" xfId="55284"/>
    <cellStyle name="Comma 3 5 3 3 2 3" xfId="43668"/>
    <cellStyle name="Comma 3 5 3 3 3" xfId="49476"/>
    <cellStyle name="Comma 3 5 3 3 4" xfId="37860"/>
    <cellStyle name="Comma 3 5 3 4" xfId="11725"/>
    <cellStyle name="Comma 3 5 3 4 2" xfId="41549"/>
    <cellStyle name="Comma 3 5 3 4 2 2" xfId="53165"/>
    <cellStyle name="Comma 3 5 3 4 3" xfId="47357"/>
    <cellStyle name="Comma 3 5 3 4 4" xfId="30523"/>
    <cellStyle name="Comma 3 5 3 5" xfId="39212"/>
    <cellStyle name="Comma 3 5 3 5 2" xfId="50828"/>
    <cellStyle name="Comma 3 5 3 6" xfId="24688"/>
    <cellStyle name="Comma 3 5 3 7" xfId="45020"/>
    <cellStyle name="Comma 3 5 3 8" xfId="22161"/>
    <cellStyle name="Comma 3 5 4" xfId="885"/>
    <cellStyle name="Comma 3 5 4 2" xfId="2990"/>
    <cellStyle name="Comma 3 5 4 2 2" xfId="13360"/>
    <cellStyle name="Comma 3 5 4 2 2 2" xfId="42755"/>
    <cellStyle name="Comma 3 5 4 2 2 2 2" xfId="54371"/>
    <cellStyle name="Comma 3 5 4 2 2 3" xfId="48563"/>
    <cellStyle name="Comma 3 5 4 2 2 4" xfId="32043"/>
    <cellStyle name="Comma 3 5 4 2 3" xfId="40637"/>
    <cellStyle name="Comma 3 5 4 2 3 2" xfId="52253"/>
    <cellStyle name="Comma 3 5 4 2 4" xfId="46445"/>
    <cellStyle name="Comma 3 5 4 2 5" xfId="29018"/>
    <cellStyle name="Comma 3 5 4 3" xfId="10579"/>
    <cellStyle name="Comma 3 5 4 3 2" xfId="20948"/>
    <cellStyle name="Comma 3 5 4 3 2 2" xfId="55540"/>
    <cellStyle name="Comma 3 5 4 3 2 3" xfId="43924"/>
    <cellStyle name="Comma 3 5 4 3 3" xfId="49732"/>
    <cellStyle name="Comma 3 5 4 3 4" xfId="38116"/>
    <cellStyle name="Comma 3 5 4 4" xfId="11255"/>
    <cellStyle name="Comma 3 5 4 4 2" xfId="41221"/>
    <cellStyle name="Comma 3 5 4 4 2 2" xfId="52837"/>
    <cellStyle name="Comma 3 5 4 4 3" xfId="47029"/>
    <cellStyle name="Comma 3 5 4 4 4" xfId="30195"/>
    <cellStyle name="Comma 3 5 4 5" xfId="39468"/>
    <cellStyle name="Comma 3 5 4 5 2" xfId="51084"/>
    <cellStyle name="Comma 3 5 4 6" xfId="24986"/>
    <cellStyle name="Comma 3 5 4 7" xfId="45276"/>
    <cellStyle name="Comma 3 5 4 8" xfId="22459"/>
    <cellStyle name="Comma 3 5 5" xfId="2341"/>
    <cellStyle name="Comma 3 5 5 2" xfId="9995"/>
    <cellStyle name="Comma 3 5 5 2 2" xfId="20364"/>
    <cellStyle name="Comma 3 5 5 2 2 2" xfId="43340"/>
    <cellStyle name="Comma 3 5 5 2 2 2 2" xfId="54956"/>
    <cellStyle name="Comma 3 5 5 2 2 3" xfId="49148"/>
    <cellStyle name="Comma 3 5 5 2 2 4" xfId="37532"/>
    <cellStyle name="Comma 3 5 5 2 3" xfId="40053"/>
    <cellStyle name="Comma 3 5 5 2 3 2" xfId="51669"/>
    <cellStyle name="Comma 3 5 5 2 4" xfId="45861"/>
    <cellStyle name="Comma 3 5 5 2 5" xfId="28421"/>
    <cellStyle name="Comma 3 5 5 3" xfId="12711"/>
    <cellStyle name="Comma 3 5 5 3 2" xfId="42171"/>
    <cellStyle name="Comma 3 5 5 3 2 2" xfId="53787"/>
    <cellStyle name="Comma 3 5 5 3 3" xfId="47979"/>
    <cellStyle name="Comma 3 5 5 3 4" xfId="31408"/>
    <cellStyle name="Comma 3 5 5 4" xfId="38884"/>
    <cellStyle name="Comma 3 5 5 4 2" xfId="50500"/>
    <cellStyle name="Comma 3 5 5 5" xfId="24263"/>
    <cellStyle name="Comma 3 5 5 6" xfId="44692"/>
    <cellStyle name="Comma 3 5 5 7" xfId="21727"/>
    <cellStyle name="Comma 3 5 6" xfId="2028"/>
    <cellStyle name="Comma 3 5 6 2" xfId="12398"/>
    <cellStyle name="Comma 3 5 6 2 2" xfId="41951"/>
    <cellStyle name="Comma 3 5 6 2 2 2" xfId="53567"/>
    <cellStyle name="Comma 3 5 6 2 3" xfId="47759"/>
    <cellStyle name="Comma 3 5 6 2 4" xfId="31178"/>
    <cellStyle name="Comma 3 5 6 3" xfId="38664"/>
    <cellStyle name="Comma 3 5 6 3 2" xfId="50280"/>
    <cellStyle name="Comma 3 5 6 4" xfId="44472"/>
    <cellStyle name="Comma 3 5 6 5" xfId="23950"/>
    <cellStyle name="Comma 3 5 7" xfId="1624"/>
    <cellStyle name="Comma 3 5 7 2" xfId="11994"/>
    <cellStyle name="Comma 3 5 7 2 2" xfId="41768"/>
    <cellStyle name="Comma 3 5 7 2 2 2" xfId="53384"/>
    <cellStyle name="Comma 3 5 7 2 3" xfId="47576"/>
    <cellStyle name="Comma 3 5 7 2 4" xfId="30792"/>
    <cellStyle name="Comma 3 5 7 3" xfId="39833"/>
    <cellStyle name="Comma 3 5 7 3 2" xfId="51449"/>
    <cellStyle name="Comma 3 5 7 4" xfId="45641"/>
    <cellStyle name="Comma 3 5 7 5" xfId="28119"/>
    <cellStyle name="Comma 3 5 8" xfId="9775"/>
    <cellStyle name="Comma 3 5 8 2" xfId="20144"/>
    <cellStyle name="Comma 3 5 8 2 2" xfId="54736"/>
    <cellStyle name="Comma 3 5 8 2 3" xfId="43120"/>
    <cellStyle name="Comma 3 5 8 3" xfId="48928"/>
    <cellStyle name="Comma 3 5 8 4" xfId="37312"/>
    <cellStyle name="Comma 3 5 9" xfId="10932"/>
    <cellStyle name="Comma 3 5 9 2" xfId="40965"/>
    <cellStyle name="Comma 3 5 9 2 2" xfId="52581"/>
    <cellStyle name="Comma 3 5 9 3" xfId="46773"/>
    <cellStyle name="Comma 3 5 9 4" xfId="29939"/>
    <cellStyle name="Comma 3 6" xfId="612"/>
    <cellStyle name="Comma 3 6 10" xfId="38517"/>
    <cellStyle name="Comma 3 6 10 2" xfId="50133"/>
    <cellStyle name="Comma 3 6 11" xfId="23539"/>
    <cellStyle name="Comma 3 6 12" xfId="44325"/>
    <cellStyle name="Comma 3 6 13" xfId="21457"/>
    <cellStyle name="Comma 3 6 2" xfId="1200"/>
    <cellStyle name="Comma 3 6 2 2" xfId="3232"/>
    <cellStyle name="Comma 3 6 2 2 2" xfId="10761"/>
    <cellStyle name="Comma 3 6 2 2 2 2" xfId="21130"/>
    <cellStyle name="Comma 3 6 2 2 2 2 2" xfId="44106"/>
    <cellStyle name="Comma 3 6 2 2 2 2 2 2" xfId="55722"/>
    <cellStyle name="Comma 3 6 2 2 2 2 3" xfId="49914"/>
    <cellStyle name="Comma 3 6 2 2 2 2 4" xfId="38298"/>
    <cellStyle name="Comma 3 6 2 2 2 3" xfId="40819"/>
    <cellStyle name="Comma 3 6 2 2 2 3 2" xfId="52435"/>
    <cellStyle name="Comma 3 6 2 2 2 4" xfId="46627"/>
    <cellStyle name="Comma 3 6 2 2 2 5" xfId="29256"/>
    <cellStyle name="Comma 3 6 2 2 3" xfId="13602"/>
    <cellStyle name="Comma 3 6 2 2 3 2" xfId="42937"/>
    <cellStyle name="Comma 3 6 2 2 3 2 2" xfId="54553"/>
    <cellStyle name="Comma 3 6 2 2 3 3" xfId="48745"/>
    <cellStyle name="Comma 3 6 2 2 3 4" xfId="32229"/>
    <cellStyle name="Comma 3 6 2 2 4" xfId="39650"/>
    <cellStyle name="Comma 3 6 2 2 4 2" xfId="51266"/>
    <cellStyle name="Comma 3 6 2 2 5" xfId="25240"/>
    <cellStyle name="Comma 3 6 2 2 6" xfId="45458"/>
    <cellStyle name="Comma 3 6 2 2 7" xfId="22713"/>
    <cellStyle name="Comma 3 6 2 3" xfId="2567"/>
    <cellStyle name="Comma 3 6 2 3 2" xfId="12937"/>
    <cellStyle name="Comma 3 6 2 3 2 2" xfId="42353"/>
    <cellStyle name="Comma 3 6 2 3 2 2 2" xfId="53969"/>
    <cellStyle name="Comma 3 6 2 3 2 3" xfId="48161"/>
    <cellStyle name="Comma 3 6 2 3 2 4" xfId="31624"/>
    <cellStyle name="Comma 3 6 2 3 3" xfId="40235"/>
    <cellStyle name="Comma 3 6 2 3 3 2" xfId="51851"/>
    <cellStyle name="Comma 3 6 2 3 4" xfId="46043"/>
    <cellStyle name="Comma 3 6 2 3 5" xfId="28612"/>
    <cellStyle name="Comma 3 6 2 4" xfId="10177"/>
    <cellStyle name="Comma 3 6 2 4 2" xfId="20546"/>
    <cellStyle name="Comma 3 6 2 4 2 2" xfId="55138"/>
    <cellStyle name="Comma 3 6 2 4 2 3" xfId="43522"/>
    <cellStyle name="Comma 3 6 2 4 3" xfId="49330"/>
    <cellStyle name="Comma 3 6 2 4 4" xfId="37714"/>
    <cellStyle name="Comma 3 6 2 5" xfId="11570"/>
    <cellStyle name="Comma 3 6 2 5 2" xfId="41403"/>
    <cellStyle name="Comma 3 6 2 5 2 2" xfId="53019"/>
    <cellStyle name="Comma 3 6 2 5 3" xfId="47211"/>
    <cellStyle name="Comma 3 6 2 5 4" xfId="30377"/>
    <cellStyle name="Comma 3 6 2 6" xfId="39066"/>
    <cellStyle name="Comma 3 6 2 6 2" xfId="50682"/>
    <cellStyle name="Comma 3 6 2 7" xfId="24533"/>
    <cellStyle name="Comma 3 6 2 8" xfId="44874"/>
    <cellStyle name="Comma 3 6 2 9" xfId="22006"/>
    <cellStyle name="Comma 3 6 3" xfId="1391"/>
    <cellStyle name="Comma 3 6 3 2" xfId="2750"/>
    <cellStyle name="Comma 3 6 3 2 2" xfId="13120"/>
    <cellStyle name="Comma 3 6 3 2 2 2" xfId="42535"/>
    <cellStyle name="Comma 3 6 3 2 2 2 2" xfId="54151"/>
    <cellStyle name="Comma 3 6 3 2 2 3" xfId="48343"/>
    <cellStyle name="Comma 3 6 3 2 2 4" xfId="31807"/>
    <cellStyle name="Comma 3 6 3 2 3" xfId="40417"/>
    <cellStyle name="Comma 3 6 3 2 3 2" xfId="52033"/>
    <cellStyle name="Comma 3 6 3 2 4" xfId="46225"/>
    <cellStyle name="Comma 3 6 3 2 5" xfId="28794"/>
    <cellStyle name="Comma 3 6 3 3" xfId="10359"/>
    <cellStyle name="Comma 3 6 3 3 2" xfId="20728"/>
    <cellStyle name="Comma 3 6 3 3 2 2" xfId="55320"/>
    <cellStyle name="Comma 3 6 3 3 2 3" xfId="43704"/>
    <cellStyle name="Comma 3 6 3 3 3" xfId="49512"/>
    <cellStyle name="Comma 3 6 3 3 4" xfId="37896"/>
    <cellStyle name="Comma 3 6 3 4" xfId="11761"/>
    <cellStyle name="Comma 3 6 3 4 2" xfId="41585"/>
    <cellStyle name="Comma 3 6 3 4 2 2" xfId="53201"/>
    <cellStyle name="Comma 3 6 3 4 3" xfId="47393"/>
    <cellStyle name="Comma 3 6 3 4 4" xfId="30559"/>
    <cellStyle name="Comma 3 6 3 5" xfId="39248"/>
    <cellStyle name="Comma 3 6 3 5 2" xfId="50864"/>
    <cellStyle name="Comma 3 6 3 6" xfId="24724"/>
    <cellStyle name="Comma 3 6 3 7" xfId="45056"/>
    <cellStyle name="Comma 3 6 3 8" xfId="22197"/>
    <cellStyle name="Comma 3 6 4" xfId="933"/>
    <cellStyle name="Comma 3 6 4 2" xfId="3029"/>
    <cellStyle name="Comma 3 6 4 2 2" xfId="13399"/>
    <cellStyle name="Comma 3 6 4 2 2 2" xfId="42791"/>
    <cellStyle name="Comma 3 6 4 2 2 2 2" xfId="54407"/>
    <cellStyle name="Comma 3 6 4 2 2 3" xfId="48599"/>
    <cellStyle name="Comma 3 6 4 2 2 4" xfId="32082"/>
    <cellStyle name="Comma 3 6 4 2 3" xfId="40673"/>
    <cellStyle name="Comma 3 6 4 2 3 2" xfId="52289"/>
    <cellStyle name="Comma 3 6 4 2 4" xfId="46481"/>
    <cellStyle name="Comma 3 6 4 2 5" xfId="29054"/>
    <cellStyle name="Comma 3 6 4 3" xfId="10615"/>
    <cellStyle name="Comma 3 6 4 3 2" xfId="20984"/>
    <cellStyle name="Comma 3 6 4 3 2 2" xfId="55576"/>
    <cellStyle name="Comma 3 6 4 3 2 3" xfId="43960"/>
    <cellStyle name="Comma 3 6 4 3 3" xfId="49768"/>
    <cellStyle name="Comma 3 6 4 3 4" xfId="38152"/>
    <cellStyle name="Comma 3 6 4 4" xfId="11303"/>
    <cellStyle name="Comma 3 6 4 4 2" xfId="41257"/>
    <cellStyle name="Comma 3 6 4 4 2 2" xfId="52873"/>
    <cellStyle name="Comma 3 6 4 4 3" xfId="47065"/>
    <cellStyle name="Comma 3 6 4 4 4" xfId="30231"/>
    <cellStyle name="Comma 3 6 4 5" xfId="39504"/>
    <cellStyle name="Comma 3 6 4 5 2" xfId="51120"/>
    <cellStyle name="Comma 3 6 4 6" xfId="25034"/>
    <cellStyle name="Comma 3 6 4 7" xfId="45312"/>
    <cellStyle name="Comma 3 6 4 8" xfId="22507"/>
    <cellStyle name="Comma 3 6 5" xfId="2381"/>
    <cellStyle name="Comma 3 6 5 2" xfId="10031"/>
    <cellStyle name="Comma 3 6 5 2 2" xfId="20400"/>
    <cellStyle name="Comma 3 6 5 2 2 2" xfId="43376"/>
    <cellStyle name="Comma 3 6 5 2 2 2 2" xfId="54992"/>
    <cellStyle name="Comma 3 6 5 2 2 3" xfId="49184"/>
    <cellStyle name="Comma 3 6 5 2 2 4" xfId="37568"/>
    <cellStyle name="Comma 3 6 5 2 3" xfId="40089"/>
    <cellStyle name="Comma 3 6 5 2 3 2" xfId="51705"/>
    <cellStyle name="Comma 3 6 5 2 4" xfId="45897"/>
    <cellStyle name="Comma 3 6 5 2 5" xfId="28461"/>
    <cellStyle name="Comma 3 6 5 3" xfId="12751"/>
    <cellStyle name="Comma 3 6 5 3 2" xfId="42207"/>
    <cellStyle name="Comma 3 6 5 3 2 2" xfId="53823"/>
    <cellStyle name="Comma 3 6 5 3 3" xfId="48015"/>
    <cellStyle name="Comma 3 6 5 3 4" xfId="31444"/>
    <cellStyle name="Comma 3 6 5 4" xfId="38920"/>
    <cellStyle name="Comma 3 6 5 4 2" xfId="50536"/>
    <cellStyle name="Comma 3 6 5 5" xfId="24303"/>
    <cellStyle name="Comma 3 6 5 6" xfId="44728"/>
    <cellStyle name="Comma 3 6 5 7" xfId="21767"/>
    <cellStyle name="Comma 3 6 6" xfId="2073"/>
    <cellStyle name="Comma 3 6 6 2" xfId="12443"/>
    <cellStyle name="Comma 3 6 6 2 2" xfId="41987"/>
    <cellStyle name="Comma 3 6 6 2 2 2" xfId="53603"/>
    <cellStyle name="Comma 3 6 6 2 3" xfId="47795"/>
    <cellStyle name="Comma 3 6 6 2 4" xfId="31222"/>
    <cellStyle name="Comma 3 6 6 3" xfId="38700"/>
    <cellStyle name="Comma 3 6 6 3 2" xfId="50316"/>
    <cellStyle name="Comma 3 6 6 4" xfId="44508"/>
    <cellStyle name="Comma 3 6 6 5" xfId="23995"/>
    <cellStyle name="Comma 3 6 7" xfId="1663"/>
    <cellStyle name="Comma 3 6 7 2" xfId="12033"/>
    <cellStyle name="Comma 3 6 7 2 2" xfId="41804"/>
    <cellStyle name="Comma 3 6 7 2 2 2" xfId="53420"/>
    <cellStyle name="Comma 3 6 7 2 3" xfId="47612"/>
    <cellStyle name="Comma 3 6 7 2 4" xfId="30831"/>
    <cellStyle name="Comma 3 6 7 3" xfId="39869"/>
    <cellStyle name="Comma 3 6 7 3 2" xfId="51485"/>
    <cellStyle name="Comma 3 6 7 4" xfId="45677"/>
    <cellStyle name="Comma 3 6 7 5" xfId="28155"/>
    <cellStyle name="Comma 3 6 8" xfId="9811"/>
    <cellStyle name="Comma 3 6 8 2" xfId="20180"/>
    <cellStyle name="Comma 3 6 8 2 2" xfId="54772"/>
    <cellStyle name="Comma 3 6 8 2 3" xfId="43156"/>
    <cellStyle name="Comma 3 6 8 3" xfId="48964"/>
    <cellStyle name="Comma 3 6 8 4" xfId="37348"/>
    <cellStyle name="Comma 3 6 9" xfId="10984"/>
    <cellStyle name="Comma 3 6 9 2" xfId="41001"/>
    <cellStyle name="Comma 3 6 9 2 2" xfId="52617"/>
    <cellStyle name="Comma 3 6 9 3" xfId="46809"/>
    <cellStyle name="Comma 3 6 9 4" xfId="29975"/>
    <cellStyle name="Comma 3 7" xfId="655"/>
    <cellStyle name="Comma 3 7 10" xfId="38408"/>
    <cellStyle name="Comma 3 7 10 2" xfId="50024"/>
    <cellStyle name="Comma 3 7 11" xfId="23401"/>
    <cellStyle name="Comma 3 7 12" xfId="44216"/>
    <cellStyle name="Comma 3 7 13" xfId="21292"/>
    <cellStyle name="Comma 3 7 2" xfId="1243"/>
    <cellStyle name="Comma 3 7 2 2" xfId="3268"/>
    <cellStyle name="Comma 3 7 2 2 2" xfId="10797"/>
    <cellStyle name="Comma 3 7 2 2 2 2" xfId="21166"/>
    <cellStyle name="Comma 3 7 2 2 2 2 2" xfId="44142"/>
    <cellStyle name="Comma 3 7 2 2 2 2 2 2" xfId="55758"/>
    <cellStyle name="Comma 3 7 2 2 2 2 3" xfId="49950"/>
    <cellStyle name="Comma 3 7 2 2 2 2 4" xfId="38334"/>
    <cellStyle name="Comma 3 7 2 2 2 3" xfId="40855"/>
    <cellStyle name="Comma 3 7 2 2 2 3 2" xfId="52471"/>
    <cellStyle name="Comma 3 7 2 2 2 4" xfId="46663"/>
    <cellStyle name="Comma 3 7 2 2 2 5" xfId="29292"/>
    <cellStyle name="Comma 3 7 2 2 3" xfId="13638"/>
    <cellStyle name="Comma 3 7 2 2 3 2" xfId="42973"/>
    <cellStyle name="Comma 3 7 2 2 3 2 2" xfId="54589"/>
    <cellStyle name="Comma 3 7 2 2 3 3" xfId="48781"/>
    <cellStyle name="Comma 3 7 2 2 3 4" xfId="32265"/>
    <cellStyle name="Comma 3 7 2 2 4" xfId="39686"/>
    <cellStyle name="Comma 3 7 2 2 4 2" xfId="51302"/>
    <cellStyle name="Comma 3 7 2 2 5" xfId="25276"/>
    <cellStyle name="Comma 3 7 2 2 6" xfId="45494"/>
    <cellStyle name="Comma 3 7 2 2 7" xfId="22749"/>
    <cellStyle name="Comma 3 7 2 3" xfId="2603"/>
    <cellStyle name="Comma 3 7 2 3 2" xfId="12973"/>
    <cellStyle name="Comma 3 7 2 3 2 2" xfId="42389"/>
    <cellStyle name="Comma 3 7 2 3 2 2 2" xfId="54005"/>
    <cellStyle name="Comma 3 7 2 3 2 3" xfId="48197"/>
    <cellStyle name="Comma 3 7 2 3 2 4" xfId="31660"/>
    <cellStyle name="Comma 3 7 2 3 3" xfId="40271"/>
    <cellStyle name="Comma 3 7 2 3 3 2" xfId="51887"/>
    <cellStyle name="Comma 3 7 2 3 4" xfId="46079"/>
    <cellStyle name="Comma 3 7 2 3 5" xfId="28648"/>
    <cellStyle name="Comma 3 7 2 4" xfId="10213"/>
    <cellStyle name="Comma 3 7 2 4 2" xfId="20582"/>
    <cellStyle name="Comma 3 7 2 4 2 2" xfId="55174"/>
    <cellStyle name="Comma 3 7 2 4 2 3" xfId="43558"/>
    <cellStyle name="Comma 3 7 2 4 3" xfId="49366"/>
    <cellStyle name="Comma 3 7 2 4 4" xfId="37750"/>
    <cellStyle name="Comma 3 7 2 5" xfId="11613"/>
    <cellStyle name="Comma 3 7 2 5 2" xfId="41439"/>
    <cellStyle name="Comma 3 7 2 5 2 2" xfId="53055"/>
    <cellStyle name="Comma 3 7 2 5 3" xfId="47247"/>
    <cellStyle name="Comma 3 7 2 5 4" xfId="30413"/>
    <cellStyle name="Comma 3 7 2 6" xfId="39102"/>
    <cellStyle name="Comma 3 7 2 6 2" xfId="50718"/>
    <cellStyle name="Comma 3 7 2 7" xfId="24576"/>
    <cellStyle name="Comma 3 7 2 8" xfId="44910"/>
    <cellStyle name="Comma 3 7 2 9" xfId="22049"/>
    <cellStyle name="Comma 3 7 3" xfId="1427"/>
    <cellStyle name="Comma 3 7 3 2" xfId="2786"/>
    <cellStyle name="Comma 3 7 3 2 2" xfId="13156"/>
    <cellStyle name="Comma 3 7 3 2 2 2" xfId="42571"/>
    <cellStyle name="Comma 3 7 3 2 2 2 2" xfId="54187"/>
    <cellStyle name="Comma 3 7 3 2 2 3" xfId="48379"/>
    <cellStyle name="Comma 3 7 3 2 2 4" xfId="31843"/>
    <cellStyle name="Comma 3 7 3 2 3" xfId="40453"/>
    <cellStyle name="Comma 3 7 3 2 3 2" xfId="52069"/>
    <cellStyle name="Comma 3 7 3 2 4" xfId="46261"/>
    <cellStyle name="Comma 3 7 3 2 5" xfId="28830"/>
    <cellStyle name="Comma 3 7 3 3" xfId="10395"/>
    <cellStyle name="Comma 3 7 3 3 2" xfId="20764"/>
    <cellStyle name="Comma 3 7 3 3 2 2" xfId="55356"/>
    <cellStyle name="Comma 3 7 3 3 2 3" xfId="43740"/>
    <cellStyle name="Comma 3 7 3 3 3" xfId="49548"/>
    <cellStyle name="Comma 3 7 3 3 4" xfId="37932"/>
    <cellStyle name="Comma 3 7 3 4" xfId="11797"/>
    <cellStyle name="Comma 3 7 3 4 2" xfId="41621"/>
    <cellStyle name="Comma 3 7 3 4 2 2" xfId="53237"/>
    <cellStyle name="Comma 3 7 3 4 3" xfId="47429"/>
    <cellStyle name="Comma 3 7 3 4 4" xfId="30595"/>
    <cellStyle name="Comma 3 7 3 5" xfId="39284"/>
    <cellStyle name="Comma 3 7 3 5 2" xfId="50900"/>
    <cellStyle name="Comma 3 7 3 6" xfId="24760"/>
    <cellStyle name="Comma 3 7 3 7" xfId="45092"/>
    <cellStyle name="Comma 3 7 3 8" xfId="22233"/>
    <cellStyle name="Comma 3 7 4" xfId="803"/>
    <cellStyle name="Comma 3 7 4 2" xfId="2910"/>
    <cellStyle name="Comma 3 7 4 2 2" xfId="13280"/>
    <cellStyle name="Comma 3 7 4 2 2 2" xfId="42682"/>
    <cellStyle name="Comma 3 7 4 2 2 2 2" xfId="54298"/>
    <cellStyle name="Comma 3 7 4 2 2 3" xfId="48490"/>
    <cellStyle name="Comma 3 7 4 2 2 4" xfId="31967"/>
    <cellStyle name="Comma 3 7 4 2 3" xfId="40564"/>
    <cellStyle name="Comma 3 7 4 2 3 2" xfId="52180"/>
    <cellStyle name="Comma 3 7 4 2 4" xfId="46372"/>
    <cellStyle name="Comma 3 7 4 2 5" xfId="28941"/>
    <cellStyle name="Comma 3 7 4 3" xfId="10506"/>
    <cellStyle name="Comma 3 7 4 3 2" xfId="20875"/>
    <cellStyle name="Comma 3 7 4 3 2 2" xfId="55467"/>
    <cellStyle name="Comma 3 7 4 3 2 3" xfId="43851"/>
    <cellStyle name="Comma 3 7 4 3 3" xfId="49659"/>
    <cellStyle name="Comma 3 7 4 3 4" xfId="38043"/>
    <cellStyle name="Comma 3 7 4 4" xfId="11173"/>
    <cellStyle name="Comma 3 7 4 4 2" xfId="41148"/>
    <cellStyle name="Comma 3 7 4 4 2 2" xfId="52764"/>
    <cellStyle name="Comma 3 7 4 4 3" xfId="46956"/>
    <cellStyle name="Comma 3 7 4 4 4" xfId="30122"/>
    <cellStyle name="Comma 3 7 4 5" xfId="39395"/>
    <cellStyle name="Comma 3 7 4 5 2" xfId="51011"/>
    <cellStyle name="Comma 3 7 4 6" xfId="24904"/>
    <cellStyle name="Comma 3 7 4 7" xfId="45203"/>
    <cellStyle name="Comma 3 7 4 8" xfId="22377"/>
    <cellStyle name="Comma 3 7 5" xfId="2266"/>
    <cellStyle name="Comma 3 7 5 2" xfId="9922"/>
    <cellStyle name="Comma 3 7 5 2 2" xfId="20291"/>
    <cellStyle name="Comma 3 7 5 2 2 2" xfId="43267"/>
    <cellStyle name="Comma 3 7 5 2 2 2 2" xfId="54883"/>
    <cellStyle name="Comma 3 7 5 2 2 3" xfId="49075"/>
    <cellStyle name="Comma 3 7 5 2 2 4" xfId="37459"/>
    <cellStyle name="Comma 3 7 5 2 3" xfId="39980"/>
    <cellStyle name="Comma 3 7 5 2 3 2" xfId="51596"/>
    <cellStyle name="Comma 3 7 5 2 4" xfId="45788"/>
    <cellStyle name="Comma 3 7 5 2 5" xfId="28346"/>
    <cellStyle name="Comma 3 7 5 3" xfId="12636"/>
    <cellStyle name="Comma 3 7 5 3 2" xfId="42098"/>
    <cellStyle name="Comma 3 7 5 3 2 2" xfId="53714"/>
    <cellStyle name="Comma 3 7 5 3 3" xfId="47906"/>
    <cellStyle name="Comma 3 7 5 3 4" xfId="31335"/>
    <cellStyle name="Comma 3 7 5 4" xfId="38811"/>
    <cellStyle name="Comma 3 7 5 4 2" xfId="50427"/>
    <cellStyle name="Comma 3 7 5 5" xfId="24188"/>
    <cellStyle name="Comma 3 7 5 6" xfId="44619"/>
    <cellStyle name="Comma 3 7 5 7" xfId="21652"/>
    <cellStyle name="Comma 3 7 6" xfId="1930"/>
    <cellStyle name="Comma 3 7 6 2" xfId="12300"/>
    <cellStyle name="Comma 3 7 6 2 2" xfId="41878"/>
    <cellStyle name="Comma 3 7 6 2 2 2" xfId="53494"/>
    <cellStyle name="Comma 3 7 6 2 3" xfId="47686"/>
    <cellStyle name="Comma 3 7 6 2 4" xfId="31081"/>
    <cellStyle name="Comma 3 7 6 3" xfId="38591"/>
    <cellStyle name="Comma 3 7 6 3 2" xfId="50207"/>
    <cellStyle name="Comma 3 7 6 4" xfId="44399"/>
    <cellStyle name="Comma 3 7 6 5" xfId="23852"/>
    <cellStyle name="Comma 3 7 7" xfId="1544"/>
    <cellStyle name="Comma 3 7 7 2" xfId="11914"/>
    <cellStyle name="Comma 3 7 7 2 2" xfId="41695"/>
    <cellStyle name="Comma 3 7 7 2 2 2" xfId="53311"/>
    <cellStyle name="Comma 3 7 7 2 3" xfId="47503"/>
    <cellStyle name="Comma 3 7 7 2 4" xfId="30712"/>
    <cellStyle name="Comma 3 7 7 3" xfId="39760"/>
    <cellStyle name="Comma 3 7 7 3 2" xfId="51376"/>
    <cellStyle name="Comma 3 7 7 4" xfId="45568"/>
    <cellStyle name="Comma 3 7 7 5" xfId="28046"/>
    <cellStyle name="Comma 3 7 8" xfId="9702"/>
    <cellStyle name="Comma 3 7 8 2" xfId="20071"/>
    <cellStyle name="Comma 3 7 8 2 2" xfId="54663"/>
    <cellStyle name="Comma 3 7 8 2 3" xfId="43047"/>
    <cellStyle name="Comma 3 7 8 3" xfId="48855"/>
    <cellStyle name="Comma 3 7 8 4" xfId="37239"/>
    <cellStyle name="Comma 3 7 9" xfId="11027"/>
    <cellStyle name="Comma 3 7 9 2" xfId="41037"/>
    <cellStyle name="Comma 3 7 9 2 2" xfId="52653"/>
    <cellStyle name="Comma 3 7 9 3" xfId="46845"/>
    <cellStyle name="Comma 3 7 9 4" xfId="30011"/>
    <cellStyle name="Comma 3 8" xfId="1035"/>
    <cellStyle name="Comma 3 8 2" xfId="3123"/>
    <cellStyle name="Comma 3 8 2 2" xfId="10652"/>
    <cellStyle name="Comma 3 8 2 2 2" xfId="21021"/>
    <cellStyle name="Comma 3 8 2 2 2 2" xfId="43997"/>
    <cellStyle name="Comma 3 8 2 2 2 2 2" xfId="55613"/>
    <cellStyle name="Comma 3 8 2 2 2 3" xfId="49805"/>
    <cellStyle name="Comma 3 8 2 2 2 4" xfId="38189"/>
    <cellStyle name="Comma 3 8 2 2 3" xfId="40710"/>
    <cellStyle name="Comma 3 8 2 2 3 2" xfId="52326"/>
    <cellStyle name="Comma 3 8 2 2 4" xfId="46518"/>
    <cellStyle name="Comma 3 8 2 2 5" xfId="29147"/>
    <cellStyle name="Comma 3 8 2 3" xfId="13493"/>
    <cellStyle name="Comma 3 8 2 3 2" xfId="42828"/>
    <cellStyle name="Comma 3 8 2 3 2 2" xfId="54444"/>
    <cellStyle name="Comma 3 8 2 3 3" xfId="48636"/>
    <cellStyle name="Comma 3 8 2 3 4" xfId="32120"/>
    <cellStyle name="Comma 3 8 2 4" xfId="39541"/>
    <cellStyle name="Comma 3 8 2 4 2" xfId="51157"/>
    <cellStyle name="Comma 3 8 2 5" xfId="25131"/>
    <cellStyle name="Comma 3 8 2 6" xfId="45349"/>
    <cellStyle name="Comma 3 8 2 7" xfId="22604"/>
    <cellStyle name="Comma 3 8 3" xfId="2444"/>
    <cellStyle name="Comma 3 8 3 2" xfId="12814"/>
    <cellStyle name="Comma 3 8 3 2 2" xfId="42244"/>
    <cellStyle name="Comma 3 8 3 2 2 2" xfId="53860"/>
    <cellStyle name="Comma 3 8 3 2 3" xfId="48052"/>
    <cellStyle name="Comma 3 8 3 2 4" xfId="31501"/>
    <cellStyle name="Comma 3 8 3 3" xfId="40126"/>
    <cellStyle name="Comma 3 8 3 3 2" xfId="51742"/>
    <cellStyle name="Comma 3 8 3 4" xfId="45934"/>
    <cellStyle name="Comma 3 8 3 5" xfId="28503"/>
    <cellStyle name="Comma 3 8 4" xfId="10068"/>
    <cellStyle name="Comma 3 8 4 2" xfId="20437"/>
    <cellStyle name="Comma 3 8 4 2 2" xfId="55029"/>
    <cellStyle name="Comma 3 8 4 2 3" xfId="43413"/>
    <cellStyle name="Comma 3 8 4 3" xfId="49221"/>
    <cellStyle name="Comma 3 8 4 4" xfId="37605"/>
    <cellStyle name="Comma 3 8 5" xfId="11405"/>
    <cellStyle name="Comma 3 8 5 2" xfId="41294"/>
    <cellStyle name="Comma 3 8 5 2 2" xfId="52910"/>
    <cellStyle name="Comma 3 8 5 3" xfId="47102"/>
    <cellStyle name="Comma 3 8 5 4" xfId="30268"/>
    <cellStyle name="Comma 3 8 6" xfId="38957"/>
    <cellStyle name="Comma 3 8 6 2" xfId="50573"/>
    <cellStyle name="Comma 3 8 7" xfId="24368"/>
    <cellStyle name="Comma 3 8 8" xfId="44765"/>
    <cellStyle name="Comma 3 8 9" xfId="21841"/>
    <cellStyle name="Comma 3 9" xfId="1282"/>
    <cellStyle name="Comma 3 9 2" xfId="2641"/>
    <cellStyle name="Comma 3 9 2 2" xfId="13011"/>
    <cellStyle name="Comma 3 9 2 2 2" xfId="42426"/>
    <cellStyle name="Comma 3 9 2 2 2 2" xfId="54042"/>
    <cellStyle name="Comma 3 9 2 2 3" xfId="48234"/>
    <cellStyle name="Comma 3 9 2 2 4" xfId="31698"/>
    <cellStyle name="Comma 3 9 2 3" xfId="40308"/>
    <cellStyle name="Comma 3 9 2 3 2" xfId="51924"/>
    <cellStyle name="Comma 3 9 2 4" xfId="46116"/>
    <cellStyle name="Comma 3 9 2 5" xfId="28685"/>
    <cellStyle name="Comma 3 9 3" xfId="10250"/>
    <cellStyle name="Comma 3 9 3 2" xfId="20619"/>
    <cellStyle name="Comma 3 9 3 2 2" xfId="55211"/>
    <cellStyle name="Comma 3 9 3 2 3" xfId="43595"/>
    <cellStyle name="Comma 3 9 3 3" xfId="49403"/>
    <cellStyle name="Comma 3 9 3 4" xfId="37787"/>
    <cellStyle name="Comma 3 9 4" xfId="11652"/>
    <cellStyle name="Comma 3 9 4 2" xfId="41476"/>
    <cellStyle name="Comma 3 9 4 2 2" xfId="53092"/>
    <cellStyle name="Comma 3 9 4 3" xfId="47284"/>
    <cellStyle name="Comma 3 9 4 4" xfId="30450"/>
    <cellStyle name="Comma 3 9 5" xfId="39139"/>
    <cellStyle name="Comma 3 9 5 2" xfId="50755"/>
    <cellStyle name="Comma 3 9 6" xfId="24615"/>
    <cellStyle name="Comma 3 9 7" xfId="44947"/>
    <cellStyle name="Comma 3 9 8" xfId="22088"/>
    <cellStyle name="Comma 4" xfId="262"/>
    <cellStyle name="Comma 5" xfId="263"/>
    <cellStyle name="Currency 2" xfId="5"/>
    <cellStyle name="Currency 3" xfId="192"/>
    <cellStyle name="Currency 3 10" xfId="1718"/>
    <cellStyle name="Currency 3 10 2" xfId="12088"/>
    <cellStyle name="Currency 3 10 2 2" xfId="41826"/>
    <cellStyle name="Currency 3 10 2 2 2" xfId="53442"/>
    <cellStyle name="Currency 3 10 2 3" xfId="47634"/>
    <cellStyle name="Currency 3 10 2 4" xfId="30882"/>
    <cellStyle name="Currency 3 10 3" xfId="38539"/>
    <cellStyle name="Currency 3 10 3 2" xfId="50155"/>
    <cellStyle name="Currency 3 10 4" xfId="44347"/>
    <cellStyle name="Currency 3 10 5" xfId="23640"/>
    <cellStyle name="Currency 3 11" xfId="1451"/>
    <cellStyle name="Currency 3 11 2" xfId="11821"/>
    <cellStyle name="Currency 3 11 2 2" xfId="41643"/>
    <cellStyle name="Currency 3 11 2 2 2" xfId="53259"/>
    <cellStyle name="Currency 3 11 2 3" xfId="47451"/>
    <cellStyle name="Currency 3 11 2 4" xfId="30619"/>
    <cellStyle name="Currency 3 11 3" xfId="39708"/>
    <cellStyle name="Currency 3 11 3 2" xfId="51324"/>
    <cellStyle name="Currency 3 11 4" xfId="45516"/>
    <cellStyle name="Currency 3 11 5" xfId="27994"/>
    <cellStyle name="Currency 3 12" xfId="9650"/>
    <cellStyle name="Currency 3 12 2" xfId="20019"/>
    <cellStyle name="Currency 3 12 2 2" xfId="54611"/>
    <cellStyle name="Currency 3 12 2 3" xfId="42995"/>
    <cellStyle name="Currency 3 12 3" xfId="48803"/>
    <cellStyle name="Currency 3 12 4" xfId="37187"/>
    <cellStyle name="Currency 3 13" xfId="10822"/>
    <cellStyle name="Currency 3 13 2" xfId="40877"/>
    <cellStyle name="Currency 3 13 2 2" xfId="52493"/>
    <cellStyle name="Currency 3 13 3" xfId="46685"/>
    <cellStyle name="Currency 3 13 4" xfId="29851"/>
    <cellStyle name="Currency 3 14" xfId="38356"/>
    <cellStyle name="Currency 3 14 2" xfId="49972"/>
    <cellStyle name="Currency 3 15" xfId="23312"/>
    <cellStyle name="Currency 3 16" xfId="44164"/>
    <cellStyle name="Currency 3 17" xfId="21195"/>
    <cellStyle name="Currency 3 2" xfId="502"/>
    <cellStyle name="Currency 3 2 10" xfId="10874"/>
    <cellStyle name="Currency 3 2 10 2" xfId="40914"/>
    <cellStyle name="Currency 3 2 10 2 2" xfId="52530"/>
    <cellStyle name="Currency 3 2 10 3" xfId="46722"/>
    <cellStyle name="Currency 3 2 10 4" xfId="29888"/>
    <cellStyle name="Currency 3 2 11" xfId="38430"/>
    <cellStyle name="Currency 3 2 11 2" xfId="50046"/>
    <cellStyle name="Currency 3 2 12" xfId="23429"/>
    <cellStyle name="Currency 3 2 13" xfId="44238"/>
    <cellStyle name="Currency 3 2 14" xfId="21347"/>
    <cellStyle name="Currency 3 2 2" xfId="829"/>
    <cellStyle name="Currency 3 2 2 2" xfId="2936"/>
    <cellStyle name="Currency 3 2 2 2 2" xfId="10528"/>
    <cellStyle name="Currency 3 2 2 2 2 2" xfId="20897"/>
    <cellStyle name="Currency 3 2 2 2 2 2 2" xfId="43873"/>
    <cellStyle name="Currency 3 2 2 2 2 2 2 2" xfId="55489"/>
    <cellStyle name="Currency 3 2 2 2 2 2 3" xfId="49681"/>
    <cellStyle name="Currency 3 2 2 2 2 2 4" xfId="38065"/>
    <cellStyle name="Currency 3 2 2 2 2 3" xfId="40586"/>
    <cellStyle name="Currency 3 2 2 2 2 3 2" xfId="52202"/>
    <cellStyle name="Currency 3 2 2 2 2 4" xfId="46394"/>
    <cellStyle name="Currency 3 2 2 2 2 5" xfId="28967"/>
    <cellStyle name="Currency 3 2 2 2 3" xfId="13306"/>
    <cellStyle name="Currency 3 2 2 2 3 2" xfId="42704"/>
    <cellStyle name="Currency 3 2 2 2 3 2 2" xfId="54320"/>
    <cellStyle name="Currency 3 2 2 2 3 3" xfId="48512"/>
    <cellStyle name="Currency 3 2 2 2 3 4" xfId="31989"/>
    <cellStyle name="Currency 3 2 2 2 4" xfId="39417"/>
    <cellStyle name="Currency 3 2 2 2 4 2" xfId="51033"/>
    <cellStyle name="Currency 3 2 2 2 5" xfId="24930"/>
    <cellStyle name="Currency 3 2 2 2 6" xfId="45225"/>
    <cellStyle name="Currency 3 2 2 2 7" xfId="22403"/>
    <cellStyle name="Currency 3 2 2 3" xfId="2288"/>
    <cellStyle name="Currency 3 2 2 3 2" xfId="12658"/>
    <cellStyle name="Currency 3 2 2 3 2 2" xfId="42120"/>
    <cellStyle name="Currency 3 2 2 3 2 2 2" xfId="53736"/>
    <cellStyle name="Currency 3 2 2 3 2 3" xfId="47928"/>
    <cellStyle name="Currency 3 2 2 3 2 4" xfId="31357"/>
    <cellStyle name="Currency 3 2 2 3 3" xfId="40002"/>
    <cellStyle name="Currency 3 2 2 3 3 2" xfId="51618"/>
    <cellStyle name="Currency 3 2 2 3 4" xfId="45810"/>
    <cellStyle name="Currency 3 2 2 3 5" xfId="28368"/>
    <cellStyle name="Currency 3 2 2 4" xfId="9944"/>
    <cellStyle name="Currency 3 2 2 4 2" xfId="20313"/>
    <cellStyle name="Currency 3 2 2 4 2 2" xfId="54905"/>
    <cellStyle name="Currency 3 2 2 4 2 3" xfId="43289"/>
    <cellStyle name="Currency 3 2 2 4 3" xfId="49097"/>
    <cellStyle name="Currency 3 2 2 4 4" xfId="37481"/>
    <cellStyle name="Currency 3 2 2 5" xfId="11199"/>
    <cellStyle name="Currency 3 2 2 5 2" xfId="41170"/>
    <cellStyle name="Currency 3 2 2 5 2 2" xfId="52786"/>
    <cellStyle name="Currency 3 2 2 5 3" xfId="46978"/>
    <cellStyle name="Currency 3 2 2 5 4" xfId="30144"/>
    <cellStyle name="Currency 3 2 2 6" xfId="38833"/>
    <cellStyle name="Currency 3 2 2 6 2" xfId="50449"/>
    <cellStyle name="Currency 3 2 2 7" xfId="24210"/>
    <cellStyle name="Currency 3 2 2 8" xfId="44641"/>
    <cellStyle name="Currency 3 2 2 9" xfId="21674"/>
    <cellStyle name="Currency 3 2 3" xfId="1090"/>
    <cellStyle name="Currency 3 2 3 2" xfId="3145"/>
    <cellStyle name="Currency 3 2 3 2 2" xfId="10674"/>
    <cellStyle name="Currency 3 2 3 2 2 2" xfId="21043"/>
    <cellStyle name="Currency 3 2 3 2 2 2 2" xfId="44019"/>
    <cellStyle name="Currency 3 2 3 2 2 2 2 2" xfId="55635"/>
    <cellStyle name="Currency 3 2 3 2 2 2 3" xfId="49827"/>
    <cellStyle name="Currency 3 2 3 2 2 2 4" xfId="38211"/>
    <cellStyle name="Currency 3 2 3 2 2 3" xfId="40732"/>
    <cellStyle name="Currency 3 2 3 2 2 3 2" xfId="52348"/>
    <cellStyle name="Currency 3 2 3 2 2 4" xfId="46540"/>
    <cellStyle name="Currency 3 2 3 2 2 5" xfId="29169"/>
    <cellStyle name="Currency 3 2 3 2 3" xfId="13515"/>
    <cellStyle name="Currency 3 2 3 2 3 2" xfId="42850"/>
    <cellStyle name="Currency 3 2 3 2 3 2 2" xfId="54466"/>
    <cellStyle name="Currency 3 2 3 2 3 3" xfId="48658"/>
    <cellStyle name="Currency 3 2 3 2 3 4" xfId="32142"/>
    <cellStyle name="Currency 3 2 3 2 4" xfId="39563"/>
    <cellStyle name="Currency 3 2 3 2 4 2" xfId="51179"/>
    <cellStyle name="Currency 3 2 3 2 5" xfId="25153"/>
    <cellStyle name="Currency 3 2 3 2 6" xfId="45371"/>
    <cellStyle name="Currency 3 2 3 2 7" xfId="22626"/>
    <cellStyle name="Currency 3 2 3 3" xfId="2473"/>
    <cellStyle name="Currency 3 2 3 3 2" xfId="12843"/>
    <cellStyle name="Currency 3 2 3 3 2 2" xfId="42266"/>
    <cellStyle name="Currency 3 2 3 3 2 2 2" xfId="53882"/>
    <cellStyle name="Currency 3 2 3 3 2 3" xfId="48074"/>
    <cellStyle name="Currency 3 2 3 3 2 4" xfId="31530"/>
    <cellStyle name="Currency 3 2 3 3 3" xfId="40148"/>
    <cellStyle name="Currency 3 2 3 3 3 2" xfId="51764"/>
    <cellStyle name="Currency 3 2 3 3 4" xfId="45956"/>
    <cellStyle name="Currency 3 2 3 3 5" xfId="28525"/>
    <cellStyle name="Currency 3 2 3 4" xfId="10090"/>
    <cellStyle name="Currency 3 2 3 4 2" xfId="20459"/>
    <cellStyle name="Currency 3 2 3 4 2 2" xfId="55051"/>
    <cellStyle name="Currency 3 2 3 4 2 3" xfId="43435"/>
    <cellStyle name="Currency 3 2 3 4 3" xfId="49243"/>
    <cellStyle name="Currency 3 2 3 4 4" xfId="37627"/>
    <cellStyle name="Currency 3 2 3 5" xfId="11460"/>
    <cellStyle name="Currency 3 2 3 5 2" xfId="41316"/>
    <cellStyle name="Currency 3 2 3 5 2 2" xfId="52932"/>
    <cellStyle name="Currency 3 2 3 5 3" xfId="47124"/>
    <cellStyle name="Currency 3 2 3 5 4" xfId="30290"/>
    <cellStyle name="Currency 3 2 3 6" xfId="38979"/>
    <cellStyle name="Currency 3 2 3 6 2" xfId="50595"/>
    <cellStyle name="Currency 3 2 3 7" xfId="24423"/>
    <cellStyle name="Currency 3 2 3 8" xfId="44787"/>
    <cellStyle name="Currency 3 2 3 9" xfId="21896"/>
    <cellStyle name="Currency 3 2 4" xfId="1304"/>
    <cellStyle name="Currency 3 2 4 2" xfId="2663"/>
    <cellStyle name="Currency 3 2 4 2 2" xfId="13033"/>
    <cellStyle name="Currency 3 2 4 2 2 2" xfId="42448"/>
    <cellStyle name="Currency 3 2 4 2 2 2 2" xfId="54064"/>
    <cellStyle name="Currency 3 2 4 2 2 3" xfId="48256"/>
    <cellStyle name="Currency 3 2 4 2 2 4" xfId="31720"/>
    <cellStyle name="Currency 3 2 4 2 3" xfId="40330"/>
    <cellStyle name="Currency 3 2 4 2 3 2" xfId="51946"/>
    <cellStyle name="Currency 3 2 4 2 4" xfId="46138"/>
    <cellStyle name="Currency 3 2 4 2 5" xfId="28707"/>
    <cellStyle name="Currency 3 2 4 3" xfId="10272"/>
    <cellStyle name="Currency 3 2 4 3 2" xfId="20641"/>
    <cellStyle name="Currency 3 2 4 3 2 2" xfId="55233"/>
    <cellStyle name="Currency 3 2 4 3 2 3" xfId="43617"/>
    <cellStyle name="Currency 3 2 4 3 3" xfId="49425"/>
    <cellStyle name="Currency 3 2 4 3 4" xfId="37809"/>
    <cellStyle name="Currency 3 2 4 4" xfId="11674"/>
    <cellStyle name="Currency 3 2 4 4 2" xfId="41498"/>
    <cellStyle name="Currency 3 2 4 4 2 2" xfId="53114"/>
    <cellStyle name="Currency 3 2 4 4 3" xfId="47306"/>
    <cellStyle name="Currency 3 2 4 4 4" xfId="30472"/>
    <cellStyle name="Currency 3 2 4 5" xfId="39161"/>
    <cellStyle name="Currency 3 2 4 5 2" xfId="50777"/>
    <cellStyle name="Currency 3 2 4 6" xfId="24637"/>
    <cellStyle name="Currency 3 2 4 7" xfId="44969"/>
    <cellStyle name="Currency 3 2 4 8" xfId="22110"/>
    <cellStyle name="Currency 3 2 5" xfId="751"/>
    <cellStyle name="Currency 3 2 5 2" xfId="2858"/>
    <cellStyle name="Currency 3 2 5 2 2" xfId="13228"/>
    <cellStyle name="Currency 3 2 5 2 2 2" xfId="42630"/>
    <cellStyle name="Currency 3 2 5 2 2 2 2" xfId="54246"/>
    <cellStyle name="Currency 3 2 5 2 2 3" xfId="48438"/>
    <cellStyle name="Currency 3 2 5 2 2 4" xfId="31915"/>
    <cellStyle name="Currency 3 2 5 2 3" xfId="40512"/>
    <cellStyle name="Currency 3 2 5 2 3 2" xfId="52128"/>
    <cellStyle name="Currency 3 2 5 2 4" xfId="46320"/>
    <cellStyle name="Currency 3 2 5 2 5" xfId="28889"/>
    <cellStyle name="Currency 3 2 5 3" xfId="10454"/>
    <cellStyle name="Currency 3 2 5 3 2" xfId="20823"/>
    <cellStyle name="Currency 3 2 5 3 2 2" xfId="55415"/>
    <cellStyle name="Currency 3 2 5 3 2 3" xfId="43799"/>
    <cellStyle name="Currency 3 2 5 3 3" xfId="49607"/>
    <cellStyle name="Currency 3 2 5 3 4" xfId="37991"/>
    <cellStyle name="Currency 3 2 5 4" xfId="11121"/>
    <cellStyle name="Currency 3 2 5 4 2" xfId="41096"/>
    <cellStyle name="Currency 3 2 5 4 2 2" xfId="52712"/>
    <cellStyle name="Currency 3 2 5 4 3" xfId="46904"/>
    <cellStyle name="Currency 3 2 5 4 4" xfId="30070"/>
    <cellStyle name="Currency 3 2 5 5" xfId="39343"/>
    <cellStyle name="Currency 3 2 5 5 2" xfId="50959"/>
    <cellStyle name="Currency 3 2 5 6" xfId="24852"/>
    <cellStyle name="Currency 3 2 5 7" xfId="45151"/>
    <cellStyle name="Currency 3 2 5 8" xfId="22325"/>
    <cellStyle name="Currency 3 2 6" xfId="2213"/>
    <cellStyle name="Currency 3 2 6 2" xfId="9870"/>
    <cellStyle name="Currency 3 2 6 2 2" xfId="20239"/>
    <cellStyle name="Currency 3 2 6 2 2 2" xfId="43215"/>
    <cellStyle name="Currency 3 2 6 2 2 2 2" xfId="54831"/>
    <cellStyle name="Currency 3 2 6 2 2 3" xfId="49023"/>
    <cellStyle name="Currency 3 2 6 2 2 4" xfId="37407"/>
    <cellStyle name="Currency 3 2 6 2 3" xfId="39928"/>
    <cellStyle name="Currency 3 2 6 2 3 2" xfId="51544"/>
    <cellStyle name="Currency 3 2 6 2 4" xfId="45736"/>
    <cellStyle name="Currency 3 2 6 2 5" xfId="28293"/>
    <cellStyle name="Currency 3 2 6 3" xfId="12583"/>
    <cellStyle name="Currency 3 2 6 3 2" xfId="42046"/>
    <cellStyle name="Currency 3 2 6 3 2 2" xfId="53662"/>
    <cellStyle name="Currency 3 2 6 3 3" xfId="47854"/>
    <cellStyle name="Currency 3 2 6 3 4" xfId="31283"/>
    <cellStyle name="Currency 3 2 6 4" xfId="38759"/>
    <cellStyle name="Currency 3 2 6 4 2" xfId="50375"/>
    <cellStyle name="Currency 3 2 6 5" xfId="24135"/>
    <cellStyle name="Currency 3 2 6 6" xfId="44567"/>
    <cellStyle name="Currency 3 2 6 7" xfId="21599"/>
    <cellStyle name="Currency 3 2 7" xfId="1973"/>
    <cellStyle name="Currency 3 2 7 2" xfId="12343"/>
    <cellStyle name="Currency 3 2 7 2 2" xfId="41900"/>
    <cellStyle name="Currency 3 2 7 2 2 2" xfId="53516"/>
    <cellStyle name="Currency 3 2 7 2 3" xfId="47708"/>
    <cellStyle name="Currency 3 2 7 2 4" xfId="31123"/>
    <cellStyle name="Currency 3 2 7 3" xfId="38613"/>
    <cellStyle name="Currency 3 2 7 3 2" xfId="50229"/>
    <cellStyle name="Currency 3 2 7 4" xfId="44421"/>
    <cellStyle name="Currency 3 2 7 5" xfId="23895"/>
    <cellStyle name="Currency 3 2 8" xfId="1570"/>
    <cellStyle name="Currency 3 2 8 2" xfId="11940"/>
    <cellStyle name="Currency 3 2 8 2 2" xfId="41717"/>
    <cellStyle name="Currency 3 2 8 2 2 2" xfId="53333"/>
    <cellStyle name="Currency 3 2 8 2 3" xfId="47525"/>
    <cellStyle name="Currency 3 2 8 2 4" xfId="30738"/>
    <cellStyle name="Currency 3 2 8 3" xfId="39782"/>
    <cellStyle name="Currency 3 2 8 3 2" xfId="51398"/>
    <cellStyle name="Currency 3 2 8 4" xfId="45590"/>
    <cellStyle name="Currency 3 2 8 5" xfId="28068"/>
    <cellStyle name="Currency 3 2 9" xfId="9724"/>
    <cellStyle name="Currency 3 2 9 2" xfId="20093"/>
    <cellStyle name="Currency 3 2 9 2 2" xfId="54685"/>
    <cellStyle name="Currency 3 2 9 2 3" xfId="43069"/>
    <cellStyle name="Currency 3 2 9 3" xfId="48877"/>
    <cellStyle name="Currency 3 2 9 4" xfId="37261"/>
    <cellStyle name="Currency 3 3" xfId="542"/>
    <cellStyle name="Currency 3 3 10" xfId="38466"/>
    <cellStyle name="Currency 3 3 10 2" xfId="50082"/>
    <cellStyle name="Currency 3 3 11" xfId="23469"/>
    <cellStyle name="Currency 3 3 12" xfId="44274"/>
    <cellStyle name="Currency 3 3 13" xfId="21387"/>
    <cellStyle name="Currency 3 3 2" xfId="1130"/>
    <cellStyle name="Currency 3 3 2 2" xfId="3181"/>
    <cellStyle name="Currency 3 3 2 2 2" xfId="10710"/>
    <cellStyle name="Currency 3 3 2 2 2 2" xfId="21079"/>
    <cellStyle name="Currency 3 3 2 2 2 2 2" xfId="44055"/>
    <cellStyle name="Currency 3 3 2 2 2 2 2 2" xfId="55671"/>
    <cellStyle name="Currency 3 3 2 2 2 2 3" xfId="49863"/>
    <cellStyle name="Currency 3 3 2 2 2 2 4" xfId="38247"/>
    <cellStyle name="Currency 3 3 2 2 2 3" xfId="40768"/>
    <cellStyle name="Currency 3 3 2 2 2 3 2" xfId="52384"/>
    <cellStyle name="Currency 3 3 2 2 2 4" xfId="46576"/>
    <cellStyle name="Currency 3 3 2 2 2 5" xfId="29205"/>
    <cellStyle name="Currency 3 3 2 2 3" xfId="13551"/>
    <cellStyle name="Currency 3 3 2 2 3 2" xfId="42886"/>
    <cellStyle name="Currency 3 3 2 2 3 2 2" xfId="54502"/>
    <cellStyle name="Currency 3 3 2 2 3 3" xfId="48694"/>
    <cellStyle name="Currency 3 3 2 2 3 4" xfId="32178"/>
    <cellStyle name="Currency 3 3 2 2 4" xfId="39599"/>
    <cellStyle name="Currency 3 3 2 2 4 2" xfId="51215"/>
    <cellStyle name="Currency 3 3 2 2 5" xfId="25189"/>
    <cellStyle name="Currency 3 3 2 2 6" xfId="45407"/>
    <cellStyle name="Currency 3 3 2 2 7" xfId="22662"/>
    <cellStyle name="Currency 3 3 2 3" xfId="2509"/>
    <cellStyle name="Currency 3 3 2 3 2" xfId="12879"/>
    <cellStyle name="Currency 3 3 2 3 2 2" xfId="42302"/>
    <cellStyle name="Currency 3 3 2 3 2 2 2" xfId="53918"/>
    <cellStyle name="Currency 3 3 2 3 2 3" xfId="48110"/>
    <cellStyle name="Currency 3 3 2 3 2 4" xfId="31566"/>
    <cellStyle name="Currency 3 3 2 3 3" xfId="40184"/>
    <cellStyle name="Currency 3 3 2 3 3 2" xfId="51800"/>
    <cellStyle name="Currency 3 3 2 3 4" xfId="45992"/>
    <cellStyle name="Currency 3 3 2 3 5" xfId="28561"/>
    <cellStyle name="Currency 3 3 2 4" xfId="10126"/>
    <cellStyle name="Currency 3 3 2 4 2" xfId="20495"/>
    <cellStyle name="Currency 3 3 2 4 2 2" xfId="55087"/>
    <cellStyle name="Currency 3 3 2 4 2 3" xfId="43471"/>
    <cellStyle name="Currency 3 3 2 4 3" xfId="49279"/>
    <cellStyle name="Currency 3 3 2 4 4" xfId="37663"/>
    <cellStyle name="Currency 3 3 2 5" xfId="11500"/>
    <cellStyle name="Currency 3 3 2 5 2" xfId="41352"/>
    <cellStyle name="Currency 3 3 2 5 2 2" xfId="52968"/>
    <cellStyle name="Currency 3 3 2 5 3" xfId="47160"/>
    <cellStyle name="Currency 3 3 2 5 4" xfId="30326"/>
    <cellStyle name="Currency 3 3 2 6" xfId="39015"/>
    <cellStyle name="Currency 3 3 2 6 2" xfId="50631"/>
    <cellStyle name="Currency 3 3 2 7" xfId="24463"/>
    <cellStyle name="Currency 3 3 2 8" xfId="44823"/>
    <cellStyle name="Currency 3 3 2 9" xfId="21936"/>
    <cellStyle name="Currency 3 3 3" xfId="1340"/>
    <cellStyle name="Currency 3 3 3 2" xfId="2699"/>
    <cellStyle name="Currency 3 3 3 2 2" xfId="13069"/>
    <cellStyle name="Currency 3 3 3 2 2 2" xfId="42484"/>
    <cellStyle name="Currency 3 3 3 2 2 2 2" xfId="54100"/>
    <cellStyle name="Currency 3 3 3 2 2 3" xfId="48292"/>
    <cellStyle name="Currency 3 3 3 2 2 4" xfId="31756"/>
    <cellStyle name="Currency 3 3 3 2 3" xfId="40366"/>
    <cellStyle name="Currency 3 3 3 2 3 2" xfId="51982"/>
    <cellStyle name="Currency 3 3 3 2 4" xfId="46174"/>
    <cellStyle name="Currency 3 3 3 2 5" xfId="28743"/>
    <cellStyle name="Currency 3 3 3 3" xfId="10308"/>
    <cellStyle name="Currency 3 3 3 3 2" xfId="20677"/>
    <cellStyle name="Currency 3 3 3 3 2 2" xfId="55269"/>
    <cellStyle name="Currency 3 3 3 3 2 3" xfId="43653"/>
    <cellStyle name="Currency 3 3 3 3 3" xfId="49461"/>
    <cellStyle name="Currency 3 3 3 3 4" xfId="37845"/>
    <cellStyle name="Currency 3 3 3 4" xfId="11710"/>
    <cellStyle name="Currency 3 3 3 4 2" xfId="41534"/>
    <cellStyle name="Currency 3 3 3 4 2 2" xfId="53150"/>
    <cellStyle name="Currency 3 3 3 4 3" xfId="47342"/>
    <cellStyle name="Currency 3 3 3 4 4" xfId="30508"/>
    <cellStyle name="Currency 3 3 3 5" xfId="39197"/>
    <cellStyle name="Currency 3 3 3 5 2" xfId="50813"/>
    <cellStyle name="Currency 3 3 3 6" xfId="24673"/>
    <cellStyle name="Currency 3 3 3 7" xfId="45005"/>
    <cellStyle name="Currency 3 3 3 8" xfId="22146"/>
    <cellStyle name="Currency 3 3 4" xfId="867"/>
    <cellStyle name="Currency 3 3 4 2" xfId="2972"/>
    <cellStyle name="Currency 3 3 4 2 2" xfId="13342"/>
    <cellStyle name="Currency 3 3 4 2 2 2" xfId="42740"/>
    <cellStyle name="Currency 3 3 4 2 2 2 2" xfId="54356"/>
    <cellStyle name="Currency 3 3 4 2 2 3" xfId="48548"/>
    <cellStyle name="Currency 3 3 4 2 2 4" xfId="32025"/>
    <cellStyle name="Currency 3 3 4 2 3" xfId="40622"/>
    <cellStyle name="Currency 3 3 4 2 3 2" xfId="52238"/>
    <cellStyle name="Currency 3 3 4 2 4" xfId="46430"/>
    <cellStyle name="Currency 3 3 4 2 5" xfId="29003"/>
    <cellStyle name="Currency 3 3 4 3" xfId="10564"/>
    <cellStyle name="Currency 3 3 4 3 2" xfId="20933"/>
    <cellStyle name="Currency 3 3 4 3 2 2" xfId="55525"/>
    <cellStyle name="Currency 3 3 4 3 2 3" xfId="43909"/>
    <cellStyle name="Currency 3 3 4 3 3" xfId="49717"/>
    <cellStyle name="Currency 3 3 4 3 4" xfId="38101"/>
    <cellStyle name="Currency 3 3 4 4" xfId="11237"/>
    <cellStyle name="Currency 3 3 4 4 2" xfId="41206"/>
    <cellStyle name="Currency 3 3 4 4 2 2" xfId="52822"/>
    <cellStyle name="Currency 3 3 4 4 3" xfId="47014"/>
    <cellStyle name="Currency 3 3 4 4 4" xfId="30180"/>
    <cellStyle name="Currency 3 3 4 5" xfId="39453"/>
    <cellStyle name="Currency 3 3 4 5 2" xfId="51069"/>
    <cellStyle name="Currency 3 3 4 6" xfId="24968"/>
    <cellStyle name="Currency 3 3 4 7" xfId="45261"/>
    <cellStyle name="Currency 3 3 4 8" xfId="22441"/>
    <cellStyle name="Currency 3 3 5" xfId="2325"/>
    <cellStyle name="Currency 3 3 5 2" xfId="9980"/>
    <cellStyle name="Currency 3 3 5 2 2" xfId="20349"/>
    <cellStyle name="Currency 3 3 5 2 2 2" xfId="43325"/>
    <cellStyle name="Currency 3 3 5 2 2 2 2" xfId="54941"/>
    <cellStyle name="Currency 3 3 5 2 2 3" xfId="49133"/>
    <cellStyle name="Currency 3 3 5 2 2 4" xfId="37517"/>
    <cellStyle name="Currency 3 3 5 2 3" xfId="40038"/>
    <cellStyle name="Currency 3 3 5 2 3 2" xfId="51654"/>
    <cellStyle name="Currency 3 3 5 2 4" xfId="45846"/>
    <cellStyle name="Currency 3 3 5 2 5" xfId="28405"/>
    <cellStyle name="Currency 3 3 5 3" xfId="12695"/>
    <cellStyle name="Currency 3 3 5 3 2" xfId="42156"/>
    <cellStyle name="Currency 3 3 5 3 2 2" xfId="53772"/>
    <cellStyle name="Currency 3 3 5 3 3" xfId="47964"/>
    <cellStyle name="Currency 3 3 5 3 4" xfId="31393"/>
    <cellStyle name="Currency 3 3 5 4" xfId="38869"/>
    <cellStyle name="Currency 3 3 5 4 2" xfId="50485"/>
    <cellStyle name="Currency 3 3 5 5" xfId="24247"/>
    <cellStyle name="Currency 3 3 5 6" xfId="44677"/>
    <cellStyle name="Currency 3 3 5 7" xfId="21711"/>
    <cellStyle name="Currency 3 3 6" xfId="2012"/>
    <cellStyle name="Currency 3 3 6 2" xfId="12382"/>
    <cellStyle name="Currency 3 3 6 2 2" xfId="41936"/>
    <cellStyle name="Currency 3 3 6 2 2 2" xfId="53552"/>
    <cellStyle name="Currency 3 3 6 2 3" xfId="47744"/>
    <cellStyle name="Currency 3 3 6 2 4" xfId="31162"/>
    <cellStyle name="Currency 3 3 6 3" xfId="38649"/>
    <cellStyle name="Currency 3 3 6 3 2" xfId="50265"/>
    <cellStyle name="Currency 3 3 6 4" xfId="44457"/>
    <cellStyle name="Currency 3 3 6 5" xfId="23934"/>
    <cellStyle name="Currency 3 3 7" xfId="1606"/>
    <cellStyle name="Currency 3 3 7 2" xfId="11976"/>
    <cellStyle name="Currency 3 3 7 2 2" xfId="41753"/>
    <cellStyle name="Currency 3 3 7 2 2 2" xfId="53369"/>
    <cellStyle name="Currency 3 3 7 2 3" xfId="47561"/>
    <cellStyle name="Currency 3 3 7 2 4" xfId="30774"/>
    <cellStyle name="Currency 3 3 7 3" xfId="39818"/>
    <cellStyle name="Currency 3 3 7 3 2" xfId="51434"/>
    <cellStyle name="Currency 3 3 7 4" xfId="45626"/>
    <cellStyle name="Currency 3 3 7 5" xfId="28104"/>
    <cellStyle name="Currency 3 3 8" xfId="9760"/>
    <cellStyle name="Currency 3 3 8 2" xfId="20129"/>
    <cellStyle name="Currency 3 3 8 2 2" xfId="54721"/>
    <cellStyle name="Currency 3 3 8 2 3" xfId="43105"/>
    <cellStyle name="Currency 3 3 8 3" xfId="48913"/>
    <cellStyle name="Currency 3 3 8 4" xfId="37297"/>
    <cellStyle name="Currency 3 3 9" xfId="10914"/>
    <cellStyle name="Currency 3 3 9 2" xfId="40950"/>
    <cellStyle name="Currency 3 3 9 2 2" xfId="52566"/>
    <cellStyle name="Currency 3 3 9 3" xfId="46758"/>
    <cellStyle name="Currency 3 3 9 4" xfId="29924"/>
    <cellStyle name="Currency 3 4" xfId="596"/>
    <cellStyle name="Currency 3 4 10" xfId="38502"/>
    <cellStyle name="Currency 3 4 10 2" xfId="50118"/>
    <cellStyle name="Currency 3 4 11" xfId="23523"/>
    <cellStyle name="Currency 3 4 12" xfId="44310"/>
    <cellStyle name="Currency 3 4 13" xfId="21441"/>
    <cellStyle name="Currency 3 4 2" xfId="1184"/>
    <cellStyle name="Currency 3 4 2 2" xfId="3217"/>
    <cellStyle name="Currency 3 4 2 2 2" xfId="10746"/>
    <cellStyle name="Currency 3 4 2 2 2 2" xfId="21115"/>
    <cellStyle name="Currency 3 4 2 2 2 2 2" xfId="44091"/>
    <cellStyle name="Currency 3 4 2 2 2 2 2 2" xfId="55707"/>
    <cellStyle name="Currency 3 4 2 2 2 2 3" xfId="49899"/>
    <cellStyle name="Currency 3 4 2 2 2 2 4" xfId="38283"/>
    <cellStyle name="Currency 3 4 2 2 2 3" xfId="40804"/>
    <cellStyle name="Currency 3 4 2 2 2 3 2" xfId="52420"/>
    <cellStyle name="Currency 3 4 2 2 2 4" xfId="46612"/>
    <cellStyle name="Currency 3 4 2 2 2 5" xfId="29241"/>
    <cellStyle name="Currency 3 4 2 2 3" xfId="13587"/>
    <cellStyle name="Currency 3 4 2 2 3 2" xfId="42922"/>
    <cellStyle name="Currency 3 4 2 2 3 2 2" xfId="54538"/>
    <cellStyle name="Currency 3 4 2 2 3 3" xfId="48730"/>
    <cellStyle name="Currency 3 4 2 2 3 4" xfId="32214"/>
    <cellStyle name="Currency 3 4 2 2 4" xfId="39635"/>
    <cellStyle name="Currency 3 4 2 2 4 2" xfId="51251"/>
    <cellStyle name="Currency 3 4 2 2 5" xfId="25225"/>
    <cellStyle name="Currency 3 4 2 2 6" xfId="45443"/>
    <cellStyle name="Currency 3 4 2 2 7" xfId="22698"/>
    <cellStyle name="Currency 3 4 2 3" xfId="2551"/>
    <cellStyle name="Currency 3 4 2 3 2" xfId="12921"/>
    <cellStyle name="Currency 3 4 2 3 2 2" xfId="42338"/>
    <cellStyle name="Currency 3 4 2 3 2 2 2" xfId="53954"/>
    <cellStyle name="Currency 3 4 2 3 2 3" xfId="48146"/>
    <cellStyle name="Currency 3 4 2 3 2 4" xfId="31608"/>
    <cellStyle name="Currency 3 4 2 3 3" xfId="40220"/>
    <cellStyle name="Currency 3 4 2 3 3 2" xfId="51836"/>
    <cellStyle name="Currency 3 4 2 3 4" xfId="46028"/>
    <cellStyle name="Currency 3 4 2 3 5" xfId="28597"/>
    <cellStyle name="Currency 3 4 2 4" xfId="10162"/>
    <cellStyle name="Currency 3 4 2 4 2" xfId="20531"/>
    <cellStyle name="Currency 3 4 2 4 2 2" xfId="55123"/>
    <cellStyle name="Currency 3 4 2 4 2 3" xfId="43507"/>
    <cellStyle name="Currency 3 4 2 4 3" xfId="49315"/>
    <cellStyle name="Currency 3 4 2 4 4" xfId="37699"/>
    <cellStyle name="Currency 3 4 2 5" xfId="11554"/>
    <cellStyle name="Currency 3 4 2 5 2" xfId="41388"/>
    <cellStyle name="Currency 3 4 2 5 2 2" xfId="53004"/>
    <cellStyle name="Currency 3 4 2 5 3" xfId="47196"/>
    <cellStyle name="Currency 3 4 2 5 4" xfId="30362"/>
    <cellStyle name="Currency 3 4 2 6" xfId="39051"/>
    <cellStyle name="Currency 3 4 2 6 2" xfId="50667"/>
    <cellStyle name="Currency 3 4 2 7" xfId="24517"/>
    <cellStyle name="Currency 3 4 2 8" xfId="44859"/>
    <cellStyle name="Currency 3 4 2 9" xfId="21990"/>
    <cellStyle name="Currency 3 4 3" xfId="1376"/>
    <cellStyle name="Currency 3 4 3 2" xfId="2735"/>
    <cellStyle name="Currency 3 4 3 2 2" xfId="13105"/>
    <cellStyle name="Currency 3 4 3 2 2 2" xfId="42520"/>
    <cellStyle name="Currency 3 4 3 2 2 2 2" xfId="54136"/>
    <cellStyle name="Currency 3 4 3 2 2 3" xfId="48328"/>
    <cellStyle name="Currency 3 4 3 2 2 4" xfId="31792"/>
    <cellStyle name="Currency 3 4 3 2 3" xfId="40402"/>
    <cellStyle name="Currency 3 4 3 2 3 2" xfId="52018"/>
    <cellStyle name="Currency 3 4 3 2 4" xfId="46210"/>
    <cellStyle name="Currency 3 4 3 2 5" xfId="28779"/>
    <cellStyle name="Currency 3 4 3 3" xfId="10344"/>
    <cellStyle name="Currency 3 4 3 3 2" xfId="20713"/>
    <cellStyle name="Currency 3 4 3 3 2 2" xfId="55305"/>
    <cellStyle name="Currency 3 4 3 3 2 3" xfId="43689"/>
    <cellStyle name="Currency 3 4 3 3 3" xfId="49497"/>
    <cellStyle name="Currency 3 4 3 3 4" xfId="37881"/>
    <cellStyle name="Currency 3 4 3 4" xfId="11746"/>
    <cellStyle name="Currency 3 4 3 4 2" xfId="41570"/>
    <cellStyle name="Currency 3 4 3 4 2 2" xfId="53186"/>
    <cellStyle name="Currency 3 4 3 4 3" xfId="47378"/>
    <cellStyle name="Currency 3 4 3 4 4" xfId="30544"/>
    <cellStyle name="Currency 3 4 3 5" xfId="39233"/>
    <cellStyle name="Currency 3 4 3 5 2" xfId="50849"/>
    <cellStyle name="Currency 3 4 3 6" xfId="24709"/>
    <cellStyle name="Currency 3 4 3 7" xfId="45041"/>
    <cellStyle name="Currency 3 4 3 8" xfId="22182"/>
    <cellStyle name="Currency 3 4 4" xfId="917"/>
    <cellStyle name="Currency 3 4 4 2" xfId="3013"/>
    <cellStyle name="Currency 3 4 4 2 2" xfId="13383"/>
    <cellStyle name="Currency 3 4 4 2 2 2" xfId="42776"/>
    <cellStyle name="Currency 3 4 4 2 2 2 2" xfId="54392"/>
    <cellStyle name="Currency 3 4 4 2 2 3" xfId="48584"/>
    <cellStyle name="Currency 3 4 4 2 2 4" xfId="32066"/>
    <cellStyle name="Currency 3 4 4 2 3" xfId="40658"/>
    <cellStyle name="Currency 3 4 4 2 3 2" xfId="52274"/>
    <cellStyle name="Currency 3 4 4 2 4" xfId="46466"/>
    <cellStyle name="Currency 3 4 4 2 5" xfId="29039"/>
    <cellStyle name="Currency 3 4 4 3" xfId="10600"/>
    <cellStyle name="Currency 3 4 4 3 2" xfId="20969"/>
    <cellStyle name="Currency 3 4 4 3 2 2" xfId="55561"/>
    <cellStyle name="Currency 3 4 4 3 2 3" xfId="43945"/>
    <cellStyle name="Currency 3 4 4 3 3" xfId="49753"/>
    <cellStyle name="Currency 3 4 4 3 4" xfId="38137"/>
    <cellStyle name="Currency 3 4 4 4" xfId="11287"/>
    <cellStyle name="Currency 3 4 4 4 2" xfId="41242"/>
    <cellStyle name="Currency 3 4 4 4 2 2" xfId="52858"/>
    <cellStyle name="Currency 3 4 4 4 3" xfId="47050"/>
    <cellStyle name="Currency 3 4 4 4 4" xfId="30216"/>
    <cellStyle name="Currency 3 4 4 5" xfId="39489"/>
    <cellStyle name="Currency 3 4 4 5 2" xfId="51105"/>
    <cellStyle name="Currency 3 4 4 6" xfId="25018"/>
    <cellStyle name="Currency 3 4 4 7" xfId="45297"/>
    <cellStyle name="Currency 3 4 4 8" xfId="22491"/>
    <cellStyle name="Currency 3 4 5" xfId="2365"/>
    <cellStyle name="Currency 3 4 5 2" xfId="10016"/>
    <cellStyle name="Currency 3 4 5 2 2" xfId="20385"/>
    <cellStyle name="Currency 3 4 5 2 2 2" xfId="43361"/>
    <cellStyle name="Currency 3 4 5 2 2 2 2" xfId="54977"/>
    <cellStyle name="Currency 3 4 5 2 2 3" xfId="49169"/>
    <cellStyle name="Currency 3 4 5 2 2 4" xfId="37553"/>
    <cellStyle name="Currency 3 4 5 2 3" xfId="40074"/>
    <cellStyle name="Currency 3 4 5 2 3 2" xfId="51690"/>
    <cellStyle name="Currency 3 4 5 2 4" xfId="45882"/>
    <cellStyle name="Currency 3 4 5 2 5" xfId="28445"/>
    <cellStyle name="Currency 3 4 5 3" xfId="12735"/>
    <cellStyle name="Currency 3 4 5 3 2" xfId="42192"/>
    <cellStyle name="Currency 3 4 5 3 2 2" xfId="53808"/>
    <cellStyle name="Currency 3 4 5 3 3" xfId="48000"/>
    <cellStyle name="Currency 3 4 5 3 4" xfId="31429"/>
    <cellStyle name="Currency 3 4 5 4" xfId="38905"/>
    <cellStyle name="Currency 3 4 5 4 2" xfId="50521"/>
    <cellStyle name="Currency 3 4 5 5" xfId="24287"/>
    <cellStyle name="Currency 3 4 5 6" xfId="44713"/>
    <cellStyle name="Currency 3 4 5 7" xfId="21751"/>
    <cellStyle name="Currency 3 4 6" xfId="2057"/>
    <cellStyle name="Currency 3 4 6 2" xfId="12427"/>
    <cellStyle name="Currency 3 4 6 2 2" xfId="41972"/>
    <cellStyle name="Currency 3 4 6 2 2 2" xfId="53588"/>
    <cellStyle name="Currency 3 4 6 2 3" xfId="47780"/>
    <cellStyle name="Currency 3 4 6 2 4" xfId="31206"/>
    <cellStyle name="Currency 3 4 6 3" xfId="38685"/>
    <cellStyle name="Currency 3 4 6 3 2" xfId="50301"/>
    <cellStyle name="Currency 3 4 6 4" xfId="44493"/>
    <cellStyle name="Currency 3 4 6 5" xfId="23979"/>
    <cellStyle name="Currency 3 4 7" xfId="1647"/>
    <cellStyle name="Currency 3 4 7 2" xfId="12017"/>
    <cellStyle name="Currency 3 4 7 2 2" xfId="41789"/>
    <cellStyle name="Currency 3 4 7 2 2 2" xfId="53405"/>
    <cellStyle name="Currency 3 4 7 2 3" xfId="47597"/>
    <cellStyle name="Currency 3 4 7 2 4" xfId="30815"/>
    <cellStyle name="Currency 3 4 7 3" xfId="39854"/>
    <cellStyle name="Currency 3 4 7 3 2" xfId="51470"/>
    <cellStyle name="Currency 3 4 7 4" xfId="45662"/>
    <cellStyle name="Currency 3 4 7 5" xfId="28140"/>
    <cellStyle name="Currency 3 4 8" xfId="9796"/>
    <cellStyle name="Currency 3 4 8 2" xfId="20165"/>
    <cellStyle name="Currency 3 4 8 2 2" xfId="54757"/>
    <cellStyle name="Currency 3 4 8 2 3" xfId="43141"/>
    <cellStyle name="Currency 3 4 8 3" xfId="48949"/>
    <cellStyle name="Currency 3 4 8 4" xfId="37333"/>
    <cellStyle name="Currency 3 4 9" xfId="10968"/>
    <cellStyle name="Currency 3 4 9 2" xfId="40986"/>
    <cellStyle name="Currency 3 4 9 2 2" xfId="52602"/>
    <cellStyle name="Currency 3 4 9 3" xfId="46794"/>
    <cellStyle name="Currency 3 4 9 4" xfId="29960"/>
    <cellStyle name="Currency 3 5" xfId="637"/>
    <cellStyle name="Currency 3 5 10" xfId="38393"/>
    <cellStyle name="Currency 3 5 10 2" xfId="50009"/>
    <cellStyle name="Currency 3 5 11" xfId="23383"/>
    <cellStyle name="Currency 3 5 12" xfId="44201"/>
    <cellStyle name="Currency 3 5 13" xfId="21276"/>
    <cellStyle name="Currency 3 5 2" xfId="1225"/>
    <cellStyle name="Currency 3 5 2 2" xfId="3253"/>
    <cellStyle name="Currency 3 5 2 2 2" xfId="10782"/>
    <cellStyle name="Currency 3 5 2 2 2 2" xfId="21151"/>
    <cellStyle name="Currency 3 5 2 2 2 2 2" xfId="44127"/>
    <cellStyle name="Currency 3 5 2 2 2 2 2 2" xfId="55743"/>
    <cellStyle name="Currency 3 5 2 2 2 2 3" xfId="49935"/>
    <cellStyle name="Currency 3 5 2 2 2 2 4" xfId="38319"/>
    <cellStyle name="Currency 3 5 2 2 2 3" xfId="40840"/>
    <cellStyle name="Currency 3 5 2 2 2 3 2" xfId="52456"/>
    <cellStyle name="Currency 3 5 2 2 2 4" xfId="46648"/>
    <cellStyle name="Currency 3 5 2 2 2 5" xfId="29277"/>
    <cellStyle name="Currency 3 5 2 2 3" xfId="13623"/>
    <cellStyle name="Currency 3 5 2 2 3 2" xfId="42958"/>
    <cellStyle name="Currency 3 5 2 2 3 2 2" xfId="54574"/>
    <cellStyle name="Currency 3 5 2 2 3 3" xfId="48766"/>
    <cellStyle name="Currency 3 5 2 2 3 4" xfId="32250"/>
    <cellStyle name="Currency 3 5 2 2 4" xfId="39671"/>
    <cellStyle name="Currency 3 5 2 2 4 2" xfId="51287"/>
    <cellStyle name="Currency 3 5 2 2 5" xfId="25261"/>
    <cellStyle name="Currency 3 5 2 2 6" xfId="45479"/>
    <cellStyle name="Currency 3 5 2 2 7" xfId="22734"/>
    <cellStyle name="Currency 3 5 2 3" xfId="2588"/>
    <cellStyle name="Currency 3 5 2 3 2" xfId="12958"/>
    <cellStyle name="Currency 3 5 2 3 2 2" xfId="42374"/>
    <cellStyle name="Currency 3 5 2 3 2 2 2" xfId="53990"/>
    <cellStyle name="Currency 3 5 2 3 2 3" xfId="48182"/>
    <cellStyle name="Currency 3 5 2 3 2 4" xfId="31645"/>
    <cellStyle name="Currency 3 5 2 3 3" xfId="40256"/>
    <cellStyle name="Currency 3 5 2 3 3 2" xfId="51872"/>
    <cellStyle name="Currency 3 5 2 3 4" xfId="46064"/>
    <cellStyle name="Currency 3 5 2 3 5" xfId="28633"/>
    <cellStyle name="Currency 3 5 2 4" xfId="10198"/>
    <cellStyle name="Currency 3 5 2 4 2" xfId="20567"/>
    <cellStyle name="Currency 3 5 2 4 2 2" xfId="55159"/>
    <cellStyle name="Currency 3 5 2 4 2 3" xfId="43543"/>
    <cellStyle name="Currency 3 5 2 4 3" xfId="49351"/>
    <cellStyle name="Currency 3 5 2 4 4" xfId="37735"/>
    <cellStyle name="Currency 3 5 2 5" xfId="11595"/>
    <cellStyle name="Currency 3 5 2 5 2" xfId="41424"/>
    <cellStyle name="Currency 3 5 2 5 2 2" xfId="53040"/>
    <cellStyle name="Currency 3 5 2 5 3" xfId="47232"/>
    <cellStyle name="Currency 3 5 2 5 4" xfId="30398"/>
    <cellStyle name="Currency 3 5 2 6" xfId="39087"/>
    <cellStyle name="Currency 3 5 2 6 2" xfId="50703"/>
    <cellStyle name="Currency 3 5 2 7" xfId="24558"/>
    <cellStyle name="Currency 3 5 2 8" xfId="44895"/>
    <cellStyle name="Currency 3 5 2 9" xfId="22031"/>
    <cellStyle name="Currency 3 5 3" xfId="1412"/>
    <cellStyle name="Currency 3 5 3 2" xfId="2771"/>
    <cellStyle name="Currency 3 5 3 2 2" xfId="13141"/>
    <cellStyle name="Currency 3 5 3 2 2 2" xfId="42556"/>
    <cellStyle name="Currency 3 5 3 2 2 2 2" xfId="54172"/>
    <cellStyle name="Currency 3 5 3 2 2 3" xfId="48364"/>
    <cellStyle name="Currency 3 5 3 2 2 4" xfId="31828"/>
    <cellStyle name="Currency 3 5 3 2 3" xfId="40438"/>
    <cellStyle name="Currency 3 5 3 2 3 2" xfId="52054"/>
    <cellStyle name="Currency 3 5 3 2 4" xfId="46246"/>
    <cellStyle name="Currency 3 5 3 2 5" xfId="28815"/>
    <cellStyle name="Currency 3 5 3 3" xfId="10380"/>
    <cellStyle name="Currency 3 5 3 3 2" xfId="20749"/>
    <cellStyle name="Currency 3 5 3 3 2 2" xfId="55341"/>
    <cellStyle name="Currency 3 5 3 3 2 3" xfId="43725"/>
    <cellStyle name="Currency 3 5 3 3 3" xfId="49533"/>
    <cellStyle name="Currency 3 5 3 3 4" xfId="37917"/>
    <cellStyle name="Currency 3 5 3 4" xfId="11782"/>
    <cellStyle name="Currency 3 5 3 4 2" xfId="41606"/>
    <cellStyle name="Currency 3 5 3 4 2 2" xfId="53222"/>
    <cellStyle name="Currency 3 5 3 4 3" xfId="47414"/>
    <cellStyle name="Currency 3 5 3 4 4" xfId="30580"/>
    <cellStyle name="Currency 3 5 3 5" xfId="39269"/>
    <cellStyle name="Currency 3 5 3 5 2" xfId="50885"/>
    <cellStyle name="Currency 3 5 3 6" xfId="24745"/>
    <cellStyle name="Currency 3 5 3 7" xfId="45077"/>
    <cellStyle name="Currency 3 5 3 8" xfId="22218"/>
    <cellStyle name="Currency 3 5 4" xfId="788"/>
    <cellStyle name="Currency 3 5 4 2" xfId="2895"/>
    <cellStyle name="Currency 3 5 4 2 2" xfId="13265"/>
    <cellStyle name="Currency 3 5 4 2 2 2" xfId="42667"/>
    <cellStyle name="Currency 3 5 4 2 2 2 2" xfId="54283"/>
    <cellStyle name="Currency 3 5 4 2 2 3" xfId="48475"/>
    <cellStyle name="Currency 3 5 4 2 2 4" xfId="31952"/>
    <cellStyle name="Currency 3 5 4 2 3" xfId="40549"/>
    <cellStyle name="Currency 3 5 4 2 3 2" xfId="52165"/>
    <cellStyle name="Currency 3 5 4 2 4" xfId="46357"/>
    <cellStyle name="Currency 3 5 4 2 5" xfId="28926"/>
    <cellStyle name="Currency 3 5 4 3" xfId="10491"/>
    <cellStyle name="Currency 3 5 4 3 2" xfId="20860"/>
    <cellStyle name="Currency 3 5 4 3 2 2" xfId="55452"/>
    <cellStyle name="Currency 3 5 4 3 2 3" xfId="43836"/>
    <cellStyle name="Currency 3 5 4 3 3" xfId="49644"/>
    <cellStyle name="Currency 3 5 4 3 4" xfId="38028"/>
    <cellStyle name="Currency 3 5 4 4" xfId="11158"/>
    <cellStyle name="Currency 3 5 4 4 2" xfId="41133"/>
    <cellStyle name="Currency 3 5 4 4 2 2" xfId="52749"/>
    <cellStyle name="Currency 3 5 4 4 3" xfId="46941"/>
    <cellStyle name="Currency 3 5 4 4 4" xfId="30107"/>
    <cellStyle name="Currency 3 5 4 5" xfId="39380"/>
    <cellStyle name="Currency 3 5 4 5 2" xfId="50996"/>
    <cellStyle name="Currency 3 5 4 6" xfId="24889"/>
    <cellStyle name="Currency 3 5 4 7" xfId="45188"/>
    <cellStyle name="Currency 3 5 4 8" xfId="22362"/>
    <cellStyle name="Currency 3 5 5" xfId="2250"/>
    <cellStyle name="Currency 3 5 5 2" xfId="9907"/>
    <cellStyle name="Currency 3 5 5 2 2" xfId="20276"/>
    <cellStyle name="Currency 3 5 5 2 2 2" xfId="43252"/>
    <cellStyle name="Currency 3 5 5 2 2 2 2" xfId="54868"/>
    <cellStyle name="Currency 3 5 5 2 2 3" xfId="49060"/>
    <cellStyle name="Currency 3 5 5 2 2 4" xfId="37444"/>
    <cellStyle name="Currency 3 5 5 2 3" xfId="39965"/>
    <cellStyle name="Currency 3 5 5 2 3 2" xfId="51581"/>
    <cellStyle name="Currency 3 5 5 2 4" xfId="45773"/>
    <cellStyle name="Currency 3 5 5 2 5" xfId="28330"/>
    <cellStyle name="Currency 3 5 5 3" xfId="12620"/>
    <cellStyle name="Currency 3 5 5 3 2" xfId="42083"/>
    <cellStyle name="Currency 3 5 5 3 2 2" xfId="53699"/>
    <cellStyle name="Currency 3 5 5 3 3" xfId="47891"/>
    <cellStyle name="Currency 3 5 5 3 4" xfId="31320"/>
    <cellStyle name="Currency 3 5 5 4" xfId="38796"/>
    <cellStyle name="Currency 3 5 5 4 2" xfId="50412"/>
    <cellStyle name="Currency 3 5 5 5" xfId="24172"/>
    <cellStyle name="Currency 3 5 5 6" xfId="44604"/>
    <cellStyle name="Currency 3 5 5 7" xfId="21636"/>
    <cellStyle name="Currency 3 5 6" xfId="1914"/>
    <cellStyle name="Currency 3 5 6 2" xfId="12284"/>
    <cellStyle name="Currency 3 5 6 2 2" xfId="41863"/>
    <cellStyle name="Currency 3 5 6 2 2 2" xfId="53479"/>
    <cellStyle name="Currency 3 5 6 2 3" xfId="47671"/>
    <cellStyle name="Currency 3 5 6 2 4" xfId="31065"/>
    <cellStyle name="Currency 3 5 6 3" xfId="38576"/>
    <cellStyle name="Currency 3 5 6 3 2" xfId="50192"/>
    <cellStyle name="Currency 3 5 6 4" xfId="44384"/>
    <cellStyle name="Currency 3 5 6 5" xfId="23836"/>
    <cellStyle name="Currency 3 5 7" xfId="1529"/>
    <cellStyle name="Currency 3 5 7 2" xfId="11899"/>
    <cellStyle name="Currency 3 5 7 2 2" xfId="41680"/>
    <cellStyle name="Currency 3 5 7 2 2 2" xfId="53296"/>
    <cellStyle name="Currency 3 5 7 2 3" xfId="47488"/>
    <cellStyle name="Currency 3 5 7 2 4" xfId="30697"/>
    <cellStyle name="Currency 3 5 7 3" xfId="39745"/>
    <cellStyle name="Currency 3 5 7 3 2" xfId="51361"/>
    <cellStyle name="Currency 3 5 7 4" xfId="45553"/>
    <cellStyle name="Currency 3 5 7 5" xfId="28031"/>
    <cellStyle name="Currency 3 5 8" xfId="9687"/>
    <cellStyle name="Currency 3 5 8 2" xfId="20056"/>
    <cellStyle name="Currency 3 5 8 2 2" xfId="54648"/>
    <cellStyle name="Currency 3 5 8 2 3" xfId="43032"/>
    <cellStyle name="Currency 3 5 8 3" xfId="48840"/>
    <cellStyle name="Currency 3 5 8 4" xfId="37224"/>
    <cellStyle name="Currency 3 5 9" xfId="11009"/>
    <cellStyle name="Currency 3 5 9 2" xfId="41022"/>
    <cellStyle name="Currency 3 5 9 2 2" xfId="52638"/>
    <cellStyle name="Currency 3 5 9 3" xfId="46830"/>
    <cellStyle name="Currency 3 5 9 4" xfId="29996"/>
    <cellStyle name="Currency 3 6" xfId="1019"/>
    <cellStyle name="Currency 3 6 2" xfId="3108"/>
    <cellStyle name="Currency 3 6 2 2" xfId="10637"/>
    <cellStyle name="Currency 3 6 2 2 2" xfId="21006"/>
    <cellStyle name="Currency 3 6 2 2 2 2" xfId="43982"/>
    <cellStyle name="Currency 3 6 2 2 2 2 2" xfId="55598"/>
    <cellStyle name="Currency 3 6 2 2 2 3" xfId="49790"/>
    <cellStyle name="Currency 3 6 2 2 2 4" xfId="38174"/>
    <cellStyle name="Currency 3 6 2 2 3" xfId="40695"/>
    <cellStyle name="Currency 3 6 2 2 3 2" xfId="52311"/>
    <cellStyle name="Currency 3 6 2 2 4" xfId="46503"/>
    <cellStyle name="Currency 3 6 2 2 5" xfId="29132"/>
    <cellStyle name="Currency 3 6 2 3" xfId="13478"/>
    <cellStyle name="Currency 3 6 2 3 2" xfId="42813"/>
    <cellStyle name="Currency 3 6 2 3 2 2" xfId="54429"/>
    <cellStyle name="Currency 3 6 2 3 3" xfId="48621"/>
    <cellStyle name="Currency 3 6 2 3 4" xfId="32105"/>
    <cellStyle name="Currency 3 6 2 4" xfId="39526"/>
    <cellStyle name="Currency 3 6 2 4 2" xfId="51142"/>
    <cellStyle name="Currency 3 6 2 5" xfId="25116"/>
    <cellStyle name="Currency 3 6 2 6" xfId="45334"/>
    <cellStyle name="Currency 3 6 2 7" xfId="22589"/>
    <cellStyle name="Currency 3 6 3" xfId="2428"/>
    <cellStyle name="Currency 3 6 3 2" xfId="12798"/>
    <cellStyle name="Currency 3 6 3 2 2" xfId="42229"/>
    <cellStyle name="Currency 3 6 3 2 2 2" xfId="53845"/>
    <cellStyle name="Currency 3 6 3 2 3" xfId="48037"/>
    <cellStyle name="Currency 3 6 3 2 4" xfId="31485"/>
    <cellStyle name="Currency 3 6 3 3" xfId="40111"/>
    <cellStyle name="Currency 3 6 3 3 2" xfId="51727"/>
    <cellStyle name="Currency 3 6 3 4" xfId="45919"/>
    <cellStyle name="Currency 3 6 3 5" xfId="28488"/>
    <cellStyle name="Currency 3 6 4" xfId="10053"/>
    <cellStyle name="Currency 3 6 4 2" xfId="20422"/>
    <cellStyle name="Currency 3 6 4 2 2" xfId="55014"/>
    <cellStyle name="Currency 3 6 4 2 3" xfId="43398"/>
    <cellStyle name="Currency 3 6 4 3" xfId="49206"/>
    <cellStyle name="Currency 3 6 4 4" xfId="37590"/>
    <cellStyle name="Currency 3 6 5" xfId="11389"/>
    <cellStyle name="Currency 3 6 5 2" xfId="41279"/>
    <cellStyle name="Currency 3 6 5 2 2" xfId="52895"/>
    <cellStyle name="Currency 3 6 5 3" xfId="47087"/>
    <cellStyle name="Currency 3 6 5 4" xfId="30253"/>
    <cellStyle name="Currency 3 6 6" xfId="38942"/>
    <cellStyle name="Currency 3 6 6 2" xfId="50558"/>
    <cellStyle name="Currency 3 6 7" xfId="24352"/>
    <cellStyle name="Currency 3 6 8" xfId="44750"/>
    <cellStyle name="Currency 3 6 9" xfId="21825"/>
    <cellStyle name="Currency 3 7" xfId="1267"/>
    <cellStyle name="Currency 3 7 2" xfId="2626"/>
    <cellStyle name="Currency 3 7 2 2" xfId="12996"/>
    <cellStyle name="Currency 3 7 2 2 2" xfId="42411"/>
    <cellStyle name="Currency 3 7 2 2 2 2" xfId="54027"/>
    <cellStyle name="Currency 3 7 2 2 3" xfId="48219"/>
    <cellStyle name="Currency 3 7 2 2 4" xfId="31683"/>
    <cellStyle name="Currency 3 7 2 3" xfId="40293"/>
    <cellStyle name="Currency 3 7 2 3 2" xfId="51909"/>
    <cellStyle name="Currency 3 7 2 4" xfId="46101"/>
    <cellStyle name="Currency 3 7 2 5" xfId="28670"/>
    <cellStyle name="Currency 3 7 3" xfId="10235"/>
    <cellStyle name="Currency 3 7 3 2" xfId="20604"/>
    <cellStyle name="Currency 3 7 3 2 2" xfId="55196"/>
    <cellStyle name="Currency 3 7 3 2 3" xfId="43580"/>
    <cellStyle name="Currency 3 7 3 3" xfId="49388"/>
    <cellStyle name="Currency 3 7 3 4" xfId="37772"/>
    <cellStyle name="Currency 3 7 4" xfId="11637"/>
    <cellStyle name="Currency 3 7 4 2" xfId="41461"/>
    <cellStyle name="Currency 3 7 4 2 2" xfId="53077"/>
    <cellStyle name="Currency 3 7 4 3" xfId="47269"/>
    <cellStyle name="Currency 3 7 4 4" xfId="30435"/>
    <cellStyle name="Currency 3 7 5" xfId="39124"/>
    <cellStyle name="Currency 3 7 5 2" xfId="50740"/>
    <cellStyle name="Currency 3 7 6" xfId="24600"/>
    <cellStyle name="Currency 3 7 7" xfId="44932"/>
    <cellStyle name="Currency 3 7 8" xfId="22073"/>
    <cellStyle name="Currency 3 8" xfId="685"/>
    <cellStyle name="Currency 3 8 2" xfId="2810"/>
    <cellStyle name="Currency 3 8 2 2" xfId="13180"/>
    <cellStyle name="Currency 3 8 2 2 2" xfId="42593"/>
    <cellStyle name="Currency 3 8 2 2 2 2" xfId="54209"/>
    <cellStyle name="Currency 3 8 2 2 3" xfId="48401"/>
    <cellStyle name="Currency 3 8 2 2 4" xfId="31867"/>
    <cellStyle name="Currency 3 8 2 3" xfId="40475"/>
    <cellStyle name="Currency 3 8 2 3 2" xfId="52091"/>
    <cellStyle name="Currency 3 8 2 4" xfId="46283"/>
    <cellStyle name="Currency 3 8 2 5" xfId="28852"/>
    <cellStyle name="Currency 3 8 3" xfId="10417"/>
    <cellStyle name="Currency 3 8 3 2" xfId="20786"/>
    <cellStyle name="Currency 3 8 3 2 2" xfId="55378"/>
    <cellStyle name="Currency 3 8 3 2 3" xfId="43762"/>
    <cellStyle name="Currency 3 8 3 3" xfId="49570"/>
    <cellStyle name="Currency 3 8 3 4" xfId="37954"/>
    <cellStyle name="Currency 3 8 4" xfId="11055"/>
    <cellStyle name="Currency 3 8 4 2" xfId="41059"/>
    <cellStyle name="Currency 3 8 4 2 2" xfId="52675"/>
    <cellStyle name="Currency 3 8 4 3" xfId="46867"/>
    <cellStyle name="Currency 3 8 4 4" xfId="30033"/>
    <cellStyle name="Currency 3 8 5" xfId="39306"/>
    <cellStyle name="Currency 3 8 5 2" xfId="50922"/>
    <cellStyle name="Currency 3 8 6" xfId="24786"/>
    <cellStyle name="Currency 3 8 7" xfId="45114"/>
    <cellStyle name="Currency 3 8 8" xfId="22259"/>
    <cellStyle name="Currency 3 9" xfId="2104"/>
    <cellStyle name="Currency 3 9 2" xfId="9833"/>
    <cellStyle name="Currency 3 9 2 2" xfId="20202"/>
    <cellStyle name="Currency 3 9 2 2 2" xfId="43178"/>
    <cellStyle name="Currency 3 9 2 2 2 2" xfId="54794"/>
    <cellStyle name="Currency 3 9 2 2 3" xfId="48986"/>
    <cellStyle name="Currency 3 9 2 2 4" xfId="37370"/>
    <cellStyle name="Currency 3 9 2 3" xfId="39891"/>
    <cellStyle name="Currency 3 9 2 3 2" xfId="51507"/>
    <cellStyle name="Currency 3 9 2 4" xfId="45699"/>
    <cellStyle name="Currency 3 9 2 5" xfId="28184"/>
    <cellStyle name="Currency 3 9 3" xfId="12474"/>
    <cellStyle name="Currency 3 9 3 2" xfId="42009"/>
    <cellStyle name="Currency 3 9 3 2 2" xfId="53625"/>
    <cellStyle name="Currency 3 9 3 3" xfId="47817"/>
    <cellStyle name="Currency 3 9 3 4" xfId="31246"/>
    <cellStyle name="Currency 3 9 4" xfId="38722"/>
    <cellStyle name="Currency 3 9 4 2" xfId="50338"/>
    <cellStyle name="Currency 3 9 5" xfId="24026"/>
    <cellStyle name="Currency 3 9 6" xfId="44530"/>
    <cellStyle name="Currency 3 9 7" xfId="21490"/>
    <cellStyle name="Currency 4" xfId="454"/>
    <cellStyle name="Currency 4 10" xfId="1880"/>
    <cellStyle name="Currency 4 10 2" xfId="12250"/>
    <cellStyle name="Currency 4 10 2 2" xfId="41844"/>
    <cellStyle name="Currency 4 10 2 2 2" xfId="53460"/>
    <cellStyle name="Currency 4 10 2 3" xfId="47652"/>
    <cellStyle name="Currency 4 10 2 4" xfId="31031"/>
    <cellStyle name="Currency 4 10 3" xfId="38557"/>
    <cellStyle name="Currency 4 10 3 2" xfId="50173"/>
    <cellStyle name="Currency 4 10 4" xfId="44365"/>
    <cellStyle name="Currency 4 10 5" xfId="23802"/>
    <cellStyle name="Currency 4 11" xfId="1503"/>
    <cellStyle name="Currency 4 11 2" xfId="11873"/>
    <cellStyle name="Currency 4 11 2 2" xfId="41661"/>
    <cellStyle name="Currency 4 11 2 2 2" xfId="53277"/>
    <cellStyle name="Currency 4 11 2 3" xfId="47469"/>
    <cellStyle name="Currency 4 11 2 4" xfId="30671"/>
    <cellStyle name="Currency 4 11 3" xfId="39726"/>
    <cellStyle name="Currency 4 11 3 2" xfId="51342"/>
    <cellStyle name="Currency 4 11 4" xfId="45534"/>
    <cellStyle name="Currency 4 11 5" xfId="28012"/>
    <cellStyle name="Currency 4 12" xfId="9668"/>
    <cellStyle name="Currency 4 12 2" xfId="20037"/>
    <cellStyle name="Currency 4 12 2 2" xfId="54629"/>
    <cellStyle name="Currency 4 12 2 3" xfId="43013"/>
    <cellStyle name="Currency 4 12 3" xfId="48821"/>
    <cellStyle name="Currency 4 12 4" xfId="37205"/>
    <cellStyle name="Currency 4 13" xfId="10840"/>
    <cellStyle name="Currency 4 13 2" xfId="40895"/>
    <cellStyle name="Currency 4 13 2 2" xfId="52511"/>
    <cellStyle name="Currency 4 13 3" xfId="46703"/>
    <cellStyle name="Currency 4 13 4" xfId="29869"/>
    <cellStyle name="Currency 4 14" xfId="38374"/>
    <cellStyle name="Currency 4 14 2" xfId="49990"/>
    <cellStyle name="Currency 4 15" xfId="23335"/>
    <cellStyle name="Currency 4 16" xfId="44182"/>
    <cellStyle name="Currency 4 17" xfId="21224"/>
    <cellStyle name="Currency 4 2" xfId="520"/>
    <cellStyle name="Currency 4 2 10" xfId="10892"/>
    <cellStyle name="Currency 4 2 10 2" xfId="40932"/>
    <cellStyle name="Currency 4 2 10 2 2" xfId="52548"/>
    <cellStyle name="Currency 4 2 10 3" xfId="46740"/>
    <cellStyle name="Currency 4 2 10 4" xfId="29906"/>
    <cellStyle name="Currency 4 2 11" xfId="38448"/>
    <cellStyle name="Currency 4 2 11 2" xfId="50064"/>
    <cellStyle name="Currency 4 2 12" xfId="23447"/>
    <cellStyle name="Currency 4 2 13" xfId="44256"/>
    <cellStyle name="Currency 4 2 14" xfId="21365"/>
    <cellStyle name="Currency 4 2 2" xfId="847"/>
    <cellStyle name="Currency 4 2 2 2" xfId="2954"/>
    <cellStyle name="Currency 4 2 2 2 2" xfId="10546"/>
    <cellStyle name="Currency 4 2 2 2 2 2" xfId="20915"/>
    <cellStyle name="Currency 4 2 2 2 2 2 2" xfId="43891"/>
    <cellStyle name="Currency 4 2 2 2 2 2 2 2" xfId="55507"/>
    <cellStyle name="Currency 4 2 2 2 2 2 3" xfId="49699"/>
    <cellStyle name="Currency 4 2 2 2 2 2 4" xfId="38083"/>
    <cellStyle name="Currency 4 2 2 2 2 3" xfId="40604"/>
    <cellStyle name="Currency 4 2 2 2 2 3 2" xfId="52220"/>
    <cellStyle name="Currency 4 2 2 2 2 4" xfId="46412"/>
    <cellStyle name="Currency 4 2 2 2 2 5" xfId="28985"/>
    <cellStyle name="Currency 4 2 2 2 3" xfId="13324"/>
    <cellStyle name="Currency 4 2 2 2 3 2" xfId="42722"/>
    <cellStyle name="Currency 4 2 2 2 3 2 2" xfId="54338"/>
    <cellStyle name="Currency 4 2 2 2 3 3" xfId="48530"/>
    <cellStyle name="Currency 4 2 2 2 3 4" xfId="32007"/>
    <cellStyle name="Currency 4 2 2 2 4" xfId="39435"/>
    <cellStyle name="Currency 4 2 2 2 4 2" xfId="51051"/>
    <cellStyle name="Currency 4 2 2 2 5" xfId="24948"/>
    <cellStyle name="Currency 4 2 2 2 6" xfId="45243"/>
    <cellStyle name="Currency 4 2 2 2 7" xfId="22421"/>
    <cellStyle name="Currency 4 2 2 3" xfId="2306"/>
    <cellStyle name="Currency 4 2 2 3 2" xfId="12676"/>
    <cellStyle name="Currency 4 2 2 3 2 2" xfId="42138"/>
    <cellStyle name="Currency 4 2 2 3 2 2 2" xfId="53754"/>
    <cellStyle name="Currency 4 2 2 3 2 3" xfId="47946"/>
    <cellStyle name="Currency 4 2 2 3 2 4" xfId="31375"/>
    <cellStyle name="Currency 4 2 2 3 3" xfId="40020"/>
    <cellStyle name="Currency 4 2 2 3 3 2" xfId="51636"/>
    <cellStyle name="Currency 4 2 2 3 4" xfId="45828"/>
    <cellStyle name="Currency 4 2 2 3 5" xfId="28386"/>
    <cellStyle name="Currency 4 2 2 4" xfId="9962"/>
    <cellStyle name="Currency 4 2 2 4 2" xfId="20331"/>
    <cellStyle name="Currency 4 2 2 4 2 2" xfId="54923"/>
    <cellStyle name="Currency 4 2 2 4 2 3" xfId="43307"/>
    <cellStyle name="Currency 4 2 2 4 3" xfId="49115"/>
    <cellStyle name="Currency 4 2 2 4 4" xfId="37499"/>
    <cellStyle name="Currency 4 2 2 5" xfId="11217"/>
    <cellStyle name="Currency 4 2 2 5 2" xfId="41188"/>
    <cellStyle name="Currency 4 2 2 5 2 2" xfId="52804"/>
    <cellStyle name="Currency 4 2 2 5 3" xfId="46996"/>
    <cellStyle name="Currency 4 2 2 5 4" xfId="30162"/>
    <cellStyle name="Currency 4 2 2 6" xfId="38851"/>
    <cellStyle name="Currency 4 2 2 6 2" xfId="50467"/>
    <cellStyle name="Currency 4 2 2 7" xfId="24228"/>
    <cellStyle name="Currency 4 2 2 8" xfId="44659"/>
    <cellStyle name="Currency 4 2 2 9" xfId="21692"/>
    <cellStyle name="Currency 4 2 3" xfId="1108"/>
    <cellStyle name="Currency 4 2 3 2" xfId="3163"/>
    <cellStyle name="Currency 4 2 3 2 2" xfId="10692"/>
    <cellStyle name="Currency 4 2 3 2 2 2" xfId="21061"/>
    <cellStyle name="Currency 4 2 3 2 2 2 2" xfId="44037"/>
    <cellStyle name="Currency 4 2 3 2 2 2 2 2" xfId="55653"/>
    <cellStyle name="Currency 4 2 3 2 2 2 3" xfId="49845"/>
    <cellStyle name="Currency 4 2 3 2 2 2 4" xfId="38229"/>
    <cellStyle name="Currency 4 2 3 2 2 3" xfId="40750"/>
    <cellStyle name="Currency 4 2 3 2 2 3 2" xfId="52366"/>
    <cellStyle name="Currency 4 2 3 2 2 4" xfId="46558"/>
    <cellStyle name="Currency 4 2 3 2 2 5" xfId="29187"/>
    <cellStyle name="Currency 4 2 3 2 3" xfId="13533"/>
    <cellStyle name="Currency 4 2 3 2 3 2" xfId="42868"/>
    <cellStyle name="Currency 4 2 3 2 3 2 2" xfId="54484"/>
    <cellStyle name="Currency 4 2 3 2 3 3" xfId="48676"/>
    <cellStyle name="Currency 4 2 3 2 3 4" xfId="32160"/>
    <cellStyle name="Currency 4 2 3 2 4" xfId="39581"/>
    <cellStyle name="Currency 4 2 3 2 4 2" xfId="51197"/>
    <cellStyle name="Currency 4 2 3 2 5" xfId="25171"/>
    <cellStyle name="Currency 4 2 3 2 6" xfId="45389"/>
    <cellStyle name="Currency 4 2 3 2 7" xfId="22644"/>
    <cellStyle name="Currency 4 2 3 3" xfId="2491"/>
    <cellStyle name="Currency 4 2 3 3 2" xfId="12861"/>
    <cellStyle name="Currency 4 2 3 3 2 2" xfId="42284"/>
    <cellStyle name="Currency 4 2 3 3 2 2 2" xfId="53900"/>
    <cellStyle name="Currency 4 2 3 3 2 3" xfId="48092"/>
    <cellStyle name="Currency 4 2 3 3 2 4" xfId="31548"/>
    <cellStyle name="Currency 4 2 3 3 3" xfId="40166"/>
    <cellStyle name="Currency 4 2 3 3 3 2" xfId="51782"/>
    <cellStyle name="Currency 4 2 3 3 4" xfId="45974"/>
    <cellStyle name="Currency 4 2 3 3 5" xfId="28543"/>
    <cellStyle name="Currency 4 2 3 4" xfId="10108"/>
    <cellStyle name="Currency 4 2 3 4 2" xfId="20477"/>
    <cellStyle name="Currency 4 2 3 4 2 2" xfId="55069"/>
    <cellStyle name="Currency 4 2 3 4 2 3" xfId="43453"/>
    <cellStyle name="Currency 4 2 3 4 3" xfId="49261"/>
    <cellStyle name="Currency 4 2 3 4 4" xfId="37645"/>
    <cellStyle name="Currency 4 2 3 5" xfId="11478"/>
    <cellStyle name="Currency 4 2 3 5 2" xfId="41334"/>
    <cellStyle name="Currency 4 2 3 5 2 2" xfId="52950"/>
    <cellStyle name="Currency 4 2 3 5 3" xfId="47142"/>
    <cellStyle name="Currency 4 2 3 5 4" xfId="30308"/>
    <cellStyle name="Currency 4 2 3 6" xfId="38997"/>
    <cellStyle name="Currency 4 2 3 6 2" xfId="50613"/>
    <cellStyle name="Currency 4 2 3 7" xfId="24441"/>
    <cellStyle name="Currency 4 2 3 8" xfId="44805"/>
    <cellStyle name="Currency 4 2 3 9" xfId="21914"/>
    <cellStyle name="Currency 4 2 4" xfId="1322"/>
    <cellStyle name="Currency 4 2 4 2" xfId="2681"/>
    <cellStyle name="Currency 4 2 4 2 2" xfId="13051"/>
    <cellStyle name="Currency 4 2 4 2 2 2" xfId="42466"/>
    <cellStyle name="Currency 4 2 4 2 2 2 2" xfId="54082"/>
    <cellStyle name="Currency 4 2 4 2 2 3" xfId="48274"/>
    <cellStyle name="Currency 4 2 4 2 2 4" xfId="31738"/>
    <cellStyle name="Currency 4 2 4 2 3" xfId="40348"/>
    <cellStyle name="Currency 4 2 4 2 3 2" xfId="51964"/>
    <cellStyle name="Currency 4 2 4 2 4" xfId="46156"/>
    <cellStyle name="Currency 4 2 4 2 5" xfId="28725"/>
    <cellStyle name="Currency 4 2 4 3" xfId="10290"/>
    <cellStyle name="Currency 4 2 4 3 2" xfId="20659"/>
    <cellStyle name="Currency 4 2 4 3 2 2" xfId="55251"/>
    <cellStyle name="Currency 4 2 4 3 2 3" xfId="43635"/>
    <cellStyle name="Currency 4 2 4 3 3" xfId="49443"/>
    <cellStyle name="Currency 4 2 4 3 4" xfId="37827"/>
    <cellStyle name="Currency 4 2 4 4" xfId="11692"/>
    <cellStyle name="Currency 4 2 4 4 2" xfId="41516"/>
    <cellStyle name="Currency 4 2 4 4 2 2" xfId="53132"/>
    <cellStyle name="Currency 4 2 4 4 3" xfId="47324"/>
    <cellStyle name="Currency 4 2 4 4 4" xfId="30490"/>
    <cellStyle name="Currency 4 2 4 5" xfId="39179"/>
    <cellStyle name="Currency 4 2 4 5 2" xfId="50795"/>
    <cellStyle name="Currency 4 2 4 6" xfId="24655"/>
    <cellStyle name="Currency 4 2 4 7" xfId="44987"/>
    <cellStyle name="Currency 4 2 4 8" xfId="22128"/>
    <cellStyle name="Currency 4 2 5" xfId="769"/>
    <cellStyle name="Currency 4 2 5 2" xfId="2876"/>
    <cellStyle name="Currency 4 2 5 2 2" xfId="13246"/>
    <cellStyle name="Currency 4 2 5 2 2 2" xfId="42648"/>
    <cellStyle name="Currency 4 2 5 2 2 2 2" xfId="54264"/>
    <cellStyle name="Currency 4 2 5 2 2 3" xfId="48456"/>
    <cellStyle name="Currency 4 2 5 2 2 4" xfId="31933"/>
    <cellStyle name="Currency 4 2 5 2 3" xfId="40530"/>
    <cellStyle name="Currency 4 2 5 2 3 2" xfId="52146"/>
    <cellStyle name="Currency 4 2 5 2 4" xfId="46338"/>
    <cellStyle name="Currency 4 2 5 2 5" xfId="28907"/>
    <cellStyle name="Currency 4 2 5 3" xfId="10472"/>
    <cellStyle name="Currency 4 2 5 3 2" xfId="20841"/>
    <cellStyle name="Currency 4 2 5 3 2 2" xfId="55433"/>
    <cellStyle name="Currency 4 2 5 3 2 3" xfId="43817"/>
    <cellStyle name="Currency 4 2 5 3 3" xfId="49625"/>
    <cellStyle name="Currency 4 2 5 3 4" xfId="38009"/>
    <cellStyle name="Currency 4 2 5 4" xfId="11139"/>
    <cellStyle name="Currency 4 2 5 4 2" xfId="41114"/>
    <cellStyle name="Currency 4 2 5 4 2 2" xfId="52730"/>
    <cellStyle name="Currency 4 2 5 4 3" xfId="46922"/>
    <cellStyle name="Currency 4 2 5 4 4" xfId="30088"/>
    <cellStyle name="Currency 4 2 5 5" xfId="39361"/>
    <cellStyle name="Currency 4 2 5 5 2" xfId="50977"/>
    <cellStyle name="Currency 4 2 5 6" xfId="24870"/>
    <cellStyle name="Currency 4 2 5 7" xfId="45169"/>
    <cellStyle name="Currency 4 2 5 8" xfId="22343"/>
    <cellStyle name="Currency 4 2 6" xfId="2231"/>
    <cellStyle name="Currency 4 2 6 2" xfId="9888"/>
    <cellStyle name="Currency 4 2 6 2 2" xfId="20257"/>
    <cellStyle name="Currency 4 2 6 2 2 2" xfId="43233"/>
    <cellStyle name="Currency 4 2 6 2 2 2 2" xfId="54849"/>
    <cellStyle name="Currency 4 2 6 2 2 3" xfId="49041"/>
    <cellStyle name="Currency 4 2 6 2 2 4" xfId="37425"/>
    <cellStyle name="Currency 4 2 6 2 3" xfId="39946"/>
    <cellStyle name="Currency 4 2 6 2 3 2" xfId="51562"/>
    <cellStyle name="Currency 4 2 6 2 4" xfId="45754"/>
    <cellStyle name="Currency 4 2 6 2 5" xfId="28311"/>
    <cellStyle name="Currency 4 2 6 3" xfId="12601"/>
    <cellStyle name="Currency 4 2 6 3 2" xfId="42064"/>
    <cellStyle name="Currency 4 2 6 3 2 2" xfId="53680"/>
    <cellStyle name="Currency 4 2 6 3 3" xfId="47872"/>
    <cellStyle name="Currency 4 2 6 3 4" xfId="31301"/>
    <cellStyle name="Currency 4 2 6 4" xfId="38777"/>
    <cellStyle name="Currency 4 2 6 4 2" xfId="50393"/>
    <cellStyle name="Currency 4 2 6 5" xfId="24153"/>
    <cellStyle name="Currency 4 2 6 6" xfId="44585"/>
    <cellStyle name="Currency 4 2 6 7" xfId="21617"/>
    <cellStyle name="Currency 4 2 7" xfId="1991"/>
    <cellStyle name="Currency 4 2 7 2" xfId="12361"/>
    <cellStyle name="Currency 4 2 7 2 2" xfId="41918"/>
    <cellStyle name="Currency 4 2 7 2 2 2" xfId="53534"/>
    <cellStyle name="Currency 4 2 7 2 3" xfId="47726"/>
    <cellStyle name="Currency 4 2 7 2 4" xfId="31141"/>
    <cellStyle name="Currency 4 2 7 3" xfId="38631"/>
    <cellStyle name="Currency 4 2 7 3 2" xfId="50247"/>
    <cellStyle name="Currency 4 2 7 4" xfId="44439"/>
    <cellStyle name="Currency 4 2 7 5" xfId="23913"/>
    <cellStyle name="Currency 4 2 8" xfId="1588"/>
    <cellStyle name="Currency 4 2 8 2" xfId="11958"/>
    <cellStyle name="Currency 4 2 8 2 2" xfId="41735"/>
    <cellStyle name="Currency 4 2 8 2 2 2" xfId="53351"/>
    <cellStyle name="Currency 4 2 8 2 3" xfId="47543"/>
    <cellStyle name="Currency 4 2 8 2 4" xfId="30756"/>
    <cellStyle name="Currency 4 2 8 3" xfId="39800"/>
    <cellStyle name="Currency 4 2 8 3 2" xfId="51416"/>
    <cellStyle name="Currency 4 2 8 4" xfId="45608"/>
    <cellStyle name="Currency 4 2 8 5" xfId="28086"/>
    <cellStyle name="Currency 4 2 9" xfId="9742"/>
    <cellStyle name="Currency 4 2 9 2" xfId="20111"/>
    <cellStyle name="Currency 4 2 9 2 2" xfId="54703"/>
    <cellStyle name="Currency 4 2 9 2 3" xfId="43087"/>
    <cellStyle name="Currency 4 2 9 3" xfId="48895"/>
    <cellStyle name="Currency 4 2 9 4" xfId="37279"/>
    <cellStyle name="Currency 4 3" xfId="578"/>
    <cellStyle name="Currency 4 3 10" xfId="38484"/>
    <cellStyle name="Currency 4 3 10 2" xfId="50100"/>
    <cellStyle name="Currency 4 3 11" xfId="23505"/>
    <cellStyle name="Currency 4 3 12" xfId="44292"/>
    <cellStyle name="Currency 4 3 13" xfId="21423"/>
    <cellStyle name="Currency 4 3 2" xfId="1166"/>
    <cellStyle name="Currency 4 3 2 2" xfId="3199"/>
    <cellStyle name="Currency 4 3 2 2 2" xfId="10728"/>
    <cellStyle name="Currency 4 3 2 2 2 2" xfId="21097"/>
    <cellStyle name="Currency 4 3 2 2 2 2 2" xfId="44073"/>
    <cellStyle name="Currency 4 3 2 2 2 2 2 2" xfId="55689"/>
    <cellStyle name="Currency 4 3 2 2 2 2 3" xfId="49881"/>
    <cellStyle name="Currency 4 3 2 2 2 2 4" xfId="38265"/>
    <cellStyle name="Currency 4 3 2 2 2 3" xfId="40786"/>
    <cellStyle name="Currency 4 3 2 2 2 3 2" xfId="52402"/>
    <cellStyle name="Currency 4 3 2 2 2 4" xfId="46594"/>
    <cellStyle name="Currency 4 3 2 2 2 5" xfId="29223"/>
    <cellStyle name="Currency 4 3 2 2 3" xfId="13569"/>
    <cellStyle name="Currency 4 3 2 2 3 2" xfId="42904"/>
    <cellStyle name="Currency 4 3 2 2 3 2 2" xfId="54520"/>
    <cellStyle name="Currency 4 3 2 2 3 3" xfId="48712"/>
    <cellStyle name="Currency 4 3 2 2 3 4" xfId="32196"/>
    <cellStyle name="Currency 4 3 2 2 4" xfId="39617"/>
    <cellStyle name="Currency 4 3 2 2 4 2" xfId="51233"/>
    <cellStyle name="Currency 4 3 2 2 5" xfId="25207"/>
    <cellStyle name="Currency 4 3 2 2 6" xfId="45425"/>
    <cellStyle name="Currency 4 3 2 2 7" xfId="22680"/>
    <cellStyle name="Currency 4 3 2 3" xfId="2533"/>
    <cellStyle name="Currency 4 3 2 3 2" xfId="12903"/>
    <cellStyle name="Currency 4 3 2 3 2 2" xfId="42320"/>
    <cellStyle name="Currency 4 3 2 3 2 2 2" xfId="53936"/>
    <cellStyle name="Currency 4 3 2 3 2 3" xfId="48128"/>
    <cellStyle name="Currency 4 3 2 3 2 4" xfId="31590"/>
    <cellStyle name="Currency 4 3 2 3 3" xfId="40202"/>
    <cellStyle name="Currency 4 3 2 3 3 2" xfId="51818"/>
    <cellStyle name="Currency 4 3 2 3 4" xfId="46010"/>
    <cellStyle name="Currency 4 3 2 3 5" xfId="28579"/>
    <cellStyle name="Currency 4 3 2 4" xfId="10144"/>
    <cellStyle name="Currency 4 3 2 4 2" xfId="20513"/>
    <cellStyle name="Currency 4 3 2 4 2 2" xfId="55105"/>
    <cellStyle name="Currency 4 3 2 4 2 3" xfId="43489"/>
    <cellStyle name="Currency 4 3 2 4 3" xfId="49297"/>
    <cellStyle name="Currency 4 3 2 4 4" xfId="37681"/>
    <cellStyle name="Currency 4 3 2 5" xfId="11536"/>
    <cellStyle name="Currency 4 3 2 5 2" xfId="41370"/>
    <cellStyle name="Currency 4 3 2 5 2 2" xfId="52986"/>
    <cellStyle name="Currency 4 3 2 5 3" xfId="47178"/>
    <cellStyle name="Currency 4 3 2 5 4" xfId="30344"/>
    <cellStyle name="Currency 4 3 2 6" xfId="39033"/>
    <cellStyle name="Currency 4 3 2 6 2" xfId="50649"/>
    <cellStyle name="Currency 4 3 2 7" xfId="24499"/>
    <cellStyle name="Currency 4 3 2 8" xfId="44841"/>
    <cellStyle name="Currency 4 3 2 9" xfId="21972"/>
    <cellStyle name="Currency 4 3 3" xfId="1358"/>
    <cellStyle name="Currency 4 3 3 2" xfId="2717"/>
    <cellStyle name="Currency 4 3 3 2 2" xfId="13087"/>
    <cellStyle name="Currency 4 3 3 2 2 2" xfId="42502"/>
    <cellStyle name="Currency 4 3 3 2 2 2 2" xfId="54118"/>
    <cellStyle name="Currency 4 3 3 2 2 3" xfId="48310"/>
    <cellStyle name="Currency 4 3 3 2 2 4" xfId="31774"/>
    <cellStyle name="Currency 4 3 3 2 3" xfId="40384"/>
    <cellStyle name="Currency 4 3 3 2 3 2" xfId="52000"/>
    <cellStyle name="Currency 4 3 3 2 4" xfId="46192"/>
    <cellStyle name="Currency 4 3 3 2 5" xfId="28761"/>
    <cellStyle name="Currency 4 3 3 3" xfId="10326"/>
    <cellStyle name="Currency 4 3 3 3 2" xfId="20695"/>
    <cellStyle name="Currency 4 3 3 3 2 2" xfId="55287"/>
    <cellStyle name="Currency 4 3 3 3 2 3" xfId="43671"/>
    <cellStyle name="Currency 4 3 3 3 3" xfId="49479"/>
    <cellStyle name="Currency 4 3 3 3 4" xfId="37863"/>
    <cellStyle name="Currency 4 3 3 4" xfId="11728"/>
    <cellStyle name="Currency 4 3 3 4 2" xfId="41552"/>
    <cellStyle name="Currency 4 3 3 4 2 2" xfId="53168"/>
    <cellStyle name="Currency 4 3 3 4 3" xfId="47360"/>
    <cellStyle name="Currency 4 3 3 4 4" xfId="30526"/>
    <cellStyle name="Currency 4 3 3 5" xfId="39215"/>
    <cellStyle name="Currency 4 3 3 5 2" xfId="50831"/>
    <cellStyle name="Currency 4 3 3 6" xfId="24691"/>
    <cellStyle name="Currency 4 3 3 7" xfId="45023"/>
    <cellStyle name="Currency 4 3 3 8" xfId="22164"/>
    <cellStyle name="Currency 4 3 4" xfId="899"/>
    <cellStyle name="Currency 4 3 4 2" xfId="2995"/>
    <cellStyle name="Currency 4 3 4 2 2" xfId="13365"/>
    <cellStyle name="Currency 4 3 4 2 2 2" xfId="42758"/>
    <cellStyle name="Currency 4 3 4 2 2 2 2" xfId="54374"/>
    <cellStyle name="Currency 4 3 4 2 2 3" xfId="48566"/>
    <cellStyle name="Currency 4 3 4 2 2 4" xfId="32048"/>
    <cellStyle name="Currency 4 3 4 2 3" xfId="40640"/>
    <cellStyle name="Currency 4 3 4 2 3 2" xfId="52256"/>
    <cellStyle name="Currency 4 3 4 2 4" xfId="46448"/>
    <cellStyle name="Currency 4 3 4 2 5" xfId="29021"/>
    <cellStyle name="Currency 4 3 4 3" xfId="10582"/>
    <cellStyle name="Currency 4 3 4 3 2" xfId="20951"/>
    <cellStyle name="Currency 4 3 4 3 2 2" xfId="55543"/>
    <cellStyle name="Currency 4 3 4 3 2 3" xfId="43927"/>
    <cellStyle name="Currency 4 3 4 3 3" xfId="49735"/>
    <cellStyle name="Currency 4 3 4 3 4" xfId="38119"/>
    <cellStyle name="Currency 4 3 4 4" xfId="11269"/>
    <cellStyle name="Currency 4 3 4 4 2" xfId="41224"/>
    <cellStyle name="Currency 4 3 4 4 2 2" xfId="52840"/>
    <cellStyle name="Currency 4 3 4 4 3" xfId="47032"/>
    <cellStyle name="Currency 4 3 4 4 4" xfId="30198"/>
    <cellStyle name="Currency 4 3 4 5" xfId="39471"/>
    <cellStyle name="Currency 4 3 4 5 2" xfId="51087"/>
    <cellStyle name="Currency 4 3 4 6" xfId="25000"/>
    <cellStyle name="Currency 4 3 4 7" xfId="45279"/>
    <cellStyle name="Currency 4 3 4 8" xfId="22473"/>
    <cellStyle name="Currency 4 3 5" xfId="2347"/>
    <cellStyle name="Currency 4 3 5 2" xfId="9998"/>
    <cellStyle name="Currency 4 3 5 2 2" xfId="20367"/>
    <cellStyle name="Currency 4 3 5 2 2 2" xfId="43343"/>
    <cellStyle name="Currency 4 3 5 2 2 2 2" xfId="54959"/>
    <cellStyle name="Currency 4 3 5 2 2 3" xfId="49151"/>
    <cellStyle name="Currency 4 3 5 2 2 4" xfId="37535"/>
    <cellStyle name="Currency 4 3 5 2 3" xfId="40056"/>
    <cellStyle name="Currency 4 3 5 2 3 2" xfId="51672"/>
    <cellStyle name="Currency 4 3 5 2 4" xfId="45864"/>
    <cellStyle name="Currency 4 3 5 2 5" xfId="28427"/>
    <cellStyle name="Currency 4 3 5 3" xfId="12717"/>
    <cellStyle name="Currency 4 3 5 3 2" xfId="42174"/>
    <cellStyle name="Currency 4 3 5 3 2 2" xfId="53790"/>
    <cellStyle name="Currency 4 3 5 3 3" xfId="47982"/>
    <cellStyle name="Currency 4 3 5 3 4" xfId="31411"/>
    <cellStyle name="Currency 4 3 5 4" xfId="38887"/>
    <cellStyle name="Currency 4 3 5 4 2" xfId="50503"/>
    <cellStyle name="Currency 4 3 5 5" xfId="24269"/>
    <cellStyle name="Currency 4 3 5 6" xfId="44695"/>
    <cellStyle name="Currency 4 3 5 7" xfId="21733"/>
    <cellStyle name="Currency 4 3 6" xfId="2039"/>
    <cellStyle name="Currency 4 3 6 2" xfId="12409"/>
    <cellStyle name="Currency 4 3 6 2 2" xfId="41954"/>
    <cellStyle name="Currency 4 3 6 2 2 2" xfId="53570"/>
    <cellStyle name="Currency 4 3 6 2 3" xfId="47762"/>
    <cellStyle name="Currency 4 3 6 2 4" xfId="31188"/>
    <cellStyle name="Currency 4 3 6 3" xfId="38667"/>
    <cellStyle name="Currency 4 3 6 3 2" xfId="50283"/>
    <cellStyle name="Currency 4 3 6 4" xfId="44475"/>
    <cellStyle name="Currency 4 3 6 5" xfId="23961"/>
    <cellStyle name="Currency 4 3 7" xfId="1629"/>
    <cellStyle name="Currency 4 3 7 2" xfId="11999"/>
    <cellStyle name="Currency 4 3 7 2 2" xfId="41771"/>
    <cellStyle name="Currency 4 3 7 2 2 2" xfId="53387"/>
    <cellStyle name="Currency 4 3 7 2 3" xfId="47579"/>
    <cellStyle name="Currency 4 3 7 2 4" xfId="30797"/>
    <cellStyle name="Currency 4 3 7 3" xfId="39836"/>
    <cellStyle name="Currency 4 3 7 3 2" xfId="51452"/>
    <cellStyle name="Currency 4 3 7 4" xfId="45644"/>
    <cellStyle name="Currency 4 3 7 5" xfId="28122"/>
    <cellStyle name="Currency 4 3 8" xfId="9778"/>
    <cellStyle name="Currency 4 3 8 2" xfId="20147"/>
    <cellStyle name="Currency 4 3 8 2 2" xfId="54739"/>
    <cellStyle name="Currency 4 3 8 2 3" xfId="43123"/>
    <cellStyle name="Currency 4 3 8 3" xfId="48931"/>
    <cellStyle name="Currency 4 3 8 4" xfId="37315"/>
    <cellStyle name="Currency 4 3 9" xfId="10950"/>
    <cellStyle name="Currency 4 3 9 2" xfId="40968"/>
    <cellStyle name="Currency 4 3 9 2 2" xfId="52584"/>
    <cellStyle name="Currency 4 3 9 3" xfId="46776"/>
    <cellStyle name="Currency 4 3 9 4" xfId="29942"/>
    <cellStyle name="Currency 4 4" xfId="619"/>
    <cellStyle name="Currency 4 4 10" xfId="38520"/>
    <cellStyle name="Currency 4 4 10 2" xfId="50136"/>
    <cellStyle name="Currency 4 4 11" xfId="23546"/>
    <cellStyle name="Currency 4 4 12" xfId="44328"/>
    <cellStyle name="Currency 4 4 13" xfId="21464"/>
    <cellStyle name="Currency 4 4 2" xfId="1207"/>
    <cellStyle name="Currency 4 4 2 2" xfId="3235"/>
    <cellStyle name="Currency 4 4 2 2 2" xfId="10764"/>
    <cellStyle name="Currency 4 4 2 2 2 2" xfId="21133"/>
    <cellStyle name="Currency 4 4 2 2 2 2 2" xfId="44109"/>
    <cellStyle name="Currency 4 4 2 2 2 2 2 2" xfId="55725"/>
    <cellStyle name="Currency 4 4 2 2 2 2 3" xfId="49917"/>
    <cellStyle name="Currency 4 4 2 2 2 2 4" xfId="38301"/>
    <cellStyle name="Currency 4 4 2 2 2 3" xfId="40822"/>
    <cellStyle name="Currency 4 4 2 2 2 3 2" xfId="52438"/>
    <cellStyle name="Currency 4 4 2 2 2 4" xfId="46630"/>
    <cellStyle name="Currency 4 4 2 2 2 5" xfId="29259"/>
    <cellStyle name="Currency 4 4 2 2 3" xfId="13605"/>
    <cellStyle name="Currency 4 4 2 2 3 2" xfId="42940"/>
    <cellStyle name="Currency 4 4 2 2 3 2 2" xfId="54556"/>
    <cellStyle name="Currency 4 4 2 2 3 3" xfId="48748"/>
    <cellStyle name="Currency 4 4 2 2 3 4" xfId="32232"/>
    <cellStyle name="Currency 4 4 2 2 4" xfId="39653"/>
    <cellStyle name="Currency 4 4 2 2 4 2" xfId="51269"/>
    <cellStyle name="Currency 4 4 2 2 5" xfId="25243"/>
    <cellStyle name="Currency 4 4 2 2 6" xfId="45461"/>
    <cellStyle name="Currency 4 4 2 2 7" xfId="22716"/>
    <cellStyle name="Currency 4 4 2 3" xfId="2570"/>
    <cellStyle name="Currency 4 4 2 3 2" xfId="12940"/>
    <cellStyle name="Currency 4 4 2 3 2 2" xfId="42356"/>
    <cellStyle name="Currency 4 4 2 3 2 2 2" xfId="53972"/>
    <cellStyle name="Currency 4 4 2 3 2 3" xfId="48164"/>
    <cellStyle name="Currency 4 4 2 3 2 4" xfId="31627"/>
    <cellStyle name="Currency 4 4 2 3 3" xfId="40238"/>
    <cellStyle name="Currency 4 4 2 3 3 2" xfId="51854"/>
    <cellStyle name="Currency 4 4 2 3 4" xfId="46046"/>
    <cellStyle name="Currency 4 4 2 3 5" xfId="28615"/>
    <cellStyle name="Currency 4 4 2 4" xfId="10180"/>
    <cellStyle name="Currency 4 4 2 4 2" xfId="20549"/>
    <cellStyle name="Currency 4 4 2 4 2 2" xfId="55141"/>
    <cellStyle name="Currency 4 4 2 4 2 3" xfId="43525"/>
    <cellStyle name="Currency 4 4 2 4 3" xfId="49333"/>
    <cellStyle name="Currency 4 4 2 4 4" xfId="37717"/>
    <cellStyle name="Currency 4 4 2 5" xfId="11577"/>
    <cellStyle name="Currency 4 4 2 5 2" xfId="41406"/>
    <cellStyle name="Currency 4 4 2 5 2 2" xfId="53022"/>
    <cellStyle name="Currency 4 4 2 5 3" xfId="47214"/>
    <cellStyle name="Currency 4 4 2 5 4" xfId="30380"/>
    <cellStyle name="Currency 4 4 2 6" xfId="39069"/>
    <cellStyle name="Currency 4 4 2 6 2" xfId="50685"/>
    <cellStyle name="Currency 4 4 2 7" xfId="24540"/>
    <cellStyle name="Currency 4 4 2 8" xfId="44877"/>
    <cellStyle name="Currency 4 4 2 9" xfId="22013"/>
    <cellStyle name="Currency 4 4 3" xfId="1394"/>
    <cellStyle name="Currency 4 4 3 2" xfId="2753"/>
    <cellStyle name="Currency 4 4 3 2 2" xfId="13123"/>
    <cellStyle name="Currency 4 4 3 2 2 2" xfId="42538"/>
    <cellStyle name="Currency 4 4 3 2 2 2 2" xfId="54154"/>
    <cellStyle name="Currency 4 4 3 2 2 3" xfId="48346"/>
    <cellStyle name="Currency 4 4 3 2 2 4" xfId="31810"/>
    <cellStyle name="Currency 4 4 3 2 3" xfId="40420"/>
    <cellStyle name="Currency 4 4 3 2 3 2" xfId="52036"/>
    <cellStyle name="Currency 4 4 3 2 4" xfId="46228"/>
    <cellStyle name="Currency 4 4 3 2 5" xfId="28797"/>
    <cellStyle name="Currency 4 4 3 3" xfId="10362"/>
    <cellStyle name="Currency 4 4 3 3 2" xfId="20731"/>
    <cellStyle name="Currency 4 4 3 3 2 2" xfId="55323"/>
    <cellStyle name="Currency 4 4 3 3 2 3" xfId="43707"/>
    <cellStyle name="Currency 4 4 3 3 3" xfId="49515"/>
    <cellStyle name="Currency 4 4 3 3 4" xfId="37899"/>
    <cellStyle name="Currency 4 4 3 4" xfId="11764"/>
    <cellStyle name="Currency 4 4 3 4 2" xfId="41588"/>
    <cellStyle name="Currency 4 4 3 4 2 2" xfId="53204"/>
    <cellStyle name="Currency 4 4 3 4 3" xfId="47396"/>
    <cellStyle name="Currency 4 4 3 4 4" xfId="30562"/>
    <cellStyle name="Currency 4 4 3 5" xfId="39251"/>
    <cellStyle name="Currency 4 4 3 5 2" xfId="50867"/>
    <cellStyle name="Currency 4 4 3 6" xfId="24727"/>
    <cellStyle name="Currency 4 4 3 7" xfId="45059"/>
    <cellStyle name="Currency 4 4 3 8" xfId="22200"/>
    <cellStyle name="Currency 4 4 4" xfId="940"/>
    <cellStyle name="Currency 4 4 4 2" xfId="3033"/>
    <cellStyle name="Currency 4 4 4 2 2" xfId="13403"/>
    <cellStyle name="Currency 4 4 4 2 2 2" xfId="42794"/>
    <cellStyle name="Currency 4 4 4 2 2 2 2" xfId="54410"/>
    <cellStyle name="Currency 4 4 4 2 2 3" xfId="48602"/>
    <cellStyle name="Currency 4 4 4 2 2 4" xfId="32086"/>
    <cellStyle name="Currency 4 4 4 2 3" xfId="40676"/>
    <cellStyle name="Currency 4 4 4 2 3 2" xfId="52292"/>
    <cellStyle name="Currency 4 4 4 2 4" xfId="46484"/>
    <cellStyle name="Currency 4 4 4 2 5" xfId="29057"/>
    <cellStyle name="Currency 4 4 4 3" xfId="10618"/>
    <cellStyle name="Currency 4 4 4 3 2" xfId="20987"/>
    <cellStyle name="Currency 4 4 4 3 2 2" xfId="55579"/>
    <cellStyle name="Currency 4 4 4 3 2 3" xfId="43963"/>
    <cellStyle name="Currency 4 4 4 3 3" xfId="49771"/>
    <cellStyle name="Currency 4 4 4 3 4" xfId="38155"/>
    <cellStyle name="Currency 4 4 4 4" xfId="11310"/>
    <cellStyle name="Currency 4 4 4 4 2" xfId="41260"/>
    <cellStyle name="Currency 4 4 4 4 2 2" xfId="52876"/>
    <cellStyle name="Currency 4 4 4 4 3" xfId="47068"/>
    <cellStyle name="Currency 4 4 4 4 4" xfId="30234"/>
    <cellStyle name="Currency 4 4 4 5" xfId="39507"/>
    <cellStyle name="Currency 4 4 4 5 2" xfId="51123"/>
    <cellStyle name="Currency 4 4 4 6" xfId="25041"/>
    <cellStyle name="Currency 4 4 4 7" xfId="45315"/>
    <cellStyle name="Currency 4 4 4 8" xfId="22514"/>
    <cellStyle name="Currency 4 4 5" xfId="2385"/>
    <cellStyle name="Currency 4 4 5 2" xfId="10034"/>
    <cellStyle name="Currency 4 4 5 2 2" xfId="20403"/>
    <cellStyle name="Currency 4 4 5 2 2 2" xfId="43379"/>
    <cellStyle name="Currency 4 4 5 2 2 2 2" xfId="54995"/>
    <cellStyle name="Currency 4 4 5 2 2 3" xfId="49187"/>
    <cellStyle name="Currency 4 4 5 2 2 4" xfId="37571"/>
    <cellStyle name="Currency 4 4 5 2 3" xfId="40092"/>
    <cellStyle name="Currency 4 4 5 2 3 2" xfId="51708"/>
    <cellStyle name="Currency 4 4 5 2 4" xfId="45900"/>
    <cellStyle name="Currency 4 4 5 2 5" xfId="28465"/>
    <cellStyle name="Currency 4 4 5 3" xfId="12755"/>
    <cellStyle name="Currency 4 4 5 3 2" xfId="42210"/>
    <cellStyle name="Currency 4 4 5 3 2 2" xfId="53826"/>
    <cellStyle name="Currency 4 4 5 3 3" xfId="48018"/>
    <cellStyle name="Currency 4 4 5 3 4" xfId="31447"/>
    <cellStyle name="Currency 4 4 5 4" xfId="38923"/>
    <cellStyle name="Currency 4 4 5 4 2" xfId="50539"/>
    <cellStyle name="Currency 4 4 5 5" xfId="24307"/>
    <cellStyle name="Currency 4 4 5 6" xfId="44731"/>
    <cellStyle name="Currency 4 4 5 7" xfId="21771"/>
    <cellStyle name="Currency 4 4 6" xfId="2078"/>
    <cellStyle name="Currency 4 4 6 2" xfId="12448"/>
    <cellStyle name="Currency 4 4 6 2 2" xfId="41990"/>
    <cellStyle name="Currency 4 4 6 2 2 2" xfId="53606"/>
    <cellStyle name="Currency 4 4 6 2 3" xfId="47798"/>
    <cellStyle name="Currency 4 4 6 2 4" xfId="31227"/>
    <cellStyle name="Currency 4 4 6 3" xfId="38703"/>
    <cellStyle name="Currency 4 4 6 3 2" xfId="50319"/>
    <cellStyle name="Currency 4 4 6 4" xfId="44511"/>
    <cellStyle name="Currency 4 4 6 5" xfId="24000"/>
    <cellStyle name="Currency 4 4 7" xfId="1666"/>
    <cellStyle name="Currency 4 4 7 2" xfId="12036"/>
    <cellStyle name="Currency 4 4 7 2 2" xfId="41807"/>
    <cellStyle name="Currency 4 4 7 2 2 2" xfId="53423"/>
    <cellStyle name="Currency 4 4 7 2 3" xfId="47615"/>
    <cellStyle name="Currency 4 4 7 2 4" xfId="30834"/>
    <cellStyle name="Currency 4 4 7 3" xfId="39872"/>
    <cellStyle name="Currency 4 4 7 3 2" xfId="51488"/>
    <cellStyle name="Currency 4 4 7 4" xfId="45680"/>
    <cellStyle name="Currency 4 4 7 5" xfId="28158"/>
    <cellStyle name="Currency 4 4 8" xfId="9814"/>
    <cellStyle name="Currency 4 4 8 2" xfId="20183"/>
    <cellStyle name="Currency 4 4 8 2 2" xfId="54775"/>
    <cellStyle name="Currency 4 4 8 2 3" xfId="43159"/>
    <cellStyle name="Currency 4 4 8 3" xfId="48967"/>
    <cellStyle name="Currency 4 4 8 4" xfId="37351"/>
    <cellStyle name="Currency 4 4 9" xfId="10991"/>
    <cellStyle name="Currency 4 4 9 2" xfId="41004"/>
    <cellStyle name="Currency 4 4 9 2 2" xfId="52620"/>
    <cellStyle name="Currency 4 4 9 3" xfId="46812"/>
    <cellStyle name="Currency 4 4 9 4" xfId="29978"/>
    <cellStyle name="Currency 4 5" xfId="660"/>
    <cellStyle name="Currency 4 5 10" xfId="38411"/>
    <cellStyle name="Currency 4 5 10 2" xfId="50027"/>
    <cellStyle name="Currency 4 5 11" xfId="23410"/>
    <cellStyle name="Currency 4 5 12" xfId="44219"/>
    <cellStyle name="Currency 4 5 13" xfId="21299"/>
    <cellStyle name="Currency 4 5 2" xfId="1248"/>
    <cellStyle name="Currency 4 5 2 2" xfId="3271"/>
    <cellStyle name="Currency 4 5 2 2 2" xfId="10800"/>
    <cellStyle name="Currency 4 5 2 2 2 2" xfId="21169"/>
    <cellStyle name="Currency 4 5 2 2 2 2 2" xfId="44145"/>
    <cellStyle name="Currency 4 5 2 2 2 2 2 2" xfId="55761"/>
    <cellStyle name="Currency 4 5 2 2 2 2 3" xfId="49953"/>
    <cellStyle name="Currency 4 5 2 2 2 2 4" xfId="38337"/>
    <cellStyle name="Currency 4 5 2 2 2 3" xfId="40858"/>
    <cellStyle name="Currency 4 5 2 2 2 3 2" xfId="52474"/>
    <cellStyle name="Currency 4 5 2 2 2 4" xfId="46666"/>
    <cellStyle name="Currency 4 5 2 2 2 5" xfId="29295"/>
    <cellStyle name="Currency 4 5 2 2 3" xfId="13641"/>
    <cellStyle name="Currency 4 5 2 2 3 2" xfId="42976"/>
    <cellStyle name="Currency 4 5 2 2 3 2 2" xfId="54592"/>
    <cellStyle name="Currency 4 5 2 2 3 3" xfId="48784"/>
    <cellStyle name="Currency 4 5 2 2 3 4" xfId="32268"/>
    <cellStyle name="Currency 4 5 2 2 4" xfId="39689"/>
    <cellStyle name="Currency 4 5 2 2 4 2" xfId="51305"/>
    <cellStyle name="Currency 4 5 2 2 5" xfId="25279"/>
    <cellStyle name="Currency 4 5 2 2 6" xfId="45497"/>
    <cellStyle name="Currency 4 5 2 2 7" xfId="22752"/>
    <cellStyle name="Currency 4 5 2 3" xfId="2607"/>
    <cellStyle name="Currency 4 5 2 3 2" xfId="12977"/>
    <cellStyle name="Currency 4 5 2 3 2 2" xfId="42392"/>
    <cellStyle name="Currency 4 5 2 3 2 2 2" xfId="54008"/>
    <cellStyle name="Currency 4 5 2 3 2 3" xfId="48200"/>
    <cellStyle name="Currency 4 5 2 3 2 4" xfId="31664"/>
    <cellStyle name="Currency 4 5 2 3 3" xfId="40274"/>
    <cellStyle name="Currency 4 5 2 3 3 2" xfId="51890"/>
    <cellStyle name="Currency 4 5 2 3 4" xfId="46082"/>
    <cellStyle name="Currency 4 5 2 3 5" xfId="28651"/>
    <cellStyle name="Currency 4 5 2 4" xfId="10216"/>
    <cellStyle name="Currency 4 5 2 4 2" xfId="20585"/>
    <cellStyle name="Currency 4 5 2 4 2 2" xfId="55177"/>
    <cellStyle name="Currency 4 5 2 4 2 3" xfId="43561"/>
    <cellStyle name="Currency 4 5 2 4 3" xfId="49369"/>
    <cellStyle name="Currency 4 5 2 4 4" xfId="37753"/>
    <cellStyle name="Currency 4 5 2 5" xfId="11618"/>
    <cellStyle name="Currency 4 5 2 5 2" xfId="41442"/>
    <cellStyle name="Currency 4 5 2 5 2 2" xfId="53058"/>
    <cellStyle name="Currency 4 5 2 5 3" xfId="47250"/>
    <cellStyle name="Currency 4 5 2 5 4" xfId="30416"/>
    <cellStyle name="Currency 4 5 2 6" xfId="39105"/>
    <cellStyle name="Currency 4 5 2 6 2" xfId="50721"/>
    <cellStyle name="Currency 4 5 2 7" xfId="24581"/>
    <cellStyle name="Currency 4 5 2 8" xfId="44913"/>
    <cellStyle name="Currency 4 5 2 9" xfId="22054"/>
    <cellStyle name="Currency 4 5 3" xfId="1430"/>
    <cellStyle name="Currency 4 5 3 2" xfId="2789"/>
    <cellStyle name="Currency 4 5 3 2 2" xfId="13159"/>
    <cellStyle name="Currency 4 5 3 2 2 2" xfId="42574"/>
    <cellStyle name="Currency 4 5 3 2 2 2 2" xfId="54190"/>
    <cellStyle name="Currency 4 5 3 2 2 3" xfId="48382"/>
    <cellStyle name="Currency 4 5 3 2 2 4" xfId="31846"/>
    <cellStyle name="Currency 4 5 3 2 3" xfId="40456"/>
    <cellStyle name="Currency 4 5 3 2 3 2" xfId="52072"/>
    <cellStyle name="Currency 4 5 3 2 4" xfId="46264"/>
    <cellStyle name="Currency 4 5 3 2 5" xfId="28833"/>
    <cellStyle name="Currency 4 5 3 3" xfId="10398"/>
    <cellStyle name="Currency 4 5 3 3 2" xfId="20767"/>
    <cellStyle name="Currency 4 5 3 3 2 2" xfId="55359"/>
    <cellStyle name="Currency 4 5 3 3 2 3" xfId="43743"/>
    <cellStyle name="Currency 4 5 3 3 3" xfId="49551"/>
    <cellStyle name="Currency 4 5 3 3 4" xfId="37935"/>
    <cellStyle name="Currency 4 5 3 4" xfId="11800"/>
    <cellStyle name="Currency 4 5 3 4 2" xfId="41624"/>
    <cellStyle name="Currency 4 5 3 4 2 2" xfId="53240"/>
    <cellStyle name="Currency 4 5 3 4 3" xfId="47432"/>
    <cellStyle name="Currency 4 5 3 4 4" xfId="30598"/>
    <cellStyle name="Currency 4 5 3 5" xfId="39287"/>
    <cellStyle name="Currency 4 5 3 5 2" xfId="50903"/>
    <cellStyle name="Currency 4 5 3 6" xfId="24763"/>
    <cellStyle name="Currency 4 5 3 7" xfId="45095"/>
    <cellStyle name="Currency 4 5 3 8" xfId="22236"/>
    <cellStyle name="Currency 4 5 4" xfId="810"/>
    <cellStyle name="Currency 4 5 4 2" xfId="2917"/>
    <cellStyle name="Currency 4 5 4 2 2" xfId="13287"/>
    <cellStyle name="Currency 4 5 4 2 2 2" xfId="42685"/>
    <cellStyle name="Currency 4 5 4 2 2 2 2" xfId="54301"/>
    <cellStyle name="Currency 4 5 4 2 2 3" xfId="48493"/>
    <cellStyle name="Currency 4 5 4 2 2 4" xfId="31970"/>
    <cellStyle name="Currency 4 5 4 2 3" xfId="40567"/>
    <cellStyle name="Currency 4 5 4 2 3 2" xfId="52183"/>
    <cellStyle name="Currency 4 5 4 2 4" xfId="46375"/>
    <cellStyle name="Currency 4 5 4 2 5" xfId="28948"/>
    <cellStyle name="Currency 4 5 4 3" xfId="10509"/>
    <cellStyle name="Currency 4 5 4 3 2" xfId="20878"/>
    <cellStyle name="Currency 4 5 4 3 2 2" xfId="55470"/>
    <cellStyle name="Currency 4 5 4 3 2 3" xfId="43854"/>
    <cellStyle name="Currency 4 5 4 3 3" xfId="49662"/>
    <cellStyle name="Currency 4 5 4 3 4" xfId="38046"/>
    <cellStyle name="Currency 4 5 4 4" xfId="11180"/>
    <cellStyle name="Currency 4 5 4 4 2" xfId="41151"/>
    <cellStyle name="Currency 4 5 4 4 2 2" xfId="52767"/>
    <cellStyle name="Currency 4 5 4 4 3" xfId="46959"/>
    <cellStyle name="Currency 4 5 4 4 4" xfId="30125"/>
    <cellStyle name="Currency 4 5 4 5" xfId="39398"/>
    <cellStyle name="Currency 4 5 4 5 2" xfId="51014"/>
    <cellStyle name="Currency 4 5 4 6" xfId="24911"/>
    <cellStyle name="Currency 4 5 4 7" xfId="45206"/>
    <cellStyle name="Currency 4 5 4 8" xfId="22384"/>
    <cellStyle name="Currency 4 5 5" xfId="2269"/>
    <cellStyle name="Currency 4 5 5 2" xfId="9925"/>
    <cellStyle name="Currency 4 5 5 2 2" xfId="20294"/>
    <cellStyle name="Currency 4 5 5 2 2 2" xfId="43270"/>
    <cellStyle name="Currency 4 5 5 2 2 2 2" xfId="54886"/>
    <cellStyle name="Currency 4 5 5 2 2 3" xfId="49078"/>
    <cellStyle name="Currency 4 5 5 2 2 4" xfId="37462"/>
    <cellStyle name="Currency 4 5 5 2 3" xfId="39983"/>
    <cellStyle name="Currency 4 5 5 2 3 2" xfId="51599"/>
    <cellStyle name="Currency 4 5 5 2 4" xfId="45791"/>
    <cellStyle name="Currency 4 5 5 2 5" xfId="28349"/>
    <cellStyle name="Currency 4 5 5 3" xfId="12639"/>
    <cellStyle name="Currency 4 5 5 3 2" xfId="42101"/>
    <cellStyle name="Currency 4 5 5 3 2 2" xfId="53717"/>
    <cellStyle name="Currency 4 5 5 3 3" xfId="47909"/>
    <cellStyle name="Currency 4 5 5 3 4" xfId="31338"/>
    <cellStyle name="Currency 4 5 5 4" xfId="38814"/>
    <cellStyle name="Currency 4 5 5 4 2" xfId="50430"/>
    <cellStyle name="Currency 4 5 5 5" xfId="24191"/>
    <cellStyle name="Currency 4 5 5 6" xfId="44622"/>
    <cellStyle name="Currency 4 5 5 7" xfId="21655"/>
    <cellStyle name="Currency 4 5 6" xfId="1935"/>
    <cellStyle name="Currency 4 5 6 2" xfId="12305"/>
    <cellStyle name="Currency 4 5 6 2 2" xfId="41881"/>
    <cellStyle name="Currency 4 5 6 2 2 2" xfId="53497"/>
    <cellStyle name="Currency 4 5 6 2 3" xfId="47689"/>
    <cellStyle name="Currency 4 5 6 2 4" xfId="31086"/>
    <cellStyle name="Currency 4 5 6 3" xfId="38594"/>
    <cellStyle name="Currency 4 5 6 3 2" xfId="50210"/>
    <cellStyle name="Currency 4 5 6 4" xfId="44402"/>
    <cellStyle name="Currency 4 5 6 5" xfId="23857"/>
    <cellStyle name="Currency 4 5 7" xfId="1551"/>
    <cellStyle name="Currency 4 5 7 2" xfId="11921"/>
    <cellStyle name="Currency 4 5 7 2 2" xfId="41698"/>
    <cellStyle name="Currency 4 5 7 2 2 2" xfId="53314"/>
    <cellStyle name="Currency 4 5 7 2 3" xfId="47506"/>
    <cellStyle name="Currency 4 5 7 2 4" xfId="30719"/>
    <cellStyle name="Currency 4 5 7 3" xfId="39763"/>
    <cellStyle name="Currency 4 5 7 3 2" xfId="51379"/>
    <cellStyle name="Currency 4 5 7 4" xfId="45571"/>
    <cellStyle name="Currency 4 5 7 5" xfId="28049"/>
    <cellStyle name="Currency 4 5 8" xfId="9705"/>
    <cellStyle name="Currency 4 5 8 2" xfId="20074"/>
    <cellStyle name="Currency 4 5 8 2 2" xfId="54666"/>
    <cellStyle name="Currency 4 5 8 2 3" xfId="43050"/>
    <cellStyle name="Currency 4 5 8 3" xfId="48858"/>
    <cellStyle name="Currency 4 5 8 4" xfId="37242"/>
    <cellStyle name="Currency 4 5 9" xfId="11032"/>
    <cellStyle name="Currency 4 5 9 2" xfId="41040"/>
    <cellStyle name="Currency 4 5 9 2 2" xfId="52656"/>
    <cellStyle name="Currency 4 5 9 3" xfId="46848"/>
    <cellStyle name="Currency 4 5 9 4" xfId="30014"/>
    <cellStyle name="Currency 4 6" xfId="1042"/>
    <cellStyle name="Currency 4 6 2" xfId="3126"/>
    <cellStyle name="Currency 4 6 2 2" xfId="10655"/>
    <cellStyle name="Currency 4 6 2 2 2" xfId="21024"/>
    <cellStyle name="Currency 4 6 2 2 2 2" xfId="44000"/>
    <cellStyle name="Currency 4 6 2 2 2 2 2" xfId="55616"/>
    <cellStyle name="Currency 4 6 2 2 2 3" xfId="49808"/>
    <cellStyle name="Currency 4 6 2 2 2 4" xfId="38192"/>
    <cellStyle name="Currency 4 6 2 2 3" xfId="40713"/>
    <cellStyle name="Currency 4 6 2 2 3 2" xfId="52329"/>
    <cellStyle name="Currency 4 6 2 2 4" xfId="46521"/>
    <cellStyle name="Currency 4 6 2 2 5" xfId="29150"/>
    <cellStyle name="Currency 4 6 2 3" xfId="13496"/>
    <cellStyle name="Currency 4 6 2 3 2" xfId="42831"/>
    <cellStyle name="Currency 4 6 2 3 2 2" xfId="54447"/>
    <cellStyle name="Currency 4 6 2 3 3" xfId="48639"/>
    <cellStyle name="Currency 4 6 2 3 4" xfId="32123"/>
    <cellStyle name="Currency 4 6 2 4" xfId="39544"/>
    <cellStyle name="Currency 4 6 2 4 2" xfId="51160"/>
    <cellStyle name="Currency 4 6 2 5" xfId="25134"/>
    <cellStyle name="Currency 4 6 2 6" xfId="45352"/>
    <cellStyle name="Currency 4 6 2 7" xfId="22607"/>
    <cellStyle name="Currency 4 6 3" xfId="2447"/>
    <cellStyle name="Currency 4 6 3 2" xfId="12817"/>
    <cellStyle name="Currency 4 6 3 2 2" xfId="42247"/>
    <cellStyle name="Currency 4 6 3 2 2 2" xfId="53863"/>
    <cellStyle name="Currency 4 6 3 2 3" xfId="48055"/>
    <cellStyle name="Currency 4 6 3 2 4" xfId="31504"/>
    <cellStyle name="Currency 4 6 3 3" xfId="40129"/>
    <cellStyle name="Currency 4 6 3 3 2" xfId="51745"/>
    <cellStyle name="Currency 4 6 3 4" xfId="45937"/>
    <cellStyle name="Currency 4 6 3 5" xfId="28506"/>
    <cellStyle name="Currency 4 6 4" xfId="10071"/>
    <cellStyle name="Currency 4 6 4 2" xfId="20440"/>
    <cellStyle name="Currency 4 6 4 2 2" xfId="55032"/>
    <cellStyle name="Currency 4 6 4 2 3" xfId="43416"/>
    <cellStyle name="Currency 4 6 4 3" xfId="49224"/>
    <cellStyle name="Currency 4 6 4 4" xfId="37608"/>
    <cellStyle name="Currency 4 6 5" xfId="11412"/>
    <cellStyle name="Currency 4 6 5 2" xfId="41297"/>
    <cellStyle name="Currency 4 6 5 2 2" xfId="52913"/>
    <cellStyle name="Currency 4 6 5 3" xfId="47105"/>
    <cellStyle name="Currency 4 6 5 4" xfId="30271"/>
    <cellStyle name="Currency 4 6 6" xfId="38960"/>
    <cellStyle name="Currency 4 6 6 2" xfId="50576"/>
    <cellStyle name="Currency 4 6 7" xfId="24375"/>
    <cellStyle name="Currency 4 6 8" xfId="44768"/>
    <cellStyle name="Currency 4 6 9" xfId="21848"/>
    <cellStyle name="Currency 4 7" xfId="1285"/>
    <cellStyle name="Currency 4 7 2" xfId="2644"/>
    <cellStyle name="Currency 4 7 2 2" xfId="13014"/>
    <cellStyle name="Currency 4 7 2 2 2" xfId="42429"/>
    <cellStyle name="Currency 4 7 2 2 2 2" xfId="54045"/>
    <cellStyle name="Currency 4 7 2 2 3" xfId="48237"/>
    <cellStyle name="Currency 4 7 2 2 4" xfId="31701"/>
    <cellStyle name="Currency 4 7 2 3" xfId="40311"/>
    <cellStyle name="Currency 4 7 2 3 2" xfId="51927"/>
    <cellStyle name="Currency 4 7 2 4" xfId="46119"/>
    <cellStyle name="Currency 4 7 2 5" xfId="28688"/>
    <cellStyle name="Currency 4 7 3" xfId="10253"/>
    <cellStyle name="Currency 4 7 3 2" xfId="20622"/>
    <cellStyle name="Currency 4 7 3 2 2" xfId="55214"/>
    <cellStyle name="Currency 4 7 3 2 3" xfId="43598"/>
    <cellStyle name="Currency 4 7 3 3" xfId="49406"/>
    <cellStyle name="Currency 4 7 3 4" xfId="37790"/>
    <cellStyle name="Currency 4 7 4" xfId="11655"/>
    <cellStyle name="Currency 4 7 4 2" xfId="41479"/>
    <cellStyle name="Currency 4 7 4 2 2" xfId="53095"/>
    <cellStyle name="Currency 4 7 4 3" xfId="47287"/>
    <cellStyle name="Currency 4 7 4 4" xfId="30453"/>
    <cellStyle name="Currency 4 7 5" xfId="39142"/>
    <cellStyle name="Currency 4 7 5 2" xfId="50758"/>
    <cellStyle name="Currency 4 7 6" xfId="24618"/>
    <cellStyle name="Currency 4 7 7" xfId="44950"/>
    <cellStyle name="Currency 4 7 8" xfId="22091"/>
    <cellStyle name="Currency 4 8" xfId="703"/>
    <cellStyle name="Currency 4 8 2" xfId="2828"/>
    <cellStyle name="Currency 4 8 2 2" xfId="13198"/>
    <cellStyle name="Currency 4 8 2 2 2" xfId="42611"/>
    <cellStyle name="Currency 4 8 2 2 2 2" xfId="54227"/>
    <cellStyle name="Currency 4 8 2 2 3" xfId="48419"/>
    <cellStyle name="Currency 4 8 2 2 4" xfId="31885"/>
    <cellStyle name="Currency 4 8 2 3" xfId="40493"/>
    <cellStyle name="Currency 4 8 2 3 2" xfId="52109"/>
    <cellStyle name="Currency 4 8 2 4" xfId="46301"/>
    <cellStyle name="Currency 4 8 2 5" xfId="28870"/>
    <cellStyle name="Currency 4 8 3" xfId="10435"/>
    <cellStyle name="Currency 4 8 3 2" xfId="20804"/>
    <cellStyle name="Currency 4 8 3 2 2" xfId="55396"/>
    <cellStyle name="Currency 4 8 3 2 3" xfId="43780"/>
    <cellStyle name="Currency 4 8 3 3" xfId="49588"/>
    <cellStyle name="Currency 4 8 3 4" xfId="37972"/>
    <cellStyle name="Currency 4 8 4" xfId="11073"/>
    <cellStyle name="Currency 4 8 4 2" xfId="41077"/>
    <cellStyle name="Currency 4 8 4 2 2" xfId="52693"/>
    <cellStyle name="Currency 4 8 4 3" xfId="46885"/>
    <cellStyle name="Currency 4 8 4 4" xfId="30051"/>
    <cellStyle name="Currency 4 8 5" xfId="39324"/>
    <cellStyle name="Currency 4 8 5 2" xfId="50940"/>
    <cellStyle name="Currency 4 8 6" xfId="24804"/>
    <cellStyle name="Currency 4 8 7" xfId="45132"/>
    <cellStyle name="Currency 4 8 8" xfId="22277"/>
    <cellStyle name="Currency 4 9" xfId="2185"/>
    <cellStyle name="Currency 4 9 2" xfId="9851"/>
    <cellStyle name="Currency 4 9 2 2" xfId="20220"/>
    <cellStyle name="Currency 4 9 2 2 2" xfId="43196"/>
    <cellStyle name="Currency 4 9 2 2 2 2" xfId="54812"/>
    <cellStyle name="Currency 4 9 2 2 3" xfId="49004"/>
    <cellStyle name="Currency 4 9 2 2 4" xfId="37388"/>
    <cellStyle name="Currency 4 9 2 3" xfId="39909"/>
    <cellStyle name="Currency 4 9 2 3 2" xfId="51525"/>
    <cellStyle name="Currency 4 9 2 4" xfId="45717"/>
    <cellStyle name="Currency 4 9 2 5" xfId="28265"/>
    <cellStyle name="Currency 4 9 3" xfId="12555"/>
    <cellStyle name="Currency 4 9 3 2" xfId="42027"/>
    <cellStyle name="Currency 4 9 3 2 2" xfId="53643"/>
    <cellStyle name="Currency 4 9 3 3" xfId="47835"/>
    <cellStyle name="Currency 4 9 3 4" xfId="31264"/>
    <cellStyle name="Currency 4 9 4" xfId="38740"/>
    <cellStyle name="Currency 4 9 4 2" xfId="50356"/>
    <cellStyle name="Currency 4 9 5" xfId="24107"/>
    <cellStyle name="Currency 4 9 6" xfId="44548"/>
    <cellStyle name="Currency 4 9 7" xfId="21571"/>
    <cellStyle name="Explanatory Text 2" xfId="264"/>
    <cellStyle name="Explanatory Text 3" xfId="265"/>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Good 2" xfId="194"/>
    <cellStyle name="Good 3" xfId="266"/>
    <cellStyle name="Header" xfId="267"/>
    <cellStyle name="Header 2" xfId="268"/>
    <cellStyle name="Header 3" xfId="269"/>
    <cellStyle name="Heading 1 2" xfId="270"/>
    <cellStyle name="Heading 1 3" xfId="271"/>
    <cellStyle name="Heading 2 2" xfId="272"/>
    <cellStyle name="Heading 2 3" xfId="273"/>
    <cellStyle name="Heading 3 2" xfId="274"/>
    <cellStyle name="Heading 3 3" xfId="275"/>
    <cellStyle name="Heading 3 3 2" xfId="21216"/>
    <cellStyle name="Heading 4 2" xfId="276"/>
    <cellStyle name="Heading 4 3" xfId="277"/>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678" builtinId="8"/>
    <cellStyle name="Hyperlink 2" xfId="278"/>
    <cellStyle name="Hyperlink 2 2" xfId="279"/>
    <cellStyle name="Hyperlink 3" xfId="191"/>
    <cellStyle name="Hyperlink 4" xfId="5134"/>
    <cellStyle name="Input 2" xfId="280"/>
    <cellStyle name="Input 3" xfId="281"/>
    <cellStyle name="Input 3 10" xfId="3294"/>
    <cellStyle name="Input 3 10 2" xfId="4248"/>
    <cellStyle name="Input 3 10 2 2" xfId="14618"/>
    <cellStyle name="Input 3 10 2 2 2" xfId="32681"/>
    <cellStyle name="Input 3 10 2 3" xfId="26256"/>
    <cellStyle name="Input 3 10 3" xfId="5385"/>
    <cellStyle name="Input 3 10 3 2" xfId="15754"/>
    <cellStyle name="Input 3 10 3 2 2" xfId="33679"/>
    <cellStyle name="Input 3 10 3 3" xfId="27392"/>
    <cellStyle name="Input 3 10 4" xfId="7050"/>
    <cellStyle name="Input 3 10 4 2" xfId="17419"/>
    <cellStyle name="Input 3 10 4 3" xfId="29318"/>
    <cellStyle name="Input 3 10 5" xfId="7805"/>
    <cellStyle name="Input 3 10 5 2" xfId="18174"/>
    <cellStyle name="Input 3 10 5 3" xfId="35342"/>
    <cellStyle name="Input 3 10 6" xfId="8499"/>
    <cellStyle name="Input 3 10 6 2" xfId="18868"/>
    <cellStyle name="Input 3 10 6 3" xfId="36036"/>
    <cellStyle name="Input 3 10 7" xfId="9117"/>
    <cellStyle name="Input 3 10 7 2" xfId="19486"/>
    <cellStyle name="Input 3 10 7 3" xfId="36654"/>
    <cellStyle name="Input 3 10 8" xfId="13664"/>
    <cellStyle name="Input 3 10 8 2" xfId="25302"/>
    <cellStyle name="Input 3 10 9" xfId="22775"/>
    <cellStyle name="Input 3 11" xfId="2207"/>
    <cellStyle name="Input 3 11 2" xfId="5064"/>
    <cellStyle name="Input 3 11 2 2" xfId="15434"/>
    <cellStyle name="Input 3 11 2 2 2" xfId="33422"/>
    <cellStyle name="Input 3 11 2 3" xfId="27072"/>
    <cellStyle name="Input 3 11 3" xfId="5097"/>
    <cellStyle name="Input 3 11 3 2" xfId="15467"/>
    <cellStyle name="Input 3 11 3 2 2" xfId="33447"/>
    <cellStyle name="Input 3 11 3 3" xfId="27105"/>
    <cellStyle name="Input 3 11 4" xfId="6293"/>
    <cellStyle name="Input 3 11 4 2" xfId="16662"/>
    <cellStyle name="Input 3 11 4 3" xfId="28287"/>
    <cellStyle name="Input 3 11 5" xfId="6599"/>
    <cellStyle name="Input 3 11 5 2" xfId="16968"/>
    <cellStyle name="Input 3 11 5 3" xfId="34733"/>
    <cellStyle name="Input 3 11 6" xfId="6320"/>
    <cellStyle name="Input 3 11 6 2" xfId="16689"/>
    <cellStyle name="Input 3 11 6 3" xfId="34466"/>
    <cellStyle name="Input 3 11 7" xfId="6517"/>
    <cellStyle name="Input 3 11 7 2" xfId="16886"/>
    <cellStyle name="Input 3 11 7 3" xfId="34651"/>
    <cellStyle name="Input 3 11 8" xfId="12577"/>
    <cellStyle name="Input 3 11 8 2" xfId="24129"/>
    <cellStyle name="Input 3 11 9" xfId="21593"/>
    <cellStyle name="Input 3 12" xfId="4603"/>
    <cellStyle name="Input 3 12 2" xfId="14973"/>
    <cellStyle name="Input 3 12 2 2" xfId="33004"/>
    <cellStyle name="Input 3 12 3" xfId="26611"/>
    <cellStyle name="Input 3 13" xfId="5081"/>
    <cellStyle name="Input 3 13 2" xfId="15451"/>
    <cellStyle name="Input 3 13 2 2" xfId="33434"/>
    <cellStyle name="Input 3 13 3" xfId="27089"/>
    <cellStyle name="Input 3 14" xfId="4639"/>
    <cellStyle name="Input 3 14 2" xfId="15009"/>
    <cellStyle name="Input 3 14 2 2" xfId="33035"/>
    <cellStyle name="Input 3 14 3" xfId="26647"/>
    <cellStyle name="Input 3 15" xfId="4997"/>
    <cellStyle name="Input 3 15 2" xfId="15367"/>
    <cellStyle name="Input 3 15 3" xfId="27005"/>
    <cellStyle name="Input 3 16" xfId="1547"/>
    <cellStyle name="Input 3 16 2" xfId="11917"/>
    <cellStyle name="Input 3 16 3" xfId="30715"/>
    <cellStyle name="Input 3 17" xfId="5987"/>
    <cellStyle name="Input 3 17 2" xfId="16356"/>
    <cellStyle name="Input 3 17 3" xfId="34212"/>
    <cellStyle name="Input 3 18" xfId="1691"/>
    <cellStyle name="Input 3 18 2" xfId="12061"/>
    <cellStyle name="Input 3 18 3" xfId="30859"/>
    <cellStyle name="Input 3 19" xfId="1476"/>
    <cellStyle name="Input 3 19 2" xfId="11846"/>
    <cellStyle name="Input 3 19 3" xfId="30644"/>
    <cellStyle name="Input 3 2" xfId="487"/>
    <cellStyle name="Input 3 2 10" xfId="4424"/>
    <cellStyle name="Input 3 2 10 2" xfId="14794"/>
    <cellStyle name="Input 3 2 10 3" xfId="26432"/>
    <cellStyle name="Input 3 2 11" xfId="6040"/>
    <cellStyle name="Input 3 2 11 2" xfId="16409"/>
    <cellStyle name="Input 3 2 11 3" xfId="34265"/>
    <cellStyle name="Input 3 2 12" xfId="1683"/>
    <cellStyle name="Input 3 2 12 2" xfId="12053"/>
    <cellStyle name="Input 3 2 12 3" xfId="30851"/>
    <cellStyle name="Input 3 2 13" xfId="2807"/>
    <cellStyle name="Input 3 2 13 2" xfId="13177"/>
    <cellStyle name="Input 3 2 13 3" xfId="31864"/>
    <cellStyle name="Input 3 2 14" xfId="6008"/>
    <cellStyle name="Input 3 2 14 2" xfId="16377"/>
    <cellStyle name="Input 3 2 14 3" xfId="34233"/>
    <cellStyle name="Input 3 2 15" xfId="23368"/>
    <cellStyle name="Input 3 2 16" xfId="21257"/>
    <cellStyle name="Input 3 2 2" xfId="973"/>
    <cellStyle name="Input 3 2 2 10" xfId="7007"/>
    <cellStyle name="Input 3 2 2 10 2" xfId="17376"/>
    <cellStyle name="Input 3 2 2 10 3" xfId="35081"/>
    <cellStyle name="Input 3 2 2 11" xfId="7770"/>
    <cellStyle name="Input 3 2 2 11 2" xfId="18139"/>
    <cellStyle name="Input 3 2 2 11 3" xfId="35307"/>
    <cellStyle name="Input 3 2 2 12" xfId="8478"/>
    <cellStyle name="Input 3 2 2 12 2" xfId="18847"/>
    <cellStyle name="Input 3 2 2 12 3" xfId="36015"/>
    <cellStyle name="Input 3 2 2 13" xfId="11343"/>
    <cellStyle name="Input 3 2 2 13 2" xfId="23579"/>
    <cellStyle name="Input 3 2 2 14" xfId="21332"/>
    <cellStyle name="Input 3 2 2 2" xfId="3066"/>
    <cellStyle name="Input 3 2 2 2 10" xfId="13436"/>
    <cellStyle name="Input 3 2 2 2 10 2" xfId="25074"/>
    <cellStyle name="Input 3 2 2 2 11" xfId="22547"/>
    <cellStyle name="Input 3 2 2 2 2" xfId="3670"/>
    <cellStyle name="Input 3 2 2 2 2 2" xfId="4456"/>
    <cellStyle name="Input 3 2 2 2 2 2 2" xfId="14826"/>
    <cellStyle name="Input 3 2 2 2 2 2 2 2" xfId="32869"/>
    <cellStyle name="Input 3 2 2 2 2 2 3" xfId="26464"/>
    <cellStyle name="Input 3 2 2 2 2 3" xfId="5761"/>
    <cellStyle name="Input 3 2 2 2 2 3 2" xfId="16130"/>
    <cellStyle name="Input 3 2 2 2 2 3 2 2" xfId="34055"/>
    <cellStyle name="Input 3 2 2 2 2 3 3" xfId="27768"/>
    <cellStyle name="Input 3 2 2 2 2 4" xfId="7426"/>
    <cellStyle name="Input 3 2 2 2 2 4 2" xfId="17795"/>
    <cellStyle name="Input 3 2 2 2 2 4 3" xfId="29694"/>
    <cellStyle name="Input 3 2 2 2 2 5" xfId="8181"/>
    <cellStyle name="Input 3 2 2 2 2 5 2" xfId="18550"/>
    <cellStyle name="Input 3 2 2 2 2 5 3" xfId="35718"/>
    <cellStyle name="Input 3 2 2 2 2 6" xfId="8875"/>
    <cellStyle name="Input 3 2 2 2 2 6 2" xfId="19244"/>
    <cellStyle name="Input 3 2 2 2 2 6 3" xfId="36412"/>
    <cellStyle name="Input 3 2 2 2 2 7" xfId="9493"/>
    <cellStyle name="Input 3 2 2 2 2 7 2" xfId="19862"/>
    <cellStyle name="Input 3 2 2 2 2 7 3" xfId="37030"/>
    <cellStyle name="Input 3 2 2 2 2 8" xfId="14040"/>
    <cellStyle name="Input 3 2 2 2 2 8 2" xfId="25678"/>
    <cellStyle name="Input 3 2 2 2 2 9" xfId="23151"/>
    <cellStyle name="Input 3 2 2 2 3" xfId="3785"/>
    <cellStyle name="Input 3 2 2 2 3 2" xfId="4762"/>
    <cellStyle name="Input 3 2 2 2 3 2 2" xfId="15132"/>
    <cellStyle name="Input 3 2 2 2 3 2 2 2" xfId="33145"/>
    <cellStyle name="Input 3 2 2 2 3 2 3" xfId="26770"/>
    <cellStyle name="Input 3 2 2 2 3 3" xfId="5876"/>
    <cellStyle name="Input 3 2 2 2 3 3 2" xfId="16245"/>
    <cellStyle name="Input 3 2 2 2 3 3 2 2" xfId="34170"/>
    <cellStyle name="Input 3 2 2 2 3 3 3" xfId="27883"/>
    <cellStyle name="Input 3 2 2 2 3 4" xfId="7541"/>
    <cellStyle name="Input 3 2 2 2 3 4 2" xfId="17910"/>
    <cellStyle name="Input 3 2 2 2 3 4 3" xfId="29809"/>
    <cellStyle name="Input 3 2 2 2 3 5" xfId="8296"/>
    <cellStyle name="Input 3 2 2 2 3 5 2" xfId="18665"/>
    <cellStyle name="Input 3 2 2 2 3 5 3" xfId="35833"/>
    <cellStyle name="Input 3 2 2 2 3 6" xfId="8990"/>
    <cellStyle name="Input 3 2 2 2 3 6 2" xfId="19359"/>
    <cellStyle name="Input 3 2 2 2 3 6 3" xfId="36527"/>
    <cellStyle name="Input 3 2 2 2 3 7" xfId="9608"/>
    <cellStyle name="Input 3 2 2 2 3 7 2" xfId="19977"/>
    <cellStyle name="Input 3 2 2 2 3 7 3" xfId="37145"/>
    <cellStyle name="Input 3 2 2 2 3 8" xfId="14155"/>
    <cellStyle name="Input 3 2 2 2 3 8 2" xfId="25793"/>
    <cellStyle name="Input 3 2 2 2 3 9" xfId="23266"/>
    <cellStyle name="Input 3 2 2 2 4" xfId="3904"/>
    <cellStyle name="Input 3 2 2 2 4 2" xfId="14274"/>
    <cellStyle name="Input 3 2 2 2 4 2 2" xfId="32360"/>
    <cellStyle name="Input 3 2 2 2 4 3" xfId="25912"/>
    <cellStyle name="Input 3 2 2 2 5" xfId="5273"/>
    <cellStyle name="Input 3 2 2 2 5 2" xfId="15642"/>
    <cellStyle name="Input 3 2 2 2 5 2 2" xfId="33594"/>
    <cellStyle name="Input 3 2 2 2 5 3" xfId="27280"/>
    <cellStyle name="Input 3 2 2 2 6" xfId="6909"/>
    <cellStyle name="Input 3 2 2 2 6 2" xfId="17278"/>
    <cellStyle name="Input 3 2 2 2 6 3" xfId="29090"/>
    <cellStyle name="Input 3 2 2 2 7" xfId="7684"/>
    <cellStyle name="Input 3 2 2 2 7 2" xfId="18053"/>
    <cellStyle name="Input 3 2 2 2 7 3" xfId="35221"/>
    <cellStyle name="Input 3 2 2 2 8" xfId="8412"/>
    <cellStyle name="Input 3 2 2 2 8 2" xfId="18781"/>
    <cellStyle name="Input 3 2 2 2 8 3" xfId="35949"/>
    <cellStyle name="Input 3 2 2 2 9" xfId="9071"/>
    <cellStyle name="Input 3 2 2 2 9 2" xfId="19440"/>
    <cellStyle name="Input 3 2 2 2 9 3" xfId="36608"/>
    <cellStyle name="Input 3 2 2 3" xfId="3717"/>
    <cellStyle name="Input 3 2 2 3 2" xfId="4026"/>
    <cellStyle name="Input 3 2 2 3 2 2" xfId="14396"/>
    <cellStyle name="Input 3 2 2 3 2 2 2" xfId="32470"/>
    <cellStyle name="Input 3 2 2 3 2 3" xfId="26034"/>
    <cellStyle name="Input 3 2 2 3 3" xfId="5808"/>
    <cellStyle name="Input 3 2 2 3 3 2" xfId="16177"/>
    <cellStyle name="Input 3 2 2 3 3 2 2" xfId="34102"/>
    <cellStyle name="Input 3 2 2 3 3 3" xfId="27815"/>
    <cellStyle name="Input 3 2 2 3 4" xfId="7473"/>
    <cellStyle name="Input 3 2 2 3 4 2" xfId="17842"/>
    <cellStyle name="Input 3 2 2 3 4 3" xfId="29741"/>
    <cellStyle name="Input 3 2 2 3 5" xfId="8228"/>
    <cellStyle name="Input 3 2 2 3 5 2" xfId="18597"/>
    <cellStyle name="Input 3 2 2 3 5 3" xfId="35765"/>
    <cellStyle name="Input 3 2 2 3 6" xfId="8922"/>
    <cellStyle name="Input 3 2 2 3 6 2" xfId="19291"/>
    <cellStyle name="Input 3 2 2 3 6 3" xfId="36459"/>
    <cellStyle name="Input 3 2 2 3 7" xfId="9540"/>
    <cellStyle name="Input 3 2 2 3 7 2" xfId="19909"/>
    <cellStyle name="Input 3 2 2 3 7 3" xfId="37077"/>
    <cellStyle name="Input 3 2 2 3 8" xfId="14087"/>
    <cellStyle name="Input 3 2 2 3 8 2" xfId="25725"/>
    <cellStyle name="Input 3 2 2 3 9" xfId="23198"/>
    <cellStyle name="Input 3 2 2 4" xfId="3315"/>
    <cellStyle name="Input 3 2 2 4 2" xfId="4141"/>
    <cellStyle name="Input 3 2 2 4 2 2" xfId="14511"/>
    <cellStyle name="Input 3 2 2 4 2 2 2" xfId="32582"/>
    <cellStyle name="Input 3 2 2 4 2 3" xfId="26149"/>
    <cellStyle name="Input 3 2 2 4 3" xfId="5406"/>
    <cellStyle name="Input 3 2 2 4 3 2" xfId="15775"/>
    <cellStyle name="Input 3 2 2 4 3 2 2" xfId="33700"/>
    <cellStyle name="Input 3 2 2 4 3 3" xfId="27413"/>
    <cellStyle name="Input 3 2 2 4 4" xfId="7071"/>
    <cellStyle name="Input 3 2 2 4 4 2" xfId="17440"/>
    <cellStyle name="Input 3 2 2 4 4 3" xfId="29339"/>
    <cellStyle name="Input 3 2 2 4 5" xfId="7826"/>
    <cellStyle name="Input 3 2 2 4 5 2" xfId="18195"/>
    <cellStyle name="Input 3 2 2 4 5 3" xfId="35363"/>
    <cellStyle name="Input 3 2 2 4 6" xfId="8520"/>
    <cellStyle name="Input 3 2 2 4 6 2" xfId="18889"/>
    <cellStyle name="Input 3 2 2 4 6 3" xfId="36057"/>
    <cellStyle name="Input 3 2 2 4 7" xfId="9138"/>
    <cellStyle name="Input 3 2 2 4 7 2" xfId="19507"/>
    <cellStyle name="Input 3 2 2 4 7 3" xfId="36675"/>
    <cellStyle name="Input 3 2 2 4 8" xfId="13685"/>
    <cellStyle name="Input 3 2 2 4 8 2" xfId="25323"/>
    <cellStyle name="Input 3 2 2 4 9" xfId="22796"/>
    <cellStyle name="Input 3 2 2 5" xfId="2414"/>
    <cellStyle name="Input 3 2 2 5 2" xfId="12784"/>
    <cellStyle name="Input 3 2 2 5 2 2" xfId="31472"/>
    <cellStyle name="Input 3 2 2 5 3" xfId="24336"/>
    <cellStyle name="Input 3 2 2 6" xfId="5042"/>
    <cellStyle name="Input 3 2 2 6 2" xfId="15412"/>
    <cellStyle name="Input 3 2 2 6 2 2" xfId="33401"/>
    <cellStyle name="Input 3 2 2 6 3" xfId="27050"/>
    <cellStyle name="Input 3 2 2 7" xfId="1801"/>
    <cellStyle name="Input 3 2 2 7 2" xfId="12171"/>
    <cellStyle name="Input 3 2 2 7 2 2" xfId="30957"/>
    <cellStyle name="Input 3 2 2 7 3" xfId="23723"/>
    <cellStyle name="Input 3 2 2 8" xfId="4528"/>
    <cellStyle name="Input 3 2 2 8 2" xfId="14898"/>
    <cellStyle name="Input 3 2 2 8 3" xfId="26536"/>
    <cellStyle name="Input 3 2 2 9" xfId="6097"/>
    <cellStyle name="Input 3 2 2 9 2" xfId="16466"/>
    <cellStyle name="Input 3 2 2 9 3" xfId="34322"/>
    <cellStyle name="Input 3 2 3" xfId="1075"/>
    <cellStyle name="Input 3 2 3 10" xfId="7598"/>
    <cellStyle name="Input 3 2 3 10 2" xfId="17967"/>
    <cellStyle name="Input 3 2 3 10 3" xfId="35135"/>
    <cellStyle name="Input 3 2 3 11" xfId="8345"/>
    <cellStyle name="Input 3 2 3 11 2" xfId="18714"/>
    <cellStyle name="Input 3 2 3 11 3" xfId="35882"/>
    <cellStyle name="Input 3 2 3 12" xfId="11445"/>
    <cellStyle name="Input 3 2 3 12 2" xfId="24408"/>
    <cellStyle name="Input 3 2 3 13" xfId="21881"/>
    <cellStyle name="Input 3 2 3 2" xfId="3306"/>
    <cellStyle name="Input 3 2 3 2 2" xfId="4365"/>
    <cellStyle name="Input 3 2 3 2 2 2" xfId="14735"/>
    <cellStyle name="Input 3 2 3 2 2 2 2" xfId="32787"/>
    <cellStyle name="Input 3 2 3 2 2 3" xfId="26373"/>
    <cellStyle name="Input 3 2 3 2 3" xfId="5397"/>
    <cellStyle name="Input 3 2 3 2 3 2" xfId="15766"/>
    <cellStyle name="Input 3 2 3 2 3 2 2" xfId="33691"/>
    <cellStyle name="Input 3 2 3 2 3 3" xfId="27404"/>
    <cellStyle name="Input 3 2 3 2 4" xfId="7062"/>
    <cellStyle name="Input 3 2 3 2 4 2" xfId="17431"/>
    <cellStyle name="Input 3 2 3 2 4 3" xfId="29330"/>
    <cellStyle name="Input 3 2 3 2 5" xfId="7817"/>
    <cellStyle name="Input 3 2 3 2 5 2" xfId="18186"/>
    <cellStyle name="Input 3 2 3 2 5 3" xfId="35354"/>
    <cellStyle name="Input 3 2 3 2 6" xfId="8511"/>
    <cellStyle name="Input 3 2 3 2 6 2" xfId="18880"/>
    <cellStyle name="Input 3 2 3 2 6 3" xfId="36048"/>
    <cellStyle name="Input 3 2 3 2 7" xfId="9129"/>
    <cellStyle name="Input 3 2 3 2 7 2" xfId="19498"/>
    <cellStyle name="Input 3 2 3 2 7 3" xfId="36666"/>
    <cellStyle name="Input 3 2 3 2 8" xfId="13676"/>
    <cellStyle name="Input 3 2 3 2 8 2" xfId="25314"/>
    <cellStyle name="Input 3 2 3 2 9" xfId="22787"/>
    <cellStyle name="Input 3 2 3 3" xfId="3714"/>
    <cellStyle name="Input 3 2 3 3 2" xfId="4790"/>
    <cellStyle name="Input 3 2 3 3 2 2" xfId="15160"/>
    <cellStyle name="Input 3 2 3 3 2 2 2" xfId="33172"/>
    <cellStyle name="Input 3 2 3 3 2 3" xfId="26798"/>
    <cellStyle name="Input 3 2 3 3 3" xfId="5805"/>
    <cellStyle name="Input 3 2 3 3 3 2" xfId="16174"/>
    <cellStyle name="Input 3 2 3 3 3 2 2" xfId="34099"/>
    <cellStyle name="Input 3 2 3 3 3 3" xfId="27812"/>
    <cellStyle name="Input 3 2 3 3 4" xfId="7470"/>
    <cellStyle name="Input 3 2 3 3 4 2" xfId="17839"/>
    <cellStyle name="Input 3 2 3 3 4 3" xfId="29738"/>
    <cellStyle name="Input 3 2 3 3 5" xfId="8225"/>
    <cellStyle name="Input 3 2 3 3 5 2" xfId="18594"/>
    <cellStyle name="Input 3 2 3 3 5 3" xfId="35762"/>
    <cellStyle name="Input 3 2 3 3 6" xfId="8919"/>
    <cellStyle name="Input 3 2 3 3 6 2" xfId="19288"/>
    <cellStyle name="Input 3 2 3 3 6 3" xfId="36456"/>
    <cellStyle name="Input 3 2 3 3 7" xfId="9537"/>
    <cellStyle name="Input 3 2 3 3 7 2" xfId="19906"/>
    <cellStyle name="Input 3 2 3 3 7 3" xfId="37074"/>
    <cellStyle name="Input 3 2 3 3 8" xfId="14084"/>
    <cellStyle name="Input 3 2 3 3 8 2" xfId="25722"/>
    <cellStyle name="Input 3 2 3 3 9" xfId="23195"/>
    <cellStyle name="Input 3 2 3 4" xfId="4049"/>
    <cellStyle name="Input 3 2 3 4 2" xfId="14419"/>
    <cellStyle name="Input 3 2 3 4 2 2" xfId="32492"/>
    <cellStyle name="Input 3 2 3 4 3" xfId="26057"/>
    <cellStyle name="Input 3 2 3 5" xfId="1789"/>
    <cellStyle name="Input 3 2 3 5 2" xfId="12159"/>
    <cellStyle name="Input 3 2 3 5 2 2" xfId="30946"/>
    <cellStyle name="Input 3 2 3 5 3" xfId="23711"/>
    <cellStyle name="Input 3 2 3 6" xfId="4587"/>
    <cellStyle name="Input 3 2 3 6 2" xfId="14957"/>
    <cellStyle name="Input 3 2 3 6 2 2" xfId="32991"/>
    <cellStyle name="Input 3 2 3 6 3" xfId="26595"/>
    <cellStyle name="Input 3 2 3 7" xfId="5950"/>
    <cellStyle name="Input 3 2 3 7 2" xfId="16319"/>
    <cellStyle name="Input 3 2 3 7 3" xfId="27957"/>
    <cellStyle name="Input 3 2 3 8" xfId="6486"/>
    <cellStyle name="Input 3 2 3 8 2" xfId="16855"/>
    <cellStyle name="Input 3 2 3 8 3" xfId="34620"/>
    <cellStyle name="Input 3 2 3 9" xfId="6806"/>
    <cellStyle name="Input 3 2 3 9 2" xfId="17175"/>
    <cellStyle name="Input 3 2 3 9 3" xfId="34936"/>
    <cellStyle name="Input 3 2 4" xfId="736"/>
    <cellStyle name="Input 3 2 4 10" xfId="7039"/>
    <cellStyle name="Input 3 2 4 10 2" xfId="17408"/>
    <cellStyle name="Input 3 2 4 10 3" xfId="35113"/>
    <cellStyle name="Input 3 2 4 11" xfId="7794"/>
    <cellStyle name="Input 3 2 4 11 2" xfId="18163"/>
    <cellStyle name="Input 3 2 4 11 3" xfId="35331"/>
    <cellStyle name="Input 3 2 4 12" xfId="11106"/>
    <cellStyle name="Input 3 2 4 12 2" xfId="24837"/>
    <cellStyle name="Input 3 2 4 13" xfId="22310"/>
    <cellStyle name="Input 3 2 4 2" xfId="3627"/>
    <cellStyle name="Input 3 2 4 2 2" xfId="4063"/>
    <cellStyle name="Input 3 2 4 2 2 2" xfId="14433"/>
    <cellStyle name="Input 3 2 4 2 2 2 2" xfId="32506"/>
    <cellStyle name="Input 3 2 4 2 2 3" xfId="26071"/>
    <cellStyle name="Input 3 2 4 2 3" xfId="5718"/>
    <cellStyle name="Input 3 2 4 2 3 2" xfId="16087"/>
    <cellStyle name="Input 3 2 4 2 3 2 2" xfId="34012"/>
    <cellStyle name="Input 3 2 4 2 3 3" xfId="27725"/>
    <cellStyle name="Input 3 2 4 2 4" xfId="7383"/>
    <cellStyle name="Input 3 2 4 2 4 2" xfId="17752"/>
    <cellStyle name="Input 3 2 4 2 4 3" xfId="29651"/>
    <cellStyle name="Input 3 2 4 2 5" xfId="8138"/>
    <cellStyle name="Input 3 2 4 2 5 2" xfId="18507"/>
    <cellStyle name="Input 3 2 4 2 5 3" xfId="35675"/>
    <cellStyle name="Input 3 2 4 2 6" xfId="8832"/>
    <cellStyle name="Input 3 2 4 2 6 2" xfId="19201"/>
    <cellStyle name="Input 3 2 4 2 6 3" xfId="36369"/>
    <cellStyle name="Input 3 2 4 2 7" xfId="9450"/>
    <cellStyle name="Input 3 2 4 2 7 2" xfId="19819"/>
    <cellStyle name="Input 3 2 4 2 7 3" xfId="36987"/>
    <cellStyle name="Input 3 2 4 2 8" xfId="13997"/>
    <cellStyle name="Input 3 2 4 2 8 2" xfId="25635"/>
    <cellStyle name="Input 3 2 4 2 9" xfId="23108"/>
    <cellStyle name="Input 3 2 4 3" xfId="3411"/>
    <cellStyle name="Input 3 2 4 3 2" xfId="4834"/>
    <cellStyle name="Input 3 2 4 3 2 2" xfId="15204"/>
    <cellStyle name="Input 3 2 4 3 2 2 2" xfId="33215"/>
    <cellStyle name="Input 3 2 4 3 2 3" xfId="26842"/>
    <cellStyle name="Input 3 2 4 3 3" xfId="5502"/>
    <cellStyle name="Input 3 2 4 3 3 2" xfId="15871"/>
    <cellStyle name="Input 3 2 4 3 3 2 2" xfId="33796"/>
    <cellStyle name="Input 3 2 4 3 3 3" xfId="27509"/>
    <cellStyle name="Input 3 2 4 3 4" xfId="7167"/>
    <cellStyle name="Input 3 2 4 3 4 2" xfId="17536"/>
    <cellStyle name="Input 3 2 4 3 4 3" xfId="29435"/>
    <cellStyle name="Input 3 2 4 3 5" xfId="7922"/>
    <cellStyle name="Input 3 2 4 3 5 2" xfId="18291"/>
    <cellStyle name="Input 3 2 4 3 5 3" xfId="35459"/>
    <cellStyle name="Input 3 2 4 3 6" xfId="8616"/>
    <cellStyle name="Input 3 2 4 3 6 2" xfId="18985"/>
    <cellStyle name="Input 3 2 4 3 6 3" xfId="36153"/>
    <cellStyle name="Input 3 2 4 3 7" xfId="9234"/>
    <cellStyle name="Input 3 2 4 3 7 2" xfId="19603"/>
    <cellStyle name="Input 3 2 4 3 7 3" xfId="36771"/>
    <cellStyle name="Input 3 2 4 3 8" xfId="13781"/>
    <cellStyle name="Input 3 2 4 3 8 2" xfId="25419"/>
    <cellStyle name="Input 3 2 4 3 9" xfId="22892"/>
    <cellStyle name="Input 3 2 4 4" xfId="3827"/>
    <cellStyle name="Input 3 2 4 4 2" xfId="14197"/>
    <cellStyle name="Input 3 2 4 4 2 2" xfId="32287"/>
    <cellStyle name="Input 3 2 4 4 3" xfId="25835"/>
    <cellStyle name="Input 3 2 4 5" xfId="4692"/>
    <cellStyle name="Input 3 2 4 5 2" xfId="15062"/>
    <cellStyle name="Input 3 2 4 5 2 2" xfId="33084"/>
    <cellStyle name="Input 3 2 4 5 3" xfId="26700"/>
    <cellStyle name="Input 3 2 4 6" xfId="2408"/>
    <cellStyle name="Input 3 2 4 6 2" xfId="12778"/>
    <cellStyle name="Input 3 2 4 6 2 2" xfId="31466"/>
    <cellStyle name="Input 3 2 4 6 3" xfId="24330"/>
    <cellStyle name="Input 3 2 4 7" xfId="5182"/>
    <cellStyle name="Input 3 2 4 7 2" xfId="15551"/>
    <cellStyle name="Input 3 2 4 7 3" xfId="27189"/>
    <cellStyle name="Input 3 2 4 8" xfId="6749"/>
    <cellStyle name="Input 3 2 4 8 2" xfId="17118"/>
    <cellStyle name="Input 3 2 4 8 3" xfId="34883"/>
    <cellStyle name="Input 3 2 4 9" xfId="6393"/>
    <cellStyle name="Input 3 2 4 9 2" xfId="16762"/>
    <cellStyle name="Input 3 2 4 9 3" xfId="34533"/>
    <cellStyle name="Input 3 2 5" xfId="2142"/>
    <cellStyle name="Input 3 2 5 2" xfId="1836"/>
    <cellStyle name="Input 3 2 5 2 2" xfId="12206"/>
    <cellStyle name="Input 3 2 5 2 2 2" xfId="30991"/>
    <cellStyle name="Input 3 2 5 2 3" xfId="23758"/>
    <cellStyle name="Input 3 2 5 3" xfId="4741"/>
    <cellStyle name="Input 3 2 5 3 2" xfId="15111"/>
    <cellStyle name="Input 3 2 5 3 2 2" xfId="33127"/>
    <cellStyle name="Input 3 2 5 3 3" xfId="26749"/>
    <cellStyle name="Input 3 2 5 4" xfId="6237"/>
    <cellStyle name="Input 3 2 5 4 2" xfId="16606"/>
    <cellStyle name="Input 3 2 5 4 3" xfId="28222"/>
    <cellStyle name="Input 3 2 5 5" xfId="6633"/>
    <cellStyle name="Input 3 2 5 5 2" xfId="17002"/>
    <cellStyle name="Input 3 2 5 5 3" xfId="34767"/>
    <cellStyle name="Input 3 2 5 6" xfId="6717"/>
    <cellStyle name="Input 3 2 5 6 2" xfId="17086"/>
    <cellStyle name="Input 3 2 5 6 3" xfId="34851"/>
    <cellStyle name="Input 3 2 5 7" xfId="6112"/>
    <cellStyle name="Input 3 2 5 7 2" xfId="16481"/>
    <cellStyle name="Input 3 2 5 7 3" xfId="34337"/>
    <cellStyle name="Input 3 2 5 8" xfId="12512"/>
    <cellStyle name="Input 3 2 5 8 2" xfId="24064"/>
    <cellStyle name="Input 3 2 5 9" xfId="21528"/>
    <cellStyle name="Input 3 2 6" xfId="3337"/>
    <cellStyle name="Input 3 2 6 2" xfId="2419"/>
    <cellStyle name="Input 3 2 6 2 2" xfId="12789"/>
    <cellStyle name="Input 3 2 6 2 2 2" xfId="31476"/>
    <cellStyle name="Input 3 2 6 2 3" xfId="24341"/>
    <cellStyle name="Input 3 2 6 3" xfId="5428"/>
    <cellStyle name="Input 3 2 6 3 2" xfId="15797"/>
    <cellStyle name="Input 3 2 6 3 2 2" xfId="33722"/>
    <cellStyle name="Input 3 2 6 3 3" xfId="27435"/>
    <cellStyle name="Input 3 2 6 4" xfId="7093"/>
    <cellStyle name="Input 3 2 6 4 2" xfId="17462"/>
    <cellStyle name="Input 3 2 6 4 3" xfId="29361"/>
    <cellStyle name="Input 3 2 6 5" xfId="7848"/>
    <cellStyle name="Input 3 2 6 5 2" xfId="18217"/>
    <cellStyle name="Input 3 2 6 5 3" xfId="35385"/>
    <cellStyle name="Input 3 2 6 6" xfId="8542"/>
    <cellStyle name="Input 3 2 6 6 2" xfId="18911"/>
    <cellStyle name="Input 3 2 6 6 3" xfId="36079"/>
    <cellStyle name="Input 3 2 6 7" xfId="9160"/>
    <cellStyle name="Input 3 2 6 7 2" xfId="19529"/>
    <cellStyle name="Input 3 2 6 7 3" xfId="36697"/>
    <cellStyle name="Input 3 2 6 8" xfId="13707"/>
    <cellStyle name="Input 3 2 6 8 2" xfId="25345"/>
    <cellStyle name="Input 3 2 6 9" xfId="22818"/>
    <cellStyle name="Input 3 2 7" xfId="5044"/>
    <cellStyle name="Input 3 2 7 2" xfId="15414"/>
    <cellStyle name="Input 3 2 7 2 2" xfId="33403"/>
    <cellStyle name="Input 3 2 7 3" xfId="27052"/>
    <cellStyle name="Input 3 2 8" xfId="4297"/>
    <cellStyle name="Input 3 2 8 2" xfId="14667"/>
    <cellStyle name="Input 3 2 8 2 2" xfId="32726"/>
    <cellStyle name="Input 3 2 8 3" xfId="26305"/>
    <cellStyle name="Input 3 2 9" xfId="4946"/>
    <cellStyle name="Input 3 2 9 2" xfId="15316"/>
    <cellStyle name="Input 3 2 9 2 2" xfId="33317"/>
    <cellStyle name="Input 3 2 9 3" xfId="26954"/>
    <cellStyle name="Input 3 20" xfId="23330"/>
    <cellStyle name="Input 3 21" xfId="21217"/>
    <cellStyle name="Input 3 3" xfId="189"/>
    <cellStyle name="Input 3 3 10" xfId="4306"/>
    <cellStyle name="Input 3 3 10 2" xfId="14676"/>
    <cellStyle name="Input 3 3 10 3" xfId="26314"/>
    <cellStyle name="Input 3 3 11" xfId="2849"/>
    <cellStyle name="Input 3 3 11 2" xfId="13219"/>
    <cellStyle name="Input 3 3 11 3" xfId="31906"/>
    <cellStyle name="Input 3 3 12" xfId="6802"/>
    <cellStyle name="Input 3 3 12 2" xfId="17171"/>
    <cellStyle name="Input 3 3 12 3" xfId="34932"/>
    <cellStyle name="Input 3 3 13" xfId="7594"/>
    <cellStyle name="Input 3 3 13 2" xfId="17963"/>
    <cellStyle name="Input 3 3 13 3" xfId="35131"/>
    <cellStyle name="Input 3 3 14" xfId="8343"/>
    <cellStyle name="Input 3 3 14 2" xfId="18712"/>
    <cellStyle name="Input 3 3 14 3" xfId="35880"/>
    <cellStyle name="Input 3 3 15" xfId="23310"/>
    <cellStyle name="Input 3 3 16" xfId="21193"/>
    <cellStyle name="Input 3 3 2" xfId="805"/>
    <cellStyle name="Input 3 3 2 10" xfId="1484"/>
    <cellStyle name="Input 3 3 2 10 2" xfId="11854"/>
    <cellStyle name="Input 3 3 2 10 3" xfId="30652"/>
    <cellStyle name="Input 3 3 2 11" xfId="5994"/>
    <cellStyle name="Input 3 3 2 11 2" xfId="16363"/>
    <cellStyle name="Input 3 3 2 11 3" xfId="34219"/>
    <cellStyle name="Input 3 3 2 12" xfId="1479"/>
    <cellStyle name="Input 3 3 2 12 2" xfId="11849"/>
    <cellStyle name="Input 3 3 2 12 3" xfId="30647"/>
    <cellStyle name="Input 3 3 2 13" xfId="11175"/>
    <cellStyle name="Input 3 3 2 13 2" xfId="23405"/>
    <cellStyle name="Input 3 3 2 14" xfId="21274"/>
    <cellStyle name="Input 3 3 2 2" xfId="2912"/>
    <cellStyle name="Input 3 3 2 2 10" xfId="13282"/>
    <cellStyle name="Input 3 3 2 2 10 2" xfId="24906"/>
    <cellStyle name="Input 3 3 2 2 11" xfId="22379"/>
    <cellStyle name="Input 3 3 2 2 2" xfId="2383"/>
    <cellStyle name="Input 3 3 2 2 2 2" xfId="4896"/>
    <cellStyle name="Input 3 3 2 2 2 2 2" xfId="15266"/>
    <cellStyle name="Input 3 3 2 2 2 2 2 2" xfId="33269"/>
    <cellStyle name="Input 3 3 2 2 2 2 3" xfId="26904"/>
    <cellStyle name="Input 3 3 2 2 2 3" xfId="4409"/>
    <cellStyle name="Input 3 3 2 2 2 3 2" xfId="14779"/>
    <cellStyle name="Input 3 3 2 2 2 3 2 2" xfId="32825"/>
    <cellStyle name="Input 3 3 2 2 2 3 3" xfId="26417"/>
    <cellStyle name="Input 3 3 2 2 2 4" xfId="6401"/>
    <cellStyle name="Input 3 3 2 2 2 4 2" xfId="16770"/>
    <cellStyle name="Input 3 3 2 2 2 4 3" xfId="28463"/>
    <cellStyle name="Input 3 3 2 2 2 5" xfId="6780"/>
    <cellStyle name="Input 3 3 2 2 2 5 2" xfId="17149"/>
    <cellStyle name="Input 3 3 2 2 2 5 3" xfId="34914"/>
    <cellStyle name="Input 3 3 2 2 2 6" xfId="6775"/>
    <cellStyle name="Input 3 3 2 2 2 6 2" xfId="17144"/>
    <cellStyle name="Input 3 3 2 2 2 6 3" xfId="34909"/>
    <cellStyle name="Input 3 3 2 2 2 7" xfId="6580"/>
    <cellStyle name="Input 3 3 2 2 2 7 2" xfId="16949"/>
    <cellStyle name="Input 3 3 2 2 2 7 3" xfId="34714"/>
    <cellStyle name="Input 3 3 2 2 2 8" xfId="12753"/>
    <cellStyle name="Input 3 3 2 2 2 8 2" xfId="24305"/>
    <cellStyle name="Input 3 3 2 2 2 9" xfId="21769"/>
    <cellStyle name="Input 3 3 2 2 3" xfId="3552"/>
    <cellStyle name="Input 3 3 2 2 3 2" xfId="4404"/>
    <cellStyle name="Input 3 3 2 2 3 2 2" xfId="14774"/>
    <cellStyle name="Input 3 3 2 2 3 2 2 2" xfId="32820"/>
    <cellStyle name="Input 3 3 2 2 3 2 3" xfId="26412"/>
    <cellStyle name="Input 3 3 2 2 3 3" xfId="5643"/>
    <cellStyle name="Input 3 3 2 2 3 3 2" xfId="16012"/>
    <cellStyle name="Input 3 3 2 2 3 3 2 2" xfId="33937"/>
    <cellStyle name="Input 3 3 2 2 3 3 3" xfId="27650"/>
    <cellStyle name="Input 3 3 2 2 3 4" xfId="7308"/>
    <cellStyle name="Input 3 3 2 2 3 4 2" xfId="17677"/>
    <cellStyle name="Input 3 3 2 2 3 4 3" xfId="29576"/>
    <cellStyle name="Input 3 3 2 2 3 5" xfId="8063"/>
    <cellStyle name="Input 3 3 2 2 3 5 2" xfId="18432"/>
    <cellStyle name="Input 3 3 2 2 3 5 3" xfId="35600"/>
    <cellStyle name="Input 3 3 2 2 3 6" xfId="8757"/>
    <cellStyle name="Input 3 3 2 2 3 6 2" xfId="19126"/>
    <cellStyle name="Input 3 3 2 2 3 6 3" xfId="36294"/>
    <cellStyle name="Input 3 3 2 2 3 7" xfId="9375"/>
    <cellStyle name="Input 3 3 2 2 3 7 2" xfId="19744"/>
    <cellStyle name="Input 3 3 2 2 3 7 3" xfId="36912"/>
    <cellStyle name="Input 3 3 2 2 3 8" xfId="13922"/>
    <cellStyle name="Input 3 3 2 2 3 8 2" xfId="25560"/>
    <cellStyle name="Input 3 3 2 2 3 9" xfId="23033"/>
    <cellStyle name="Input 3 3 2 2 4" xfId="5006"/>
    <cellStyle name="Input 3 3 2 2 4 2" xfId="15376"/>
    <cellStyle name="Input 3 3 2 2 4 2 2" xfId="33369"/>
    <cellStyle name="Input 3 3 2 2 4 3" xfId="27014"/>
    <cellStyle name="Input 3 3 2 2 5" xfId="5195"/>
    <cellStyle name="Input 3 3 2 2 5 2" xfId="15564"/>
    <cellStyle name="Input 3 3 2 2 5 2 2" xfId="33532"/>
    <cellStyle name="Input 3 3 2 2 5 3" xfId="27202"/>
    <cellStyle name="Input 3 3 2 2 6" xfId="6796"/>
    <cellStyle name="Input 3 3 2 2 6 2" xfId="17165"/>
    <cellStyle name="Input 3 3 2 2 6 3" xfId="28943"/>
    <cellStyle name="Input 3 3 2 2 7" xfId="7589"/>
    <cellStyle name="Input 3 3 2 2 7 2" xfId="17958"/>
    <cellStyle name="Input 3 3 2 2 7 3" xfId="35126"/>
    <cellStyle name="Input 3 3 2 2 8" xfId="8339"/>
    <cellStyle name="Input 3 3 2 2 8 2" xfId="18708"/>
    <cellStyle name="Input 3 3 2 2 8 3" xfId="35876"/>
    <cellStyle name="Input 3 3 2 2 9" xfId="9030"/>
    <cellStyle name="Input 3 3 2 2 9 2" xfId="19399"/>
    <cellStyle name="Input 3 3 2 2 9 3" xfId="36567"/>
    <cellStyle name="Input 3 3 2 3" xfId="2160"/>
    <cellStyle name="Input 3 3 2 3 2" xfId="3870"/>
    <cellStyle name="Input 3 3 2 3 2 2" xfId="14240"/>
    <cellStyle name="Input 3 3 2 3 2 2 2" xfId="32329"/>
    <cellStyle name="Input 3 3 2 3 2 3" xfId="25878"/>
    <cellStyle name="Input 3 3 2 3 3" xfId="5080"/>
    <cellStyle name="Input 3 3 2 3 3 2" xfId="15450"/>
    <cellStyle name="Input 3 3 2 3 3 2 2" xfId="33433"/>
    <cellStyle name="Input 3 3 2 3 3 3" xfId="27088"/>
    <cellStyle name="Input 3 3 2 3 4" xfId="6255"/>
    <cellStyle name="Input 3 3 2 3 4 2" xfId="16624"/>
    <cellStyle name="Input 3 3 2 3 4 3" xfId="28240"/>
    <cellStyle name="Input 3 3 2 3 5" xfId="7005"/>
    <cellStyle name="Input 3 3 2 3 5 2" xfId="17374"/>
    <cellStyle name="Input 3 3 2 3 5 3" xfId="35079"/>
    <cellStyle name="Input 3 3 2 3 6" xfId="7768"/>
    <cellStyle name="Input 3 3 2 3 6 2" xfId="18137"/>
    <cellStyle name="Input 3 3 2 3 6 3" xfId="35305"/>
    <cellStyle name="Input 3 3 2 3 7" xfId="8476"/>
    <cellStyle name="Input 3 3 2 3 7 2" xfId="18845"/>
    <cellStyle name="Input 3 3 2 3 7 3" xfId="36013"/>
    <cellStyle name="Input 3 3 2 3 8" xfId="12530"/>
    <cellStyle name="Input 3 3 2 3 8 2" xfId="24082"/>
    <cellStyle name="Input 3 3 2 3 9" xfId="21546"/>
    <cellStyle name="Input 3 3 2 4" xfId="3495"/>
    <cellStyle name="Input 3 3 2 4 2" xfId="4213"/>
    <cellStyle name="Input 3 3 2 4 2 2" xfId="14583"/>
    <cellStyle name="Input 3 3 2 4 2 2 2" xfId="32649"/>
    <cellStyle name="Input 3 3 2 4 2 3" xfId="26221"/>
    <cellStyle name="Input 3 3 2 4 3" xfId="5586"/>
    <cellStyle name="Input 3 3 2 4 3 2" xfId="15955"/>
    <cellStyle name="Input 3 3 2 4 3 2 2" xfId="33880"/>
    <cellStyle name="Input 3 3 2 4 3 3" xfId="27593"/>
    <cellStyle name="Input 3 3 2 4 4" xfId="7251"/>
    <cellStyle name="Input 3 3 2 4 4 2" xfId="17620"/>
    <cellStyle name="Input 3 3 2 4 4 3" xfId="29519"/>
    <cellStyle name="Input 3 3 2 4 5" xfId="8006"/>
    <cellStyle name="Input 3 3 2 4 5 2" xfId="18375"/>
    <cellStyle name="Input 3 3 2 4 5 3" xfId="35543"/>
    <cellStyle name="Input 3 3 2 4 6" xfId="8700"/>
    <cellStyle name="Input 3 3 2 4 6 2" xfId="19069"/>
    <cellStyle name="Input 3 3 2 4 6 3" xfId="36237"/>
    <cellStyle name="Input 3 3 2 4 7" xfId="9318"/>
    <cellStyle name="Input 3 3 2 4 7 2" xfId="19687"/>
    <cellStyle name="Input 3 3 2 4 7 3" xfId="36855"/>
    <cellStyle name="Input 3 3 2 4 8" xfId="13865"/>
    <cellStyle name="Input 3 3 2 4 8 2" xfId="25503"/>
    <cellStyle name="Input 3 3 2 4 9" xfId="22976"/>
    <cellStyle name="Input 3 3 2 5" xfId="3968"/>
    <cellStyle name="Input 3 3 2 5 2" xfId="14338"/>
    <cellStyle name="Input 3 3 2 5 2 2" xfId="32422"/>
    <cellStyle name="Input 3 3 2 5 3" xfId="25976"/>
    <cellStyle name="Input 3 3 2 6" xfId="4898"/>
    <cellStyle name="Input 3 3 2 6 2" xfId="15268"/>
    <cellStyle name="Input 3 3 2 6 2 2" xfId="33271"/>
    <cellStyle name="Input 3 3 2 6 3" xfId="26906"/>
    <cellStyle name="Input 3 3 2 7" xfId="4918"/>
    <cellStyle name="Input 3 3 2 7 2" xfId="15288"/>
    <cellStyle name="Input 3 3 2 7 2 2" xfId="33291"/>
    <cellStyle name="Input 3 3 2 7 3" xfId="26926"/>
    <cellStyle name="Input 3 3 2 8" xfId="5247"/>
    <cellStyle name="Input 3 3 2 8 2" xfId="15616"/>
    <cellStyle name="Input 3 3 2 8 3" xfId="27254"/>
    <cellStyle name="Input 3 3 2 9" xfId="6056"/>
    <cellStyle name="Input 3 3 2 9 2" xfId="16425"/>
    <cellStyle name="Input 3 3 2 9 3" xfId="34281"/>
    <cellStyle name="Input 3 3 3" xfId="1017"/>
    <cellStyle name="Input 3 3 3 10" xfId="6075"/>
    <cellStyle name="Input 3 3 3 10 2" xfId="16444"/>
    <cellStyle name="Input 3 3 3 10 3" xfId="34300"/>
    <cellStyle name="Input 3 3 3 11" xfId="6382"/>
    <cellStyle name="Input 3 3 3 11 2" xfId="16751"/>
    <cellStyle name="Input 3 3 3 11 3" xfId="34522"/>
    <cellStyle name="Input 3 3 3 12" xfId="11387"/>
    <cellStyle name="Input 3 3 3 12 2" xfId="24350"/>
    <cellStyle name="Input 3 3 3 13" xfId="21823"/>
    <cellStyle name="Input 3 3 3 2" xfId="3393"/>
    <cellStyle name="Input 3 3 3 2 2" xfId="4552"/>
    <cellStyle name="Input 3 3 3 2 2 2" xfId="14922"/>
    <cellStyle name="Input 3 3 3 2 2 2 2" xfId="32957"/>
    <cellStyle name="Input 3 3 3 2 2 3" xfId="26560"/>
    <cellStyle name="Input 3 3 3 2 3" xfId="5484"/>
    <cellStyle name="Input 3 3 3 2 3 2" xfId="15853"/>
    <cellStyle name="Input 3 3 3 2 3 2 2" xfId="33778"/>
    <cellStyle name="Input 3 3 3 2 3 3" xfId="27491"/>
    <cellStyle name="Input 3 3 3 2 4" xfId="7149"/>
    <cellStyle name="Input 3 3 3 2 4 2" xfId="17518"/>
    <cellStyle name="Input 3 3 3 2 4 3" xfId="29417"/>
    <cellStyle name="Input 3 3 3 2 5" xfId="7904"/>
    <cellStyle name="Input 3 3 3 2 5 2" xfId="18273"/>
    <cellStyle name="Input 3 3 3 2 5 3" xfId="35441"/>
    <cellStyle name="Input 3 3 3 2 6" xfId="8598"/>
    <cellStyle name="Input 3 3 3 2 6 2" xfId="18967"/>
    <cellStyle name="Input 3 3 3 2 6 3" xfId="36135"/>
    <cellStyle name="Input 3 3 3 2 7" xfId="9216"/>
    <cellStyle name="Input 3 3 3 2 7 2" xfId="19585"/>
    <cellStyle name="Input 3 3 3 2 7 3" xfId="36753"/>
    <cellStyle name="Input 3 3 3 2 8" xfId="13763"/>
    <cellStyle name="Input 3 3 3 2 8 2" xfId="25401"/>
    <cellStyle name="Input 3 3 3 2 9" xfId="22874"/>
    <cellStyle name="Input 3 3 3 3" xfId="3475"/>
    <cellStyle name="Input 3 3 3 3 2" xfId="4459"/>
    <cellStyle name="Input 3 3 3 3 2 2" xfId="14829"/>
    <cellStyle name="Input 3 3 3 3 2 2 2" xfId="32872"/>
    <cellStyle name="Input 3 3 3 3 2 3" xfId="26467"/>
    <cellStyle name="Input 3 3 3 3 3" xfId="5566"/>
    <cellStyle name="Input 3 3 3 3 3 2" xfId="15935"/>
    <cellStyle name="Input 3 3 3 3 3 2 2" xfId="33860"/>
    <cellStyle name="Input 3 3 3 3 3 3" xfId="27573"/>
    <cellStyle name="Input 3 3 3 3 4" xfId="7231"/>
    <cellStyle name="Input 3 3 3 3 4 2" xfId="17600"/>
    <cellStyle name="Input 3 3 3 3 4 3" xfId="29499"/>
    <cellStyle name="Input 3 3 3 3 5" xfId="7986"/>
    <cellStyle name="Input 3 3 3 3 5 2" xfId="18355"/>
    <cellStyle name="Input 3 3 3 3 5 3" xfId="35523"/>
    <cellStyle name="Input 3 3 3 3 6" xfId="8680"/>
    <cellStyle name="Input 3 3 3 3 6 2" xfId="19049"/>
    <cellStyle name="Input 3 3 3 3 6 3" xfId="36217"/>
    <cellStyle name="Input 3 3 3 3 7" xfId="9298"/>
    <cellStyle name="Input 3 3 3 3 7 2" xfId="19667"/>
    <cellStyle name="Input 3 3 3 3 7 3" xfId="36835"/>
    <cellStyle name="Input 3 3 3 3 8" xfId="13845"/>
    <cellStyle name="Input 3 3 3 3 8 2" xfId="25483"/>
    <cellStyle name="Input 3 3 3 3 9" xfId="22956"/>
    <cellStyle name="Input 3 3 3 4" xfId="4940"/>
    <cellStyle name="Input 3 3 3 4 2" xfId="15310"/>
    <cellStyle name="Input 3 3 3 4 2 2" xfId="33312"/>
    <cellStyle name="Input 3 3 3 4 3" xfId="26948"/>
    <cellStyle name="Input 3 3 3 5" xfId="4852"/>
    <cellStyle name="Input 3 3 3 5 2" xfId="15222"/>
    <cellStyle name="Input 3 3 3 5 2 2" xfId="33232"/>
    <cellStyle name="Input 3 3 3 5 3" xfId="26860"/>
    <cellStyle name="Input 3 3 3 6" xfId="5190"/>
    <cellStyle name="Input 3 3 3 6 2" xfId="15559"/>
    <cellStyle name="Input 3 3 3 6 2 2" xfId="33529"/>
    <cellStyle name="Input 3 3 3 6 3" xfId="27197"/>
    <cellStyle name="Input 3 3 3 7" xfId="5938"/>
    <cellStyle name="Input 3 3 3 7 2" xfId="16307"/>
    <cellStyle name="Input 3 3 3 7 3" xfId="27945"/>
    <cellStyle name="Input 3 3 3 8" xfId="6445"/>
    <cellStyle name="Input 3 3 3 8 2" xfId="16814"/>
    <cellStyle name="Input 3 3 3 8 3" xfId="34579"/>
    <cellStyle name="Input 3 3 3 9" xfId="6688"/>
    <cellStyle name="Input 3 3 3 9 2" xfId="17057"/>
    <cellStyle name="Input 3 3 3 9 3" xfId="34822"/>
    <cellStyle name="Input 3 3 4" xfId="683"/>
    <cellStyle name="Input 3 3 4 10" xfId="6844"/>
    <cellStyle name="Input 3 3 4 10 2" xfId="17213"/>
    <cellStyle name="Input 3 3 4 10 3" xfId="34974"/>
    <cellStyle name="Input 3 3 4 11" xfId="7625"/>
    <cellStyle name="Input 3 3 4 11 2" xfId="17994"/>
    <cellStyle name="Input 3 3 4 11 3" xfId="35162"/>
    <cellStyle name="Input 3 3 4 12" xfId="11053"/>
    <cellStyle name="Input 3 3 4 12 2" xfId="24784"/>
    <cellStyle name="Input 3 3 4 13" xfId="22257"/>
    <cellStyle name="Input 3 3 4 2" xfId="3713"/>
    <cellStyle name="Input 3 3 4 2 2" xfId="4417"/>
    <cellStyle name="Input 3 3 4 2 2 2" xfId="14787"/>
    <cellStyle name="Input 3 3 4 2 2 2 2" xfId="32833"/>
    <cellStyle name="Input 3 3 4 2 2 3" xfId="26425"/>
    <cellStyle name="Input 3 3 4 2 3" xfId="5804"/>
    <cellStyle name="Input 3 3 4 2 3 2" xfId="16173"/>
    <cellStyle name="Input 3 3 4 2 3 2 2" xfId="34098"/>
    <cellStyle name="Input 3 3 4 2 3 3" xfId="27811"/>
    <cellStyle name="Input 3 3 4 2 4" xfId="7469"/>
    <cellStyle name="Input 3 3 4 2 4 2" xfId="17838"/>
    <cellStyle name="Input 3 3 4 2 4 3" xfId="29737"/>
    <cellStyle name="Input 3 3 4 2 5" xfId="8224"/>
    <cellStyle name="Input 3 3 4 2 5 2" xfId="18593"/>
    <cellStyle name="Input 3 3 4 2 5 3" xfId="35761"/>
    <cellStyle name="Input 3 3 4 2 6" xfId="8918"/>
    <cellStyle name="Input 3 3 4 2 6 2" xfId="19287"/>
    <cellStyle name="Input 3 3 4 2 6 3" xfId="36455"/>
    <cellStyle name="Input 3 3 4 2 7" xfId="9536"/>
    <cellStyle name="Input 3 3 4 2 7 2" xfId="19905"/>
    <cellStyle name="Input 3 3 4 2 7 3" xfId="37073"/>
    <cellStyle name="Input 3 3 4 2 8" xfId="14083"/>
    <cellStyle name="Input 3 3 4 2 8 2" xfId="25721"/>
    <cellStyle name="Input 3 3 4 2 9" xfId="23194"/>
    <cellStyle name="Input 3 3 4 3" xfId="3498"/>
    <cellStyle name="Input 3 3 4 3 2" xfId="3844"/>
    <cellStyle name="Input 3 3 4 3 2 2" xfId="14214"/>
    <cellStyle name="Input 3 3 4 3 2 2 2" xfId="32304"/>
    <cellStyle name="Input 3 3 4 3 2 3" xfId="25852"/>
    <cellStyle name="Input 3 3 4 3 3" xfId="5589"/>
    <cellStyle name="Input 3 3 4 3 3 2" xfId="15958"/>
    <cellStyle name="Input 3 3 4 3 3 2 2" xfId="33883"/>
    <cellStyle name="Input 3 3 4 3 3 3" xfId="27596"/>
    <cellStyle name="Input 3 3 4 3 4" xfId="7254"/>
    <cellStyle name="Input 3 3 4 3 4 2" xfId="17623"/>
    <cellStyle name="Input 3 3 4 3 4 3" xfId="29522"/>
    <cellStyle name="Input 3 3 4 3 5" xfId="8009"/>
    <cellStyle name="Input 3 3 4 3 5 2" xfId="18378"/>
    <cellStyle name="Input 3 3 4 3 5 3" xfId="35546"/>
    <cellStyle name="Input 3 3 4 3 6" xfId="8703"/>
    <cellStyle name="Input 3 3 4 3 6 2" xfId="19072"/>
    <cellStyle name="Input 3 3 4 3 6 3" xfId="36240"/>
    <cellStyle name="Input 3 3 4 3 7" xfId="9321"/>
    <cellStyle name="Input 3 3 4 3 7 2" xfId="19690"/>
    <cellStyle name="Input 3 3 4 3 7 3" xfId="36858"/>
    <cellStyle name="Input 3 3 4 3 8" xfId="13868"/>
    <cellStyle name="Input 3 3 4 3 8 2" xfId="25506"/>
    <cellStyle name="Input 3 3 4 3 9" xfId="22979"/>
    <cellStyle name="Input 3 3 4 4" xfId="4923"/>
    <cellStyle name="Input 3 3 4 4 2" xfId="15293"/>
    <cellStyle name="Input 3 3 4 4 2 2" xfId="33295"/>
    <cellStyle name="Input 3 3 4 4 3" xfId="26931"/>
    <cellStyle name="Input 3 3 4 5" xfId="1826"/>
    <cellStyle name="Input 3 3 4 5 2" xfId="12196"/>
    <cellStyle name="Input 3 3 4 5 2 2" xfId="30981"/>
    <cellStyle name="Input 3 3 4 5 3" xfId="23748"/>
    <cellStyle name="Input 3 3 4 6" xfId="5037"/>
    <cellStyle name="Input 3 3 4 6 2" xfId="15407"/>
    <cellStyle name="Input 3 3 4 6 2 2" xfId="33397"/>
    <cellStyle name="Input 3 3 4 6 3" xfId="27045"/>
    <cellStyle name="Input 3 3 4 7" xfId="5108"/>
    <cellStyle name="Input 3 3 4 7 2" xfId="15478"/>
    <cellStyle name="Input 3 3 4 7 3" xfId="27116"/>
    <cellStyle name="Input 3 3 4 8" xfId="6713"/>
    <cellStyle name="Input 3 3 4 8 2" xfId="17082"/>
    <cellStyle name="Input 3 3 4 8 3" xfId="34847"/>
    <cellStyle name="Input 3 3 4 9" xfId="6300"/>
    <cellStyle name="Input 3 3 4 9 2" xfId="16669"/>
    <cellStyle name="Input 3 3 4 9 3" xfId="34446"/>
    <cellStyle name="Input 3 3 5" xfId="3374"/>
    <cellStyle name="Input 3 3 5 2" xfId="4057"/>
    <cellStyle name="Input 3 3 5 2 2" xfId="14427"/>
    <cellStyle name="Input 3 3 5 2 2 2" xfId="32500"/>
    <cellStyle name="Input 3 3 5 2 3" xfId="26065"/>
    <cellStyle name="Input 3 3 5 3" xfId="5465"/>
    <cellStyle name="Input 3 3 5 3 2" xfId="15834"/>
    <cellStyle name="Input 3 3 5 3 2 2" xfId="33759"/>
    <cellStyle name="Input 3 3 5 3 3" xfId="27472"/>
    <cellStyle name="Input 3 3 5 4" xfId="7130"/>
    <cellStyle name="Input 3 3 5 4 2" xfId="17499"/>
    <cellStyle name="Input 3 3 5 4 3" xfId="29398"/>
    <cellStyle name="Input 3 3 5 5" xfId="7885"/>
    <cellStyle name="Input 3 3 5 5 2" xfId="18254"/>
    <cellStyle name="Input 3 3 5 5 3" xfId="35422"/>
    <cellStyle name="Input 3 3 5 6" xfId="8579"/>
    <cellStyle name="Input 3 3 5 6 2" xfId="18948"/>
    <cellStyle name="Input 3 3 5 6 3" xfId="36116"/>
    <cellStyle name="Input 3 3 5 7" xfId="9197"/>
    <cellStyle name="Input 3 3 5 7 2" xfId="19566"/>
    <cellStyle name="Input 3 3 5 7 3" xfId="36734"/>
    <cellStyle name="Input 3 3 5 8" xfId="13744"/>
    <cellStyle name="Input 3 3 5 8 2" xfId="25382"/>
    <cellStyle name="Input 3 3 5 9" xfId="22855"/>
    <cellStyle name="Input 3 3 6" xfId="3453"/>
    <cellStyle name="Input 3 3 6 2" xfId="4421"/>
    <cellStyle name="Input 3 3 6 2 2" xfId="14791"/>
    <cellStyle name="Input 3 3 6 2 2 2" xfId="32837"/>
    <cellStyle name="Input 3 3 6 2 3" xfId="26429"/>
    <cellStyle name="Input 3 3 6 3" xfId="5544"/>
    <cellStyle name="Input 3 3 6 3 2" xfId="15913"/>
    <cellStyle name="Input 3 3 6 3 2 2" xfId="33838"/>
    <cellStyle name="Input 3 3 6 3 3" xfId="27551"/>
    <cellStyle name="Input 3 3 6 4" xfId="7209"/>
    <cellStyle name="Input 3 3 6 4 2" xfId="17578"/>
    <cellStyle name="Input 3 3 6 4 3" xfId="29477"/>
    <cellStyle name="Input 3 3 6 5" xfId="7964"/>
    <cellStyle name="Input 3 3 6 5 2" xfId="18333"/>
    <cellStyle name="Input 3 3 6 5 3" xfId="35501"/>
    <cellStyle name="Input 3 3 6 6" xfId="8658"/>
    <cellStyle name="Input 3 3 6 6 2" xfId="19027"/>
    <cellStyle name="Input 3 3 6 6 3" xfId="36195"/>
    <cellStyle name="Input 3 3 6 7" xfId="9276"/>
    <cellStyle name="Input 3 3 6 7 2" xfId="19645"/>
    <cellStyle name="Input 3 3 6 7 3" xfId="36813"/>
    <cellStyle name="Input 3 3 6 8" xfId="13823"/>
    <cellStyle name="Input 3 3 6 8 2" xfId="25461"/>
    <cellStyle name="Input 3 3 6 9" xfId="22934"/>
    <cellStyle name="Input 3 3 7" xfId="4638"/>
    <cellStyle name="Input 3 3 7 2" xfId="15008"/>
    <cellStyle name="Input 3 3 7 2 2" xfId="33034"/>
    <cellStyle name="Input 3 3 7 3" xfId="26646"/>
    <cellStyle name="Input 3 3 8" xfId="1783"/>
    <cellStyle name="Input 3 3 8 2" xfId="12153"/>
    <cellStyle name="Input 3 3 8 2 2" xfId="30942"/>
    <cellStyle name="Input 3 3 8 3" xfId="23705"/>
    <cellStyle name="Input 3 3 9" xfId="5199"/>
    <cellStyle name="Input 3 3 9 2" xfId="15568"/>
    <cellStyle name="Input 3 3 9 2 2" xfId="33536"/>
    <cellStyle name="Input 3 3 9 3" xfId="27206"/>
    <cellStyle name="Input 3 4" xfId="486"/>
    <cellStyle name="Input 3 4 10" xfId="5935"/>
    <cellStyle name="Input 3 4 10 2" xfId="16304"/>
    <cellStyle name="Input 3 4 10 3" xfId="27942"/>
    <cellStyle name="Input 3 4 11" xfId="6039"/>
    <cellStyle name="Input 3 4 11 2" xfId="16408"/>
    <cellStyle name="Input 3 4 11 3" xfId="34264"/>
    <cellStyle name="Input 3 4 12" xfId="1692"/>
    <cellStyle name="Input 3 4 12 2" xfId="12062"/>
    <cellStyle name="Input 3 4 12 3" xfId="30860"/>
    <cellStyle name="Input 3 4 13" xfId="1462"/>
    <cellStyle name="Input 3 4 13 2" xfId="11832"/>
    <cellStyle name="Input 3 4 13 3" xfId="30630"/>
    <cellStyle name="Input 3 4 14" xfId="2469"/>
    <cellStyle name="Input 3 4 14 2" xfId="12839"/>
    <cellStyle name="Input 3 4 14 3" xfId="31526"/>
    <cellStyle name="Input 3 4 15" xfId="23367"/>
    <cellStyle name="Input 3 4 16" xfId="21256"/>
    <cellStyle name="Input 3 4 2" xfId="972"/>
    <cellStyle name="Input 3 4 2 10" xfId="6670"/>
    <cellStyle name="Input 3 4 2 10 2" xfId="17039"/>
    <cellStyle name="Input 3 4 2 10 3" xfId="34804"/>
    <cellStyle name="Input 3 4 2 11" xfId="6672"/>
    <cellStyle name="Input 3 4 2 11 2" xfId="17041"/>
    <cellStyle name="Input 3 4 2 11 3" xfId="34806"/>
    <cellStyle name="Input 3 4 2 12" xfId="6369"/>
    <cellStyle name="Input 3 4 2 12 2" xfId="16738"/>
    <cellStyle name="Input 3 4 2 12 3" xfId="34513"/>
    <cellStyle name="Input 3 4 2 13" xfId="11342"/>
    <cellStyle name="Input 3 4 2 13 2" xfId="23578"/>
    <cellStyle name="Input 3 4 2 14" xfId="21331"/>
    <cellStyle name="Input 3 4 2 2" xfId="3065"/>
    <cellStyle name="Input 3 4 2 2 10" xfId="13435"/>
    <cellStyle name="Input 3 4 2 2 10 2" xfId="25073"/>
    <cellStyle name="Input 3 4 2 2 11" xfId="22546"/>
    <cellStyle name="Input 3 4 2 2 2" xfId="3473"/>
    <cellStyle name="Input 3 4 2 2 2 2" xfId="4041"/>
    <cellStyle name="Input 3 4 2 2 2 2 2" xfId="14411"/>
    <cellStyle name="Input 3 4 2 2 2 2 2 2" xfId="32484"/>
    <cellStyle name="Input 3 4 2 2 2 2 3" xfId="26049"/>
    <cellStyle name="Input 3 4 2 2 2 3" xfId="5564"/>
    <cellStyle name="Input 3 4 2 2 2 3 2" xfId="15933"/>
    <cellStyle name="Input 3 4 2 2 2 3 2 2" xfId="33858"/>
    <cellStyle name="Input 3 4 2 2 2 3 3" xfId="27571"/>
    <cellStyle name="Input 3 4 2 2 2 4" xfId="7229"/>
    <cellStyle name="Input 3 4 2 2 2 4 2" xfId="17598"/>
    <cellStyle name="Input 3 4 2 2 2 4 3" xfId="29497"/>
    <cellStyle name="Input 3 4 2 2 2 5" xfId="7984"/>
    <cellStyle name="Input 3 4 2 2 2 5 2" xfId="18353"/>
    <cellStyle name="Input 3 4 2 2 2 5 3" xfId="35521"/>
    <cellStyle name="Input 3 4 2 2 2 6" xfId="8678"/>
    <cellStyle name="Input 3 4 2 2 2 6 2" xfId="19047"/>
    <cellStyle name="Input 3 4 2 2 2 6 3" xfId="36215"/>
    <cellStyle name="Input 3 4 2 2 2 7" xfId="9296"/>
    <cellStyle name="Input 3 4 2 2 2 7 2" xfId="19665"/>
    <cellStyle name="Input 3 4 2 2 2 7 3" xfId="36833"/>
    <cellStyle name="Input 3 4 2 2 2 8" xfId="13843"/>
    <cellStyle name="Input 3 4 2 2 2 8 2" xfId="25481"/>
    <cellStyle name="Input 3 4 2 2 2 9" xfId="22954"/>
    <cellStyle name="Input 3 4 2 2 3" xfId="3784"/>
    <cellStyle name="Input 3 4 2 2 3 2" xfId="4388"/>
    <cellStyle name="Input 3 4 2 2 3 2 2" xfId="14758"/>
    <cellStyle name="Input 3 4 2 2 3 2 2 2" xfId="32806"/>
    <cellStyle name="Input 3 4 2 2 3 2 3" xfId="26396"/>
    <cellStyle name="Input 3 4 2 2 3 3" xfId="5875"/>
    <cellStyle name="Input 3 4 2 2 3 3 2" xfId="16244"/>
    <cellStyle name="Input 3 4 2 2 3 3 2 2" xfId="34169"/>
    <cellStyle name="Input 3 4 2 2 3 3 3" xfId="27882"/>
    <cellStyle name="Input 3 4 2 2 3 4" xfId="7540"/>
    <cellStyle name="Input 3 4 2 2 3 4 2" xfId="17909"/>
    <cellStyle name="Input 3 4 2 2 3 4 3" xfId="29808"/>
    <cellStyle name="Input 3 4 2 2 3 5" xfId="8295"/>
    <cellStyle name="Input 3 4 2 2 3 5 2" xfId="18664"/>
    <cellStyle name="Input 3 4 2 2 3 5 3" xfId="35832"/>
    <cellStyle name="Input 3 4 2 2 3 6" xfId="8989"/>
    <cellStyle name="Input 3 4 2 2 3 6 2" xfId="19358"/>
    <cellStyle name="Input 3 4 2 2 3 6 3" xfId="36526"/>
    <cellStyle name="Input 3 4 2 2 3 7" xfId="9607"/>
    <cellStyle name="Input 3 4 2 2 3 7 2" xfId="19976"/>
    <cellStyle name="Input 3 4 2 2 3 7 3" xfId="37144"/>
    <cellStyle name="Input 3 4 2 2 3 8" xfId="14154"/>
    <cellStyle name="Input 3 4 2 2 3 8 2" xfId="25792"/>
    <cellStyle name="Input 3 4 2 2 3 9" xfId="23265"/>
    <cellStyle name="Input 3 4 2 2 4" xfId="4277"/>
    <cellStyle name="Input 3 4 2 2 4 2" xfId="14647"/>
    <cellStyle name="Input 3 4 2 2 4 2 2" xfId="32708"/>
    <cellStyle name="Input 3 4 2 2 4 3" xfId="26285"/>
    <cellStyle name="Input 3 4 2 2 5" xfId="5272"/>
    <cellStyle name="Input 3 4 2 2 5 2" xfId="15641"/>
    <cellStyle name="Input 3 4 2 2 5 2 2" xfId="33593"/>
    <cellStyle name="Input 3 4 2 2 5 3" xfId="27279"/>
    <cellStyle name="Input 3 4 2 2 6" xfId="6908"/>
    <cellStyle name="Input 3 4 2 2 6 2" xfId="17277"/>
    <cellStyle name="Input 3 4 2 2 6 3" xfId="29089"/>
    <cellStyle name="Input 3 4 2 2 7" xfId="7683"/>
    <cellStyle name="Input 3 4 2 2 7 2" xfId="18052"/>
    <cellStyle name="Input 3 4 2 2 7 3" xfId="35220"/>
    <cellStyle name="Input 3 4 2 2 8" xfId="8411"/>
    <cellStyle name="Input 3 4 2 2 8 2" xfId="18780"/>
    <cellStyle name="Input 3 4 2 2 8 3" xfId="35948"/>
    <cellStyle name="Input 3 4 2 2 9" xfId="9070"/>
    <cellStyle name="Input 3 4 2 2 9 2" xfId="19439"/>
    <cellStyle name="Input 3 4 2 2 9 3" xfId="36607"/>
    <cellStyle name="Input 3 4 2 3" xfId="3515"/>
    <cellStyle name="Input 3 4 2 3 2" xfId="3930"/>
    <cellStyle name="Input 3 4 2 3 2 2" xfId="14300"/>
    <cellStyle name="Input 3 4 2 3 2 2 2" xfId="32386"/>
    <cellStyle name="Input 3 4 2 3 2 3" xfId="25938"/>
    <cellStyle name="Input 3 4 2 3 3" xfId="5606"/>
    <cellStyle name="Input 3 4 2 3 3 2" xfId="15975"/>
    <cellStyle name="Input 3 4 2 3 3 2 2" xfId="33900"/>
    <cellStyle name="Input 3 4 2 3 3 3" xfId="27613"/>
    <cellStyle name="Input 3 4 2 3 4" xfId="7271"/>
    <cellStyle name="Input 3 4 2 3 4 2" xfId="17640"/>
    <cellStyle name="Input 3 4 2 3 4 3" xfId="29539"/>
    <cellStyle name="Input 3 4 2 3 5" xfId="8026"/>
    <cellStyle name="Input 3 4 2 3 5 2" xfId="18395"/>
    <cellStyle name="Input 3 4 2 3 5 3" xfId="35563"/>
    <cellStyle name="Input 3 4 2 3 6" xfId="8720"/>
    <cellStyle name="Input 3 4 2 3 6 2" xfId="19089"/>
    <cellStyle name="Input 3 4 2 3 6 3" xfId="36257"/>
    <cellStyle name="Input 3 4 2 3 7" xfId="9338"/>
    <cellStyle name="Input 3 4 2 3 7 2" xfId="19707"/>
    <cellStyle name="Input 3 4 2 3 7 3" xfId="36875"/>
    <cellStyle name="Input 3 4 2 3 8" xfId="13885"/>
    <cellStyle name="Input 3 4 2 3 8 2" xfId="25523"/>
    <cellStyle name="Input 3 4 2 3 9" xfId="22996"/>
    <cellStyle name="Input 3 4 2 4" xfId="3328"/>
    <cellStyle name="Input 3 4 2 4 2" xfId="4553"/>
    <cellStyle name="Input 3 4 2 4 2 2" xfId="14923"/>
    <cellStyle name="Input 3 4 2 4 2 2 2" xfId="32958"/>
    <cellStyle name="Input 3 4 2 4 2 3" xfId="26561"/>
    <cellStyle name="Input 3 4 2 4 3" xfId="5419"/>
    <cellStyle name="Input 3 4 2 4 3 2" xfId="15788"/>
    <cellStyle name="Input 3 4 2 4 3 2 2" xfId="33713"/>
    <cellStyle name="Input 3 4 2 4 3 3" xfId="27426"/>
    <cellStyle name="Input 3 4 2 4 4" xfId="7084"/>
    <cellStyle name="Input 3 4 2 4 4 2" xfId="17453"/>
    <cellStyle name="Input 3 4 2 4 4 3" xfId="29352"/>
    <cellStyle name="Input 3 4 2 4 5" xfId="7839"/>
    <cellStyle name="Input 3 4 2 4 5 2" xfId="18208"/>
    <cellStyle name="Input 3 4 2 4 5 3" xfId="35376"/>
    <cellStyle name="Input 3 4 2 4 6" xfId="8533"/>
    <cellStyle name="Input 3 4 2 4 6 2" xfId="18902"/>
    <cellStyle name="Input 3 4 2 4 6 3" xfId="36070"/>
    <cellStyle name="Input 3 4 2 4 7" xfId="9151"/>
    <cellStyle name="Input 3 4 2 4 7 2" xfId="19520"/>
    <cellStyle name="Input 3 4 2 4 7 3" xfId="36688"/>
    <cellStyle name="Input 3 4 2 4 8" xfId="13698"/>
    <cellStyle name="Input 3 4 2 4 8 2" xfId="25336"/>
    <cellStyle name="Input 3 4 2 4 9" xfId="22809"/>
    <cellStyle name="Input 3 4 2 5" xfId="2033"/>
    <cellStyle name="Input 3 4 2 5 2" xfId="12403"/>
    <cellStyle name="Input 3 4 2 5 2 2" xfId="31183"/>
    <cellStyle name="Input 3 4 2 5 3" xfId="23955"/>
    <cellStyle name="Input 3 4 2 6" xfId="4825"/>
    <cellStyle name="Input 3 4 2 6 2" xfId="15195"/>
    <cellStyle name="Input 3 4 2 6 2 2" xfId="33206"/>
    <cellStyle name="Input 3 4 2 6 3" xfId="26833"/>
    <cellStyle name="Input 3 4 2 7" xfId="5332"/>
    <cellStyle name="Input 3 4 2 7 2" xfId="15701"/>
    <cellStyle name="Input 3 4 2 7 2 2" xfId="33644"/>
    <cellStyle name="Input 3 4 2 7 3" xfId="27339"/>
    <cellStyle name="Input 3 4 2 8" xfId="4574"/>
    <cellStyle name="Input 3 4 2 8 2" xfId="14944"/>
    <cellStyle name="Input 3 4 2 8 3" xfId="26582"/>
    <cellStyle name="Input 3 4 2 9" xfId="6096"/>
    <cellStyle name="Input 3 4 2 9 2" xfId="16465"/>
    <cellStyle name="Input 3 4 2 9 3" xfId="34321"/>
    <cellStyle name="Input 3 4 3" xfId="1074"/>
    <cellStyle name="Input 3 4 3 10" xfId="6570"/>
    <cellStyle name="Input 3 4 3 10 2" xfId="16939"/>
    <cellStyle name="Input 3 4 3 10 3" xfId="34704"/>
    <cellStyle name="Input 3 4 3 11" xfId="6816"/>
    <cellStyle name="Input 3 4 3 11 2" xfId="17185"/>
    <cellStyle name="Input 3 4 3 11 3" xfId="34946"/>
    <cellStyle name="Input 3 4 3 12" xfId="11444"/>
    <cellStyle name="Input 3 4 3 12 2" xfId="24407"/>
    <cellStyle name="Input 3 4 3 13" xfId="21880"/>
    <cellStyle name="Input 3 4 3 2" xfId="3469"/>
    <cellStyle name="Input 3 4 3 2 2" xfId="4488"/>
    <cellStyle name="Input 3 4 3 2 2 2" xfId="14858"/>
    <cellStyle name="Input 3 4 3 2 2 2 2" xfId="32901"/>
    <cellStyle name="Input 3 4 3 2 2 3" xfId="26496"/>
    <cellStyle name="Input 3 4 3 2 3" xfId="5560"/>
    <cellStyle name="Input 3 4 3 2 3 2" xfId="15929"/>
    <cellStyle name="Input 3 4 3 2 3 2 2" xfId="33854"/>
    <cellStyle name="Input 3 4 3 2 3 3" xfId="27567"/>
    <cellStyle name="Input 3 4 3 2 4" xfId="7225"/>
    <cellStyle name="Input 3 4 3 2 4 2" xfId="17594"/>
    <cellStyle name="Input 3 4 3 2 4 3" xfId="29493"/>
    <cellStyle name="Input 3 4 3 2 5" xfId="7980"/>
    <cellStyle name="Input 3 4 3 2 5 2" xfId="18349"/>
    <cellStyle name="Input 3 4 3 2 5 3" xfId="35517"/>
    <cellStyle name="Input 3 4 3 2 6" xfId="8674"/>
    <cellStyle name="Input 3 4 3 2 6 2" xfId="19043"/>
    <cellStyle name="Input 3 4 3 2 6 3" xfId="36211"/>
    <cellStyle name="Input 3 4 3 2 7" xfId="9292"/>
    <cellStyle name="Input 3 4 3 2 7 2" xfId="19661"/>
    <cellStyle name="Input 3 4 3 2 7 3" xfId="36829"/>
    <cellStyle name="Input 3 4 3 2 8" xfId="13839"/>
    <cellStyle name="Input 3 4 3 2 8 2" xfId="25477"/>
    <cellStyle name="Input 3 4 3 2 9" xfId="22950"/>
    <cellStyle name="Input 3 4 3 3" xfId="3544"/>
    <cellStyle name="Input 3 4 3 3 2" xfId="4122"/>
    <cellStyle name="Input 3 4 3 3 2 2" xfId="14492"/>
    <cellStyle name="Input 3 4 3 3 2 2 2" xfId="32563"/>
    <cellStyle name="Input 3 4 3 3 2 3" xfId="26130"/>
    <cellStyle name="Input 3 4 3 3 3" xfId="5635"/>
    <cellStyle name="Input 3 4 3 3 3 2" xfId="16004"/>
    <cellStyle name="Input 3 4 3 3 3 2 2" xfId="33929"/>
    <cellStyle name="Input 3 4 3 3 3 3" xfId="27642"/>
    <cellStyle name="Input 3 4 3 3 4" xfId="7300"/>
    <cellStyle name="Input 3 4 3 3 4 2" xfId="17669"/>
    <cellStyle name="Input 3 4 3 3 4 3" xfId="29568"/>
    <cellStyle name="Input 3 4 3 3 5" xfId="8055"/>
    <cellStyle name="Input 3 4 3 3 5 2" xfId="18424"/>
    <cellStyle name="Input 3 4 3 3 5 3" xfId="35592"/>
    <cellStyle name="Input 3 4 3 3 6" xfId="8749"/>
    <cellStyle name="Input 3 4 3 3 6 2" xfId="19118"/>
    <cellStyle name="Input 3 4 3 3 6 3" xfId="36286"/>
    <cellStyle name="Input 3 4 3 3 7" xfId="9367"/>
    <cellStyle name="Input 3 4 3 3 7 2" xfId="19736"/>
    <cellStyle name="Input 3 4 3 3 7 3" xfId="36904"/>
    <cellStyle name="Input 3 4 3 3 8" xfId="13914"/>
    <cellStyle name="Input 3 4 3 3 8 2" xfId="25552"/>
    <cellStyle name="Input 3 4 3 3 9" xfId="23025"/>
    <cellStyle name="Input 3 4 3 4" xfId="4180"/>
    <cellStyle name="Input 3 4 3 4 2" xfId="14550"/>
    <cellStyle name="Input 3 4 3 4 2 2" xfId="32617"/>
    <cellStyle name="Input 3 4 3 4 3" xfId="26188"/>
    <cellStyle name="Input 3 4 3 5" xfId="4861"/>
    <cellStyle name="Input 3 4 3 5 2" xfId="15231"/>
    <cellStyle name="Input 3 4 3 5 2 2" xfId="33240"/>
    <cellStyle name="Input 3 4 3 5 3" xfId="26869"/>
    <cellStyle name="Input 3 4 3 6" xfId="3979"/>
    <cellStyle name="Input 3 4 3 6 2" xfId="14349"/>
    <cellStyle name="Input 3 4 3 6 2 2" xfId="32431"/>
    <cellStyle name="Input 3 4 3 6 3" xfId="25987"/>
    <cellStyle name="Input 3 4 3 7" xfId="4632"/>
    <cellStyle name="Input 3 4 3 7 2" xfId="15002"/>
    <cellStyle name="Input 3 4 3 7 3" xfId="26640"/>
    <cellStyle name="Input 3 4 3 8" xfId="6485"/>
    <cellStyle name="Input 3 4 3 8 2" xfId="16854"/>
    <cellStyle name="Input 3 4 3 8 3" xfId="34619"/>
    <cellStyle name="Input 3 4 3 9" xfId="6337"/>
    <cellStyle name="Input 3 4 3 9 2" xfId="16706"/>
    <cellStyle name="Input 3 4 3 9 3" xfId="34482"/>
    <cellStyle name="Input 3 4 4" xfId="735"/>
    <cellStyle name="Input 3 4 4 10" xfId="1486"/>
    <cellStyle name="Input 3 4 4 10 2" xfId="11856"/>
    <cellStyle name="Input 3 4 4 10 3" xfId="30654"/>
    <cellStyle name="Input 3 4 4 11" xfId="5996"/>
    <cellStyle name="Input 3 4 4 11 2" xfId="16365"/>
    <cellStyle name="Input 3 4 4 11 3" xfId="34221"/>
    <cellStyle name="Input 3 4 4 12" xfId="11105"/>
    <cellStyle name="Input 3 4 4 12 2" xfId="24836"/>
    <cellStyle name="Input 3 4 4 13" xfId="22309"/>
    <cellStyle name="Input 3 4 4 2" xfId="3356"/>
    <cellStyle name="Input 3 4 4 2 2" xfId="4624"/>
    <cellStyle name="Input 3 4 4 2 2 2" xfId="14994"/>
    <cellStyle name="Input 3 4 4 2 2 2 2" xfId="33022"/>
    <cellStyle name="Input 3 4 4 2 2 3" xfId="26632"/>
    <cellStyle name="Input 3 4 4 2 3" xfId="5447"/>
    <cellStyle name="Input 3 4 4 2 3 2" xfId="15816"/>
    <cellStyle name="Input 3 4 4 2 3 2 2" xfId="33741"/>
    <cellStyle name="Input 3 4 4 2 3 3" xfId="27454"/>
    <cellStyle name="Input 3 4 4 2 4" xfId="7112"/>
    <cellStyle name="Input 3 4 4 2 4 2" xfId="17481"/>
    <cellStyle name="Input 3 4 4 2 4 3" xfId="29380"/>
    <cellStyle name="Input 3 4 4 2 5" xfId="7867"/>
    <cellStyle name="Input 3 4 4 2 5 2" xfId="18236"/>
    <cellStyle name="Input 3 4 4 2 5 3" xfId="35404"/>
    <cellStyle name="Input 3 4 4 2 6" xfId="8561"/>
    <cellStyle name="Input 3 4 4 2 6 2" xfId="18930"/>
    <cellStyle name="Input 3 4 4 2 6 3" xfId="36098"/>
    <cellStyle name="Input 3 4 4 2 7" xfId="9179"/>
    <cellStyle name="Input 3 4 4 2 7 2" xfId="19548"/>
    <cellStyle name="Input 3 4 4 2 7 3" xfId="36716"/>
    <cellStyle name="Input 3 4 4 2 8" xfId="13726"/>
    <cellStyle name="Input 3 4 4 2 8 2" xfId="25364"/>
    <cellStyle name="Input 3 4 4 2 9" xfId="22837"/>
    <cellStyle name="Input 3 4 4 3" xfId="3482"/>
    <cellStyle name="Input 3 4 4 3 2" xfId="4805"/>
    <cellStyle name="Input 3 4 4 3 2 2" xfId="15175"/>
    <cellStyle name="Input 3 4 4 3 2 2 2" xfId="33186"/>
    <cellStyle name="Input 3 4 4 3 2 3" xfId="26813"/>
    <cellStyle name="Input 3 4 4 3 3" xfId="5573"/>
    <cellStyle name="Input 3 4 4 3 3 2" xfId="15942"/>
    <cellStyle name="Input 3 4 4 3 3 2 2" xfId="33867"/>
    <cellStyle name="Input 3 4 4 3 3 3" xfId="27580"/>
    <cellStyle name="Input 3 4 4 3 4" xfId="7238"/>
    <cellStyle name="Input 3 4 4 3 4 2" xfId="17607"/>
    <cellStyle name="Input 3 4 4 3 4 3" xfId="29506"/>
    <cellStyle name="Input 3 4 4 3 5" xfId="7993"/>
    <cellStyle name="Input 3 4 4 3 5 2" xfId="18362"/>
    <cellStyle name="Input 3 4 4 3 5 3" xfId="35530"/>
    <cellStyle name="Input 3 4 4 3 6" xfId="8687"/>
    <cellStyle name="Input 3 4 4 3 6 2" xfId="19056"/>
    <cellStyle name="Input 3 4 4 3 6 3" xfId="36224"/>
    <cellStyle name="Input 3 4 4 3 7" xfId="9305"/>
    <cellStyle name="Input 3 4 4 3 7 2" xfId="19674"/>
    <cellStyle name="Input 3 4 4 3 7 3" xfId="36842"/>
    <cellStyle name="Input 3 4 4 3 8" xfId="13852"/>
    <cellStyle name="Input 3 4 4 3 8 2" xfId="25490"/>
    <cellStyle name="Input 3 4 4 3 9" xfId="22963"/>
    <cellStyle name="Input 3 4 4 4" xfId="4687"/>
    <cellStyle name="Input 3 4 4 4 2" xfId="15057"/>
    <cellStyle name="Input 3 4 4 4 2 2" xfId="33079"/>
    <cellStyle name="Input 3 4 4 4 3" xfId="26695"/>
    <cellStyle name="Input 3 4 4 5" xfId="4426"/>
    <cellStyle name="Input 3 4 4 5 2" xfId="14796"/>
    <cellStyle name="Input 3 4 4 5 2 2" xfId="32841"/>
    <cellStyle name="Input 3 4 4 5 3" xfId="26434"/>
    <cellStyle name="Input 3 4 4 6" xfId="5372"/>
    <cellStyle name="Input 3 4 4 6 2" xfId="15741"/>
    <cellStyle name="Input 3 4 4 6 2 2" xfId="33668"/>
    <cellStyle name="Input 3 4 4 6 3" xfId="27379"/>
    <cellStyle name="Input 3 4 4 7" xfId="4519"/>
    <cellStyle name="Input 3 4 4 7 2" xfId="14889"/>
    <cellStyle name="Input 3 4 4 7 3" xfId="26527"/>
    <cellStyle name="Input 3 4 4 8" xfId="6748"/>
    <cellStyle name="Input 3 4 4 8 2" xfId="17117"/>
    <cellStyle name="Input 3 4 4 8 3" xfId="34882"/>
    <cellStyle name="Input 3 4 4 9" xfId="6058"/>
    <cellStyle name="Input 3 4 4 9 2" xfId="16427"/>
    <cellStyle name="Input 3 4 4 9 3" xfId="34283"/>
    <cellStyle name="Input 3 4 5" xfId="2155"/>
    <cellStyle name="Input 3 4 5 2" xfId="3939"/>
    <cellStyle name="Input 3 4 5 2 2" xfId="14309"/>
    <cellStyle name="Input 3 4 5 2 2 2" xfId="32395"/>
    <cellStyle name="Input 3 4 5 2 3" xfId="25947"/>
    <cellStyle name="Input 3 4 5 3" xfId="4207"/>
    <cellStyle name="Input 3 4 5 3 2" xfId="14577"/>
    <cellStyle name="Input 3 4 5 3 2 2" xfId="32643"/>
    <cellStyle name="Input 3 4 5 3 3" xfId="26215"/>
    <cellStyle name="Input 3 4 5 4" xfId="6250"/>
    <cellStyle name="Input 3 4 5 4 2" xfId="16619"/>
    <cellStyle name="Input 3 4 5 4 3" xfId="28235"/>
    <cellStyle name="Input 3 4 5 5" xfId="6589"/>
    <cellStyle name="Input 3 4 5 5 2" xfId="16958"/>
    <cellStyle name="Input 3 4 5 5 3" xfId="34723"/>
    <cellStyle name="Input 3 4 5 6" xfId="6167"/>
    <cellStyle name="Input 3 4 5 6 2" xfId="16536"/>
    <cellStyle name="Input 3 4 5 6 3" xfId="34392"/>
    <cellStyle name="Input 3 4 5 7" xfId="6378"/>
    <cellStyle name="Input 3 4 5 7 2" xfId="16747"/>
    <cellStyle name="Input 3 4 5 7 3" xfId="34521"/>
    <cellStyle name="Input 3 4 5 8" xfId="12525"/>
    <cellStyle name="Input 3 4 5 8 2" xfId="24077"/>
    <cellStyle name="Input 3 4 5 9" xfId="21541"/>
    <cellStyle name="Input 3 4 6" xfId="3603"/>
    <cellStyle name="Input 3 4 6 2" xfId="4039"/>
    <cellStyle name="Input 3 4 6 2 2" xfId="14409"/>
    <cellStyle name="Input 3 4 6 2 2 2" xfId="32482"/>
    <cellStyle name="Input 3 4 6 2 3" xfId="26047"/>
    <cellStyle name="Input 3 4 6 3" xfId="5694"/>
    <cellStyle name="Input 3 4 6 3 2" xfId="16063"/>
    <cellStyle name="Input 3 4 6 3 2 2" xfId="33988"/>
    <cellStyle name="Input 3 4 6 3 3" xfId="27701"/>
    <cellStyle name="Input 3 4 6 4" xfId="7359"/>
    <cellStyle name="Input 3 4 6 4 2" xfId="17728"/>
    <cellStyle name="Input 3 4 6 4 3" xfId="29627"/>
    <cellStyle name="Input 3 4 6 5" xfId="8114"/>
    <cellStyle name="Input 3 4 6 5 2" xfId="18483"/>
    <cellStyle name="Input 3 4 6 5 3" xfId="35651"/>
    <cellStyle name="Input 3 4 6 6" xfId="8808"/>
    <cellStyle name="Input 3 4 6 6 2" xfId="19177"/>
    <cellStyle name="Input 3 4 6 6 3" xfId="36345"/>
    <cellStyle name="Input 3 4 6 7" xfId="9426"/>
    <cellStyle name="Input 3 4 6 7 2" xfId="19795"/>
    <cellStyle name="Input 3 4 6 7 3" xfId="36963"/>
    <cellStyle name="Input 3 4 6 8" xfId="13973"/>
    <cellStyle name="Input 3 4 6 8 2" xfId="25611"/>
    <cellStyle name="Input 3 4 6 9" xfId="23084"/>
    <cellStyle name="Input 3 4 7" xfId="3888"/>
    <cellStyle name="Input 3 4 7 2" xfId="14258"/>
    <cellStyle name="Input 3 4 7 2 2" xfId="32345"/>
    <cellStyle name="Input 3 4 7 3" xfId="25896"/>
    <cellStyle name="Input 3 4 8" xfId="3925"/>
    <cellStyle name="Input 3 4 8 2" xfId="14295"/>
    <cellStyle name="Input 3 4 8 2 2" xfId="32381"/>
    <cellStyle name="Input 3 4 8 3" xfId="25933"/>
    <cellStyle name="Input 3 4 9" xfId="5144"/>
    <cellStyle name="Input 3 4 9 2" xfId="15513"/>
    <cellStyle name="Input 3 4 9 2 2" xfId="33487"/>
    <cellStyle name="Input 3 4 9 3" xfId="27151"/>
    <cellStyle name="Input 3 5" xfId="563"/>
    <cellStyle name="Input 3 5 10" xfId="5355"/>
    <cellStyle name="Input 3 5 10 2" xfId="15724"/>
    <cellStyle name="Input 3 5 10 3" xfId="27362"/>
    <cellStyle name="Input 3 5 11" xfId="6151"/>
    <cellStyle name="Input 3 5 11 2" xfId="16520"/>
    <cellStyle name="Input 3 5 11 3" xfId="34376"/>
    <cellStyle name="Input 3 5 12" xfId="6985"/>
    <cellStyle name="Input 3 5 12 2" xfId="17354"/>
    <cellStyle name="Input 3 5 12 3" xfId="35059"/>
    <cellStyle name="Input 3 5 13" xfId="7754"/>
    <cellStyle name="Input 3 5 13 2" xfId="18123"/>
    <cellStyle name="Input 3 5 13 3" xfId="35291"/>
    <cellStyle name="Input 3 5 14" xfId="8469"/>
    <cellStyle name="Input 3 5 14 2" xfId="18838"/>
    <cellStyle name="Input 3 5 14 3" xfId="36006"/>
    <cellStyle name="Input 3 5 15" xfId="10935"/>
    <cellStyle name="Input 3 5 15 2" xfId="23490"/>
    <cellStyle name="Input 3 5 16" xfId="21408"/>
    <cellStyle name="Input 3 5 2" xfId="994"/>
    <cellStyle name="Input 3 5 2 10" xfId="6531"/>
    <cellStyle name="Input 3 5 2 10 2" xfId="16900"/>
    <cellStyle name="Input 3 5 2 10 3" xfId="34665"/>
    <cellStyle name="Input 3 5 2 11" xfId="6805"/>
    <cellStyle name="Input 3 5 2 11 2" xfId="17174"/>
    <cellStyle name="Input 3 5 2 11 3" xfId="34935"/>
    <cellStyle name="Input 3 5 2 12" xfId="7597"/>
    <cellStyle name="Input 3 5 2 12 2" xfId="17966"/>
    <cellStyle name="Input 3 5 2 12 3" xfId="35134"/>
    <cellStyle name="Input 3 5 2 13" xfId="11364"/>
    <cellStyle name="Input 3 5 2 13 2" xfId="23600"/>
    <cellStyle name="Input 3 5 2 14" xfId="21800"/>
    <cellStyle name="Input 3 5 2 2" xfId="3087"/>
    <cellStyle name="Input 3 5 2 2 10" xfId="13457"/>
    <cellStyle name="Input 3 5 2 2 10 2" xfId="25095"/>
    <cellStyle name="Input 3 5 2 2 11" xfId="22568"/>
    <cellStyle name="Input 3 5 2 2 2" xfId="3601"/>
    <cellStyle name="Input 3 5 2 2 2 2" xfId="4719"/>
    <cellStyle name="Input 3 5 2 2 2 2 2" xfId="15089"/>
    <cellStyle name="Input 3 5 2 2 2 2 2 2" xfId="33107"/>
    <cellStyle name="Input 3 5 2 2 2 2 3" xfId="26727"/>
    <cellStyle name="Input 3 5 2 2 2 3" xfId="5692"/>
    <cellStyle name="Input 3 5 2 2 2 3 2" xfId="16061"/>
    <cellStyle name="Input 3 5 2 2 2 3 2 2" xfId="33986"/>
    <cellStyle name="Input 3 5 2 2 2 3 3" xfId="27699"/>
    <cellStyle name="Input 3 5 2 2 2 4" xfId="7357"/>
    <cellStyle name="Input 3 5 2 2 2 4 2" xfId="17726"/>
    <cellStyle name="Input 3 5 2 2 2 4 3" xfId="29625"/>
    <cellStyle name="Input 3 5 2 2 2 5" xfId="8112"/>
    <cellStyle name="Input 3 5 2 2 2 5 2" xfId="18481"/>
    <cellStyle name="Input 3 5 2 2 2 5 3" xfId="35649"/>
    <cellStyle name="Input 3 5 2 2 2 6" xfId="8806"/>
    <cellStyle name="Input 3 5 2 2 2 6 2" xfId="19175"/>
    <cellStyle name="Input 3 5 2 2 2 6 3" xfId="36343"/>
    <cellStyle name="Input 3 5 2 2 2 7" xfId="9424"/>
    <cellStyle name="Input 3 5 2 2 2 7 2" xfId="19793"/>
    <cellStyle name="Input 3 5 2 2 2 7 3" xfId="36961"/>
    <cellStyle name="Input 3 5 2 2 2 8" xfId="13971"/>
    <cellStyle name="Input 3 5 2 2 2 8 2" xfId="25609"/>
    <cellStyle name="Input 3 5 2 2 2 9" xfId="23082"/>
    <cellStyle name="Input 3 5 2 2 3" xfId="3806"/>
    <cellStyle name="Input 3 5 2 2 3 2" xfId="5161"/>
    <cellStyle name="Input 3 5 2 2 3 2 2" xfId="15530"/>
    <cellStyle name="Input 3 5 2 2 3 2 2 2" xfId="33504"/>
    <cellStyle name="Input 3 5 2 2 3 2 3" xfId="27168"/>
    <cellStyle name="Input 3 5 2 2 3 3" xfId="5897"/>
    <cellStyle name="Input 3 5 2 2 3 3 2" xfId="16266"/>
    <cellStyle name="Input 3 5 2 2 3 3 2 2" xfId="34191"/>
    <cellStyle name="Input 3 5 2 2 3 3 3" xfId="27904"/>
    <cellStyle name="Input 3 5 2 2 3 4" xfId="7562"/>
    <cellStyle name="Input 3 5 2 2 3 4 2" xfId="17931"/>
    <cellStyle name="Input 3 5 2 2 3 4 3" xfId="29830"/>
    <cellStyle name="Input 3 5 2 2 3 5" xfId="8317"/>
    <cellStyle name="Input 3 5 2 2 3 5 2" xfId="18686"/>
    <cellStyle name="Input 3 5 2 2 3 5 3" xfId="35854"/>
    <cellStyle name="Input 3 5 2 2 3 6" xfId="9011"/>
    <cellStyle name="Input 3 5 2 2 3 6 2" xfId="19380"/>
    <cellStyle name="Input 3 5 2 2 3 6 3" xfId="36548"/>
    <cellStyle name="Input 3 5 2 2 3 7" xfId="9629"/>
    <cellStyle name="Input 3 5 2 2 3 7 2" xfId="19998"/>
    <cellStyle name="Input 3 5 2 2 3 7 3" xfId="37166"/>
    <cellStyle name="Input 3 5 2 2 3 8" xfId="14176"/>
    <cellStyle name="Input 3 5 2 2 3 8 2" xfId="25814"/>
    <cellStyle name="Input 3 5 2 2 3 9" xfId="23287"/>
    <cellStyle name="Input 3 5 2 2 4" xfId="4319"/>
    <cellStyle name="Input 3 5 2 2 4 2" xfId="14689"/>
    <cellStyle name="Input 3 5 2 2 4 2 2" xfId="32746"/>
    <cellStyle name="Input 3 5 2 2 4 3" xfId="26327"/>
    <cellStyle name="Input 3 5 2 2 5" xfId="5294"/>
    <cellStyle name="Input 3 5 2 2 5 2" xfId="15663"/>
    <cellStyle name="Input 3 5 2 2 5 2 2" xfId="33615"/>
    <cellStyle name="Input 3 5 2 2 5 3" xfId="27301"/>
    <cellStyle name="Input 3 5 2 2 6" xfId="6930"/>
    <cellStyle name="Input 3 5 2 2 6 2" xfId="17299"/>
    <cellStyle name="Input 3 5 2 2 6 3" xfId="29111"/>
    <cellStyle name="Input 3 5 2 2 7" xfId="7705"/>
    <cellStyle name="Input 3 5 2 2 7 2" xfId="18074"/>
    <cellStyle name="Input 3 5 2 2 7 3" xfId="35242"/>
    <cellStyle name="Input 3 5 2 2 8" xfId="8433"/>
    <cellStyle name="Input 3 5 2 2 8 2" xfId="18802"/>
    <cellStyle name="Input 3 5 2 2 8 3" xfId="35970"/>
    <cellStyle name="Input 3 5 2 2 9" xfId="9092"/>
    <cellStyle name="Input 3 5 2 2 9 2" xfId="19461"/>
    <cellStyle name="Input 3 5 2 2 9 3" xfId="36629"/>
    <cellStyle name="Input 3 5 2 3" xfId="3386"/>
    <cellStyle name="Input 3 5 2 3 2" xfId="4112"/>
    <cellStyle name="Input 3 5 2 3 2 2" xfId="14482"/>
    <cellStyle name="Input 3 5 2 3 2 2 2" xfId="32554"/>
    <cellStyle name="Input 3 5 2 3 2 3" xfId="26120"/>
    <cellStyle name="Input 3 5 2 3 3" xfId="5477"/>
    <cellStyle name="Input 3 5 2 3 3 2" xfId="15846"/>
    <cellStyle name="Input 3 5 2 3 3 2 2" xfId="33771"/>
    <cellStyle name="Input 3 5 2 3 3 3" xfId="27484"/>
    <cellStyle name="Input 3 5 2 3 4" xfId="7142"/>
    <cellStyle name="Input 3 5 2 3 4 2" xfId="17511"/>
    <cellStyle name="Input 3 5 2 3 4 3" xfId="29410"/>
    <cellStyle name="Input 3 5 2 3 5" xfId="7897"/>
    <cellStyle name="Input 3 5 2 3 5 2" xfId="18266"/>
    <cellStyle name="Input 3 5 2 3 5 3" xfId="35434"/>
    <cellStyle name="Input 3 5 2 3 6" xfId="8591"/>
    <cellStyle name="Input 3 5 2 3 6 2" xfId="18960"/>
    <cellStyle name="Input 3 5 2 3 6 3" xfId="36128"/>
    <cellStyle name="Input 3 5 2 3 7" xfId="9209"/>
    <cellStyle name="Input 3 5 2 3 7 2" xfId="19578"/>
    <cellStyle name="Input 3 5 2 3 7 3" xfId="36746"/>
    <cellStyle name="Input 3 5 2 3 8" xfId="13756"/>
    <cellStyle name="Input 3 5 2 3 8 2" xfId="25394"/>
    <cellStyle name="Input 3 5 2 3 9" xfId="22867"/>
    <cellStyle name="Input 3 5 2 4" xfId="3620"/>
    <cellStyle name="Input 3 5 2 4 2" xfId="3873"/>
    <cellStyle name="Input 3 5 2 4 2 2" xfId="14243"/>
    <cellStyle name="Input 3 5 2 4 2 2 2" xfId="32332"/>
    <cellStyle name="Input 3 5 2 4 2 3" xfId="25881"/>
    <cellStyle name="Input 3 5 2 4 3" xfId="5711"/>
    <cellStyle name="Input 3 5 2 4 3 2" xfId="16080"/>
    <cellStyle name="Input 3 5 2 4 3 2 2" xfId="34005"/>
    <cellStyle name="Input 3 5 2 4 3 3" xfId="27718"/>
    <cellStyle name="Input 3 5 2 4 4" xfId="7376"/>
    <cellStyle name="Input 3 5 2 4 4 2" xfId="17745"/>
    <cellStyle name="Input 3 5 2 4 4 3" xfId="29644"/>
    <cellStyle name="Input 3 5 2 4 5" xfId="8131"/>
    <cellStyle name="Input 3 5 2 4 5 2" xfId="18500"/>
    <cellStyle name="Input 3 5 2 4 5 3" xfId="35668"/>
    <cellStyle name="Input 3 5 2 4 6" xfId="8825"/>
    <cellStyle name="Input 3 5 2 4 6 2" xfId="19194"/>
    <cellStyle name="Input 3 5 2 4 6 3" xfId="36362"/>
    <cellStyle name="Input 3 5 2 4 7" xfId="9443"/>
    <cellStyle name="Input 3 5 2 4 7 2" xfId="19812"/>
    <cellStyle name="Input 3 5 2 4 7 3" xfId="36980"/>
    <cellStyle name="Input 3 5 2 4 8" xfId="13990"/>
    <cellStyle name="Input 3 5 2 4 8 2" xfId="25628"/>
    <cellStyle name="Input 3 5 2 4 9" xfId="23101"/>
    <cellStyle name="Input 3 5 2 5" xfId="4255"/>
    <cellStyle name="Input 3 5 2 5 2" xfId="14625"/>
    <cellStyle name="Input 3 5 2 5 2 2" xfId="32688"/>
    <cellStyle name="Input 3 5 2 5 3" xfId="26263"/>
    <cellStyle name="Input 3 5 2 6" xfId="4584"/>
    <cellStyle name="Input 3 5 2 6 2" xfId="14954"/>
    <cellStyle name="Input 3 5 2 6 2 2" xfId="32988"/>
    <cellStyle name="Input 3 5 2 6 3" xfId="26592"/>
    <cellStyle name="Input 3 5 2 7" xfId="5019"/>
    <cellStyle name="Input 3 5 2 7 2" xfId="15389"/>
    <cellStyle name="Input 3 5 2 7 2 2" xfId="33382"/>
    <cellStyle name="Input 3 5 2 7 3" xfId="27027"/>
    <cellStyle name="Input 3 5 2 8" xfId="5944"/>
    <cellStyle name="Input 3 5 2 8 2" xfId="16313"/>
    <cellStyle name="Input 3 5 2 8 3" xfId="27951"/>
    <cellStyle name="Input 3 5 2 9" xfId="6423"/>
    <cellStyle name="Input 3 5 2 9 2" xfId="16792"/>
    <cellStyle name="Input 3 5 2 9 3" xfId="34557"/>
    <cellStyle name="Input 3 5 3" xfId="1151"/>
    <cellStyle name="Input 3 5 3 10" xfId="6507"/>
    <cellStyle name="Input 3 5 3 10 2" xfId="16876"/>
    <cellStyle name="Input 3 5 3 10 3" xfId="34641"/>
    <cellStyle name="Input 3 5 3 11" xfId="6215"/>
    <cellStyle name="Input 3 5 3 11 2" xfId="16584"/>
    <cellStyle name="Input 3 5 3 11 3" xfId="34429"/>
    <cellStyle name="Input 3 5 3 12" xfId="11521"/>
    <cellStyle name="Input 3 5 3 12 2" xfId="24484"/>
    <cellStyle name="Input 3 5 3 13" xfId="21957"/>
    <cellStyle name="Input 3 5 3 2" xfId="3399"/>
    <cellStyle name="Input 3 5 3 2 2" xfId="3860"/>
    <cellStyle name="Input 3 5 3 2 2 2" xfId="14230"/>
    <cellStyle name="Input 3 5 3 2 2 2 2" xfId="32320"/>
    <cellStyle name="Input 3 5 3 2 2 3" xfId="25868"/>
    <cellStyle name="Input 3 5 3 2 3" xfId="5490"/>
    <cellStyle name="Input 3 5 3 2 3 2" xfId="15859"/>
    <cellStyle name="Input 3 5 3 2 3 2 2" xfId="33784"/>
    <cellStyle name="Input 3 5 3 2 3 3" xfId="27497"/>
    <cellStyle name="Input 3 5 3 2 4" xfId="7155"/>
    <cellStyle name="Input 3 5 3 2 4 2" xfId="17524"/>
    <cellStyle name="Input 3 5 3 2 4 3" xfId="29423"/>
    <cellStyle name="Input 3 5 3 2 5" xfId="7910"/>
    <cellStyle name="Input 3 5 3 2 5 2" xfId="18279"/>
    <cellStyle name="Input 3 5 3 2 5 3" xfId="35447"/>
    <cellStyle name="Input 3 5 3 2 6" xfId="8604"/>
    <cellStyle name="Input 3 5 3 2 6 2" xfId="18973"/>
    <cellStyle name="Input 3 5 3 2 6 3" xfId="36141"/>
    <cellStyle name="Input 3 5 3 2 7" xfId="9222"/>
    <cellStyle name="Input 3 5 3 2 7 2" xfId="19591"/>
    <cellStyle name="Input 3 5 3 2 7 3" xfId="36759"/>
    <cellStyle name="Input 3 5 3 2 8" xfId="13769"/>
    <cellStyle name="Input 3 5 3 2 8 2" xfId="25407"/>
    <cellStyle name="Input 3 5 3 2 9" xfId="22880"/>
    <cellStyle name="Input 3 5 3 3" xfId="3332"/>
    <cellStyle name="Input 3 5 3 3 2" xfId="4611"/>
    <cellStyle name="Input 3 5 3 3 2 2" xfId="14981"/>
    <cellStyle name="Input 3 5 3 3 2 2 2" xfId="33012"/>
    <cellStyle name="Input 3 5 3 3 2 3" xfId="26619"/>
    <cellStyle name="Input 3 5 3 3 3" xfId="5423"/>
    <cellStyle name="Input 3 5 3 3 3 2" xfId="15792"/>
    <cellStyle name="Input 3 5 3 3 3 2 2" xfId="33717"/>
    <cellStyle name="Input 3 5 3 3 3 3" xfId="27430"/>
    <cellStyle name="Input 3 5 3 3 4" xfId="7088"/>
    <cellStyle name="Input 3 5 3 3 4 2" xfId="17457"/>
    <cellStyle name="Input 3 5 3 3 4 3" xfId="29356"/>
    <cellStyle name="Input 3 5 3 3 5" xfId="7843"/>
    <cellStyle name="Input 3 5 3 3 5 2" xfId="18212"/>
    <cellStyle name="Input 3 5 3 3 5 3" xfId="35380"/>
    <cellStyle name="Input 3 5 3 3 6" xfId="8537"/>
    <cellStyle name="Input 3 5 3 3 6 2" xfId="18906"/>
    <cellStyle name="Input 3 5 3 3 6 3" xfId="36074"/>
    <cellStyle name="Input 3 5 3 3 7" xfId="9155"/>
    <cellStyle name="Input 3 5 3 3 7 2" xfId="19524"/>
    <cellStyle name="Input 3 5 3 3 7 3" xfId="36692"/>
    <cellStyle name="Input 3 5 3 3 8" xfId="13702"/>
    <cellStyle name="Input 3 5 3 3 8 2" xfId="25340"/>
    <cellStyle name="Input 3 5 3 3 9" xfId="22813"/>
    <cellStyle name="Input 3 5 3 4" xfId="3922"/>
    <cellStyle name="Input 3 5 3 4 2" xfId="14292"/>
    <cellStyle name="Input 3 5 3 4 2 2" xfId="32378"/>
    <cellStyle name="Input 3 5 3 4 3" xfId="25930"/>
    <cellStyle name="Input 3 5 3 5" xfId="4982"/>
    <cellStyle name="Input 3 5 3 5 2" xfId="15352"/>
    <cellStyle name="Input 3 5 3 5 2 2" xfId="33349"/>
    <cellStyle name="Input 3 5 3 5 3" xfId="26990"/>
    <cellStyle name="Input 3 5 3 6" xfId="4004"/>
    <cellStyle name="Input 3 5 3 6 2" xfId="14374"/>
    <cellStyle name="Input 3 5 3 6 2 2" xfId="32452"/>
    <cellStyle name="Input 3 5 3 6 3" xfId="26012"/>
    <cellStyle name="Input 3 5 3 7" xfId="5375"/>
    <cellStyle name="Input 3 5 3 7 2" xfId="15744"/>
    <cellStyle name="Input 3 5 3 7 3" xfId="27382"/>
    <cellStyle name="Input 3 5 3 8" xfId="6538"/>
    <cellStyle name="Input 3 5 3 8 2" xfId="16907"/>
    <cellStyle name="Input 3 5 3 8 3" xfId="34672"/>
    <cellStyle name="Input 3 5 3 9" xfId="6386"/>
    <cellStyle name="Input 3 5 3 9 2" xfId="16755"/>
    <cellStyle name="Input 3 5 3 9 3" xfId="34526"/>
    <cellStyle name="Input 3 5 4" xfId="888"/>
    <cellStyle name="Input 3 5 4 10" xfId="8365"/>
    <cellStyle name="Input 3 5 4 10 2" xfId="18734"/>
    <cellStyle name="Input 3 5 4 10 3" xfId="35902"/>
    <cellStyle name="Input 3 5 4 11" xfId="9040"/>
    <cellStyle name="Input 3 5 4 11 2" xfId="19409"/>
    <cellStyle name="Input 3 5 4 11 3" xfId="36577"/>
    <cellStyle name="Input 3 5 4 12" xfId="11258"/>
    <cellStyle name="Input 3 5 4 12 2" xfId="24989"/>
    <cellStyle name="Input 3 5 4 13" xfId="22462"/>
    <cellStyle name="Input 3 5 4 2" xfId="3480"/>
    <cellStyle name="Input 3 5 4 2 2" xfId="4658"/>
    <cellStyle name="Input 3 5 4 2 2 2" xfId="15028"/>
    <cellStyle name="Input 3 5 4 2 2 2 2" xfId="33052"/>
    <cellStyle name="Input 3 5 4 2 2 3" xfId="26666"/>
    <cellStyle name="Input 3 5 4 2 3" xfId="5571"/>
    <cellStyle name="Input 3 5 4 2 3 2" xfId="15940"/>
    <cellStyle name="Input 3 5 4 2 3 2 2" xfId="33865"/>
    <cellStyle name="Input 3 5 4 2 3 3" xfId="27578"/>
    <cellStyle name="Input 3 5 4 2 4" xfId="7236"/>
    <cellStyle name="Input 3 5 4 2 4 2" xfId="17605"/>
    <cellStyle name="Input 3 5 4 2 4 3" xfId="29504"/>
    <cellStyle name="Input 3 5 4 2 5" xfId="7991"/>
    <cellStyle name="Input 3 5 4 2 5 2" xfId="18360"/>
    <cellStyle name="Input 3 5 4 2 5 3" xfId="35528"/>
    <cellStyle name="Input 3 5 4 2 6" xfId="8685"/>
    <cellStyle name="Input 3 5 4 2 6 2" xfId="19054"/>
    <cellStyle name="Input 3 5 4 2 6 3" xfId="36222"/>
    <cellStyle name="Input 3 5 4 2 7" xfId="9303"/>
    <cellStyle name="Input 3 5 4 2 7 2" xfId="19672"/>
    <cellStyle name="Input 3 5 4 2 7 3" xfId="36840"/>
    <cellStyle name="Input 3 5 4 2 8" xfId="13850"/>
    <cellStyle name="Input 3 5 4 2 8 2" xfId="25488"/>
    <cellStyle name="Input 3 5 4 2 9" xfId="22961"/>
    <cellStyle name="Input 3 5 4 3" xfId="3754"/>
    <cellStyle name="Input 3 5 4 3 2" xfId="4747"/>
    <cellStyle name="Input 3 5 4 3 2 2" xfId="15117"/>
    <cellStyle name="Input 3 5 4 3 2 2 2" xfId="33132"/>
    <cellStyle name="Input 3 5 4 3 2 3" xfId="26755"/>
    <cellStyle name="Input 3 5 4 3 3" xfId="5845"/>
    <cellStyle name="Input 3 5 4 3 3 2" xfId="16214"/>
    <cellStyle name="Input 3 5 4 3 3 2 2" xfId="34139"/>
    <cellStyle name="Input 3 5 4 3 3 3" xfId="27852"/>
    <cellStyle name="Input 3 5 4 3 4" xfId="7510"/>
    <cellStyle name="Input 3 5 4 3 4 2" xfId="17879"/>
    <cellStyle name="Input 3 5 4 3 4 3" xfId="29778"/>
    <cellStyle name="Input 3 5 4 3 5" xfId="8265"/>
    <cellStyle name="Input 3 5 4 3 5 2" xfId="18634"/>
    <cellStyle name="Input 3 5 4 3 5 3" xfId="35802"/>
    <cellStyle name="Input 3 5 4 3 6" xfId="8959"/>
    <cellStyle name="Input 3 5 4 3 6 2" xfId="19328"/>
    <cellStyle name="Input 3 5 4 3 6 3" xfId="36496"/>
    <cellStyle name="Input 3 5 4 3 7" xfId="9577"/>
    <cellStyle name="Input 3 5 4 3 7 2" xfId="19946"/>
    <cellStyle name="Input 3 5 4 3 7 3" xfId="37114"/>
    <cellStyle name="Input 3 5 4 3 8" xfId="14124"/>
    <cellStyle name="Input 3 5 4 3 8 2" xfId="25762"/>
    <cellStyle name="Input 3 5 4 3 9" xfId="23235"/>
    <cellStyle name="Input 3 5 4 4" xfId="4771"/>
    <cellStyle name="Input 3 5 4 4 2" xfId="15141"/>
    <cellStyle name="Input 3 5 4 4 2 2" xfId="33154"/>
    <cellStyle name="Input 3 5 4 4 3" xfId="26779"/>
    <cellStyle name="Input 3 5 4 5" xfId="5224"/>
    <cellStyle name="Input 3 5 4 5 2" xfId="15593"/>
    <cellStyle name="Input 3 5 4 5 2 2" xfId="33554"/>
    <cellStyle name="Input 3 5 4 5 3" xfId="27231"/>
    <cellStyle name="Input 3 5 4 6" xfId="1732"/>
    <cellStyle name="Input 3 5 4 6 2" xfId="12102"/>
    <cellStyle name="Input 3 5 4 6 2 2" xfId="30896"/>
    <cellStyle name="Input 3 5 4 6 3" xfId="23654"/>
    <cellStyle name="Input 3 5 4 7" xfId="5933"/>
    <cellStyle name="Input 3 5 4 7 2" xfId="16302"/>
    <cellStyle name="Input 3 5 4 7 3" xfId="27940"/>
    <cellStyle name="Input 3 5 4 8" xfId="6851"/>
    <cellStyle name="Input 3 5 4 8 2" xfId="17220"/>
    <cellStyle name="Input 3 5 4 8 3" xfId="34981"/>
    <cellStyle name="Input 3 5 4 9" xfId="7632"/>
    <cellStyle name="Input 3 5 4 9 2" xfId="18001"/>
    <cellStyle name="Input 3 5 4 9 3" xfId="35169"/>
    <cellStyle name="Input 3 5 5" xfId="3635"/>
    <cellStyle name="Input 3 5 5 2" xfId="4578"/>
    <cellStyle name="Input 3 5 5 2 2" xfId="14948"/>
    <cellStyle name="Input 3 5 5 2 2 2" xfId="32982"/>
    <cellStyle name="Input 3 5 5 2 3" xfId="26586"/>
    <cellStyle name="Input 3 5 5 3" xfId="5726"/>
    <cellStyle name="Input 3 5 5 3 2" xfId="16095"/>
    <cellStyle name="Input 3 5 5 3 2 2" xfId="34020"/>
    <cellStyle name="Input 3 5 5 3 3" xfId="27733"/>
    <cellStyle name="Input 3 5 5 4" xfId="7391"/>
    <cellStyle name="Input 3 5 5 4 2" xfId="17760"/>
    <cellStyle name="Input 3 5 5 4 3" xfId="29659"/>
    <cellStyle name="Input 3 5 5 5" xfId="8146"/>
    <cellStyle name="Input 3 5 5 5 2" xfId="18515"/>
    <cellStyle name="Input 3 5 5 5 3" xfId="35683"/>
    <cellStyle name="Input 3 5 5 6" xfId="8840"/>
    <cellStyle name="Input 3 5 5 6 2" xfId="19209"/>
    <cellStyle name="Input 3 5 5 6 3" xfId="36377"/>
    <cellStyle name="Input 3 5 5 7" xfId="9458"/>
    <cellStyle name="Input 3 5 5 7 2" xfId="19827"/>
    <cellStyle name="Input 3 5 5 7 3" xfId="36995"/>
    <cellStyle name="Input 3 5 5 8" xfId="14005"/>
    <cellStyle name="Input 3 5 5 8 2" xfId="25643"/>
    <cellStyle name="Input 3 5 5 9" xfId="23116"/>
    <cellStyle name="Input 3 5 6" xfId="2183"/>
    <cellStyle name="Input 3 5 6 2" xfId="4192"/>
    <cellStyle name="Input 3 5 6 2 2" xfId="14562"/>
    <cellStyle name="Input 3 5 6 2 2 2" xfId="32629"/>
    <cellStyle name="Input 3 5 6 2 3" xfId="26200"/>
    <cellStyle name="Input 3 5 6 3" xfId="1724"/>
    <cellStyle name="Input 3 5 6 3 2" xfId="12094"/>
    <cellStyle name="Input 3 5 6 3 2 2" xfId="30888"/>
    <cellStyle name="Input 3 5 6 3 3" xfId="23646"/>
    <cellStyle name="Input 3 5 6 4" xfId="6278"/>
    <cellStyle name="Input 3 5 6 4 2" xfId="16647"/>
    <cellStyle name="Input 3 5 6 4 3" xfId="28263"/>
    <cellStyle name="Input 3 5 6 5" xfId="1626"/>
    <cellStyle name="Input 3 5 6 5 2" xfId="11996"/>
    <cellStyle name="Input 3 5 6 5 3" xfId="30794"/>
    <cellStyle name="Input 3 5 6 6" xfId="6173"/>
    <cellStyle name="Input 3 5 6 6 2" xfId="16542"/>
    <cellStyle name="Input 3 5 6 6 3" xfId="34398"/>
    <cellStyle name="Input 3 5 6 7" xfId="6353"/>
    <cellStyle name="Input 3 5 6 7 2" xfId="16722"/>
    <cellStyle name="Input 3 5 6 7 3" xfId="34498"/>
    <cellStyle name="Input 3 5 6 8" xfId="12553"/>
    <cellStyle name="Input 3 5 6 8 2" xfId="24105"/>
    <cellStyle name="Input 3 5 6 9" xfId="21569"/>
    <cellStyle name="Input 3 5 7" xfId="1809"/>
    <cellStyle name="Input 3 5 7 2" xfId="12179"/>
    <cellStyle name="Input 3 5 7 2 2" xfId="30965"/>
    <cellStyle name="Input 3 5 7 3" xfId="23731"/>
    <cellStyle name="Input 3 5 8" xfId="4556"/>
    <cellStyle name="Input 3 5 8 2" xfId="14926"/>
    <cellStyle name="Input 3 5 8 2 2" xfId="32961"/>
    <cellStyle name="Input 3 5 8 3" xfId="26564"/>
    <cellStyle name="Input 3 5 9" xfId="5356"/>
    <cellStyle name="Input 3 5 9 2" xfId="15725"/>
    <cellStyle name="Input 3 5 9 2 2" xfId="33658"/>
    <cellStyle name="Input 3 5 9 3" xfId="27363"/>
    <cellStyle name="Input 3 6" xfId="562"/>
    <cellStyle name="Input 3 6 10" xfId="5349"/>
    <cellStyle name="Input 3 6 10 2" xfId="15718"/>
    <cellStyle name="Input 3 6 10 3" xfId="27356"/>
    <cellStyle name="Input 3 6 11" xfId="6150"/>
    <cellStyle name="Input 3 6 11 2" xfId="16519"/>
    <cellStyle name="Input 3 6 11 3" xfId="34375"/>
    <cellStyle name="Input 3 6 12" xfId="6653"/>
    <cellStyle name="Input 3 6 12 2" xfId="17022"/>
    <cellStyle name="Input 3 6 12 3" xfId="34787"/>
    <cellStyle name="Input 3 6 13" xfId="7035"/>
    <cellStyle name="Input 3 6 13 2" xfId="17404"/>
    <cellStyle name="Input 3 6 13 3" xfId="35109"/>
    <cellStyle name="Input 3 6 14" xfId="7791"/>
    <cellStyle name="Input 3 6 14 2" xfId="18160"/>
    <cellStyle name="Input 3 6 14 3" xfId="35328"/>
    <cellStyle name="Input 3 6 15" xfId="10934"/>
    <cellStyle name="Input 3 6 15 2" xfId="23489"/>
    <cellStyle name="Input 3 6 16" xfId="21407"/>
    <cellStyle name="Input 3 6 2" xfId="993"/>
    <cellStyle name="Input 3 6 2 10" xfId="6993"/>
    <cellStyle name="Input 3 6 2 10 2" xfId="17362"/>
    <cellStyle name="Input 3 6 2 10 3" xfId="35067"/>
    <cellStyle name="Input 3 6 2 11" xfId="7760"/>
    <cellStyle name="Input 3 6 2 11 2" xfId="18129"/>
    <cellStyle name="Input 3 6 2 11 3" xfId="35297"/>
    <cellStyle name="Input 3 6 2 12" xfId="8473"/>
    <cellStyle name="Input 3 6 2 12 2" xfId="18842"/>
    <cellStyle name="Input 3 6 2 12 3" xfId="36010"/>
    <cellStyle name="Input 3 6 2 13" xfId="11363"/>
    <cellStyle name="Input 3 6 2 13 2" xfId="23599"/>
    <cellStyle name="Input 3 6 2 14" xfId="21799"/>
    <cellStyle name="Input 3 6 2 2" xfId="3086"/>
    <cellStyle name="Input 3 6 2 2 10" xfId="13456"/>
    <cellStyle name="Input 3 6 2 2 10 2" xfId="25094"/>
    <cellStyle name="Input 3 6 2 2 11" xfId="22567"/>
    <cellStyle name="Input 3 6 2 2 2" xfId="3403"/>
    <cellStyle name="Input 3 6 2 2 2 2" xfId="2076"/>
    <cellStyle name="Input 3 6 2 2 2 2 2" xfId="12446"/>
    <cellStyle name="Input 3 6 2 2 2 2 2 2" xfId="31225"/>
    <cellStyle name="Input 3 6 2 2 2 2 3" xfId="23998"/>
    <cellStyle name="Input 3 6 2 2 2 3" xfId="5494"/>
    <cellStyle name="Input 3 6 2 2 2 3 2" xfId="15863"/>
    <cellStyle name="Input 3 6 2 2 2 3 2 2" xfId="33788"/>
    <cellStyle name="Input 3 6 2 2 2 3 3" xfId="27501"/>
    <cellStyle name="Input 3 6 2 2 2 4" xfId="7159"/>
    <cellStyle name="Input 3 6 2 2 2 4 2" xfId="17528"/>
    <cellStyle name="Input 3 6 2 2 2 4 3" xfId="29427"/>
    <cellStyle name="Input 3 6 2 2 2 5" xfId="7914"/>
    <cellStyle name="Input 3 6 2 2 2 5 2" xfId="18283"/>
    <cellStyle name="Input 3 6 2 2 2 5 3" xfId="35451"/>
    <cellStyle name="Input 3 6 2 2 2 6" xfId="8608"/>
    <cellStyle name="Input 3 6 2 2 2 6 2" xfId="18977"/>
    <cellStyle name="Input 3 6 2 2 2 6 3" xfId="36145"/>
    <cellStyle name="Input 3 6 2 2 2 7" xfId="9226"/>
    <cellStyle name="Input 3 6 2 2 2 7 2" xfId="19595"/>
    <cellStyle name="Input 3 6 2 2 2 7 3" xfId="36763"/>
    <cellStyle name="Input 3 6 2 2 2 8" xfId="13773"/>
    <cellStyle name="Input 3 6 2 2 2 8 2" xfId="25411"/>
    <cellStyle name="Input 3 6 2 2 2 9" xfId="22884"/>
    <cellStyle name="Input 3 6 2 2 3" xfId="3805"/>
    <cellStyle name="Input 3 6 2 2 3 2" xfId="5160"/>
    <cellStyle name="Input 3 6 2 2 3 2 2" xfId="15529"/>
    <cellStyle name="Input 3 6 2 2 3 2 2 2" xfId="33503"/>
    <cellStyle name="Input 3 6 2 2 3 2 3" xfId="27167"/>
    <cellStyle name="Input 3 6 2 2 3 3" xfId="5896"/>
    <cellStyle name="Input 3 6 2 2 3 3 2" xfId="16265"/>
    <cellStyle name="Input 3 6 2 2 3 3 2 2" xfId="34190"/>
    <cellStyle name="Input 3 6 2 2 3 3 3" xfId="27903"/>
    <cellStyle name="Input 3 6 2 2 3 4" xfId="7561"/>
    <cellStyle name="Input 3 6 2 2 3 4 2" xfId="17930"/>
    <cellStyle name="Input 3 6 2 2 3 4 3" xfId="29829"/>
    <cellStyle name="Input 3 6 2 2 3 5" xfId="8316"/>
    <cellStyle name="Input 3 6 2 2 3 5 2" xfId="18685"/>
    <cellStyle name="Input 3 6 2 2 3 5 3" xfId="35853"/>
    <cellStyle name="Input 3 6 2 2 3 6" xfId="9010"/>
    <cellStyle name="Input 3 6 2 2 3 6 2" xfId="19379"/>
    <cellStyle name="Input 3 6 2 2 3 6 3" xfId="36547"/>
    <cellStyle name="Input 3 6 2 2 3 7" xfId="9628"/>
    <cellStyle name="Input 3 6 2 2 3 7 2" xfId="19997"/>
    <cellStyle name="Input 3 6 2 2 3 7 3" xfId="37165"/>
    <cellStyle name="Input 3 6 2 2 3 8" xfId="14175"/>
    <cellStyle name="Input 3 6 2 2 3 8 2" xfId="25813"/>
    <cellStyle name="Input 3 6 2 2 3 9" xfId="23286"/>
    <cellStyle name="Input 3 6 2 2 4" xfId="4837"/>
    <cellStyle name="Input 3 6 2 2 4 2" xfId="15207"/>
    <cellStyle name="Input 3 6 2 2 4 2 2" xfId="33218"/>
    <cellStyle name="Input 3 6 2 2 4 3" xfId="26845"/>
    <cellStyle name="Input 3 6 2 2 5" xfId="5293"/>
    <cellStyle name="Input 3 6 2 2 5 2" xfId="15662"/>
    <cellStyle name="Input 3 6 2 2 5 2 2" xfId="33614"/>
    <cellStyle name="Input 3 6 2 2 5 3" xfId="27300"/>
    <cellStyle name="Input 3 6 2 2 6" xfId="6929"/>
    <cellStyle name="Input 3 6 2 2 6 2" xfId="17298"/>
    <cellStyle name="Input 3 6 2 2 6 3" xfId="29110"/>
    <cellStyle name="Input 3 6 2 2 7" xfId="7704"/>
    <cellStyle name="Input 3 6 2 2 7 2" xfId="18073"/>
    <cellStyle name="Input 3 6 2 2 7 3" xfId="35241"/>
    <cellStyle name="Input 3 6 2 2 8" xfId="8432"/>
    <cellStyle name="Input 3 6 2 2 8 2" xfId="18801"/>
    <cellStyle name="Input 3 6 2 2 8 3" xfId="35969"/>
    <cellStyle name="Input 3 6 2 2 9" xfId="9091"/>
    <cellStyle name="Input 3 6 2 2 9 2" xfId="19460"/>
    <cellStyle name="Input 3 6 2 2 9 3" xfId="36628"/>
    <cellStyle name="Input 3 6 2 3" xfId="3674"/>
    <cellStyle name="Input 3 6 2 3 2" xfId="4120"/>
    <cellStyle name="Input 3 6 2 3 2 2" xfId="14490"/>
    <cellStyle name="Input 3 6 2 3 2 2 2" xfId="32561"/>
    <cellStyle name="Input 3 6 2 3 2 3" xfId="26128"/>
    <cellStyle name="Input 3 6 2 3 3" xfId="5765"/>
    <cellStyle name="Input 3 6 2 3 3 2" xfId="16134"/>
    <cellStyle name="Input 3 6 2 3 3 2 2" xfId="34059"/>
    <cellStyle name="Input 3 6 2 3 3 3" xfId="27772"/>
    <cellStyle name="Input 3 6 2 3 4" xfId="7430"/>
    <cellStyle name="Input 3 6 2 3 4 2" xfId="17799"/>
    <cellStyle name="Input 3 6 2 3 4 3" xfId="29698"/>
    <cellStyle name="Input 3 6 2 3 5" xfId="8185"/>
    <cellStyle name="Input 3 6 2 3 5 2" xfId="18554"/>
    <cellStyle name="Input 3 6 2 3 5 3" xfId="35722"/>
    <cellStyle name="Input 3 6 2 3 6" xfId="8879"/>
    <cellStyle name="Input 3 6 2 3 6 2" xfId="19248"/>
    <cellStyle name="Input 3 6 2 3 6 3" xfId="36416"/>
    <cellStyle name="Input 3 6 2 3 7" xfId="9497"/>
    <cellStyle name="Input 3 6 2 3 7 2" xfId="19866"/>
    <cellStyle name="Input 3 6 2 3 7 3" xfId="37034"/>
    <cellStyle name="Input 3 6 2 3 8" xfId="14044"/>
    <cellStyle name="Input 3 6 2 3 8 2" xfId="25682"/>
    <cellStyle name="Input 3 6 2 3 9" xfId="23155"/>
    <cellStyle name="Input 3 6 2 4" xfId="3488"/>
    <cellStyle name="Input 3 6 2 4 2" xfId="4778"/>
    <cellStyle name="Input 3 6 2 4 2 2" xfId="15148"/>
    <cellStyle name="Input 3 6 2 4 2 2 2" xfId="33161"/>
    <cellStyle name="Input 3 6 2 4 2 3" xfId="26786"/>
    <cellStyle name="Input 3 6 2 4 3" xfId="5579"/>
    <cellStyle name="Input 3 6 2 4 3 2" xfId="15948"/>
    <cellStyle name="Input 3 6 2 4 3 2 2" xfId="33873"/>
    <cellStyle name="Input 3 6 2 4 3 3" xfId="27586"/>
    <cellStyle name="Input 3 6 2 4 4" xfId="7244"/>
    <cellStyle name="Input 3 6 2 4 4 2" xfId="17613"/>
    <cellStyle name="Input 3 6 2 4 4 3" xfId="29512"/>
    <cellStyle name="Input 3 6 2 4 5" xfId="7999"/>
    <cellStyle name="Input 3 6 2 4 5 2" xfId="18368"/>
    <cellStyle name="Input 3 6 2 4 5 3" xfId="35536"/>
    <cellStyle name="Input 3 6 2 4 6" xfId="8693"/>
    <cellStyle name="Input 3 6 2 4 6 2" xfId="19062"/>
    <cellStyle name="Input 3 6 2 4 6 3" xfId="36230"/>
    <cellStyle name="Input 3 6 2 4 7" xfId="9311"/>
    <cellStyle name="Input 3 6 2 4 7 2" xfId="19680"/>
    <cellStyle name="Input 3 6 2 4 7 3" xfId="36848"/>
    <cellStyle name="Input 3 6 2 4 8" xfId="13858"/>
    <cellStyle name="Input 3 6 2 4 8 2" xfId="25496"/>
    <cellStyle name="Input 3 6 2 4 9" xfId="22969"/>
    <cellStyle name="Input 3 6 2 5" xfId="4912"/>
    <cellStyle name="Input 3 6 2 5 2" xfId="15282"/>
    <cellStyle name="Input 3 6 2 5 2 2" xfId="33285"/>
    <cellStyle name="Input 3 6 2 5 3" xfId="26920"/>
    <cellStyle name="Input 3 6 2 6" xfId="5056"/>
    <cellStyle name="Input 3 6 2 6 2" xfId="15426"/>
    <cellStyle name="Input 3 6 2 6 2 2" xfId="33414"/>
    <cellStyle name="Input 3 6 2 6 3" xfId="27064"/>
    <cellStyle name="Input 3 6 2 7" xfId="5057"/>
    <cellStyle name="Input 3 6 2 7 2" xfId="15427"/>
    <cellStyle name="Input 3 6 2 7 2 2" xfId="33415"/>
    <cellStyle name="Input 3 6 2 7 3" xfId="27065"/>
    <cellStyle name="Input 3 6 2 8" xfId="5365"/>
    <cellStyle name="Input 3 6 2 8 2" xfId="15734"/>
    <cellStyle name="Input 3 6 2 8 3" xfId="27372"/>
    <cellStyle name="Input 3 6 2 9" xfId="6422"/>
    <cellStyle name="Input 3 6 2 9 2" xfId="16791"/>
    <cellStyle name="Input 3 6 2 9 3" xfId="34556"/>
    <cellStyle name="Input 3 6 3" xfId="1150"/>
    <cellStyle name="Input 3 6 3 10" xfId="6834"/>
    <cellStyle name="Input 3 6 3 10 2" xfId="17203"/>
    <cellStyle name="Input 3 6 3 10 3" xfId="34964"/>
    <cellStyle name="Input 3 6 3 11" xfId="7616"/>
    <cellStyle name="Input 3 6 3 11 2" xfId="17985"/>
    <cellStyle name="Input 3 6 3 11 3" xfId="35153"/>
    <cellStyle name="Input 3 6 3 12" xfId="11520"/>
    <cellStyle name="Input 3 6 3 12 2" xfId="24483"/>
    <cellStyle name="Input 3 6 3 13" xfId="21956"/>
    <cellStyle name="Input 3 6 3 2" xfId="3565"/>
    <cellStyle name="Input 3 6 3 2 2" xfId="4500"/>
    <cellStyle name="Input 3 6 3 2 2 2" xfId="14870"/>
    <cellStyle name="Input 3 6 3 2 2 2 2" xfId="32912"/>
    <cellStyle name="Input 3 6 3 2 2 3" xfId="26508"/>
    <cellStyle name="Input 3 6 3 2 3" xfId="5656"/>
    <cellStyle name="Input 3 6 3 2 3 2" xfId="16025"/>
    <cellStyle name="Input 3 6 3 2 3 2 2" xfId="33950"/>
    <cellStyle name="Input 3 6 3 2 3 3" xfId="27663"/>
    <cellStyle name="Input 3 6 3 2 4" xfId="7321"/>
    <cellStyle name="Input 3 6 3 2 4 2" xfId="17690"/>
    <cellStyle name="Input 3 6 3 2 4 3" xfId="29589"/>
    <cellStyle name="Input 3 6 3 2 5" xfId="8076"/>
    <cellStyle name="Input 3 6 3 2 5 2" xfId="18445"/>
    <cellStyle name="Input 3 6 3 2 5 3" xfId="35613"/>
    <cellStyle name="Input 3 6 3 2 6" xfId="8770"/>
    <cellStyle name="Input 3 6 3 2 6 2" xfId="19139"/>
    <cellStyle name="Input 3 6 3 2 6 3" xfId="36307"/>
    <cellStyle name="Input 3 6 3 2 7" xfId="9388"/>
    <cellStyle name="Input 3 6 3 2 7 2" xfId="19757"/>
    <cellStyle name="Input 3 6 3 2 7 3" xfId="36925"/>
    <cellStyle name="Input 3 6 3 2 8" xfId="13935"/>
    <cellStyle name="Input 3 6 3 2 8 2" xfId="25573"/>
    <cellStyle name="Input 3 6 3 2 9" xfId="23046"/>
    <cellStyle name="Input 3 6 3 3" xfId="3466"/>
    <cellStyle name="Input 3 6 3 3 2" xfId="3951"/>
    <cellStyle name="Input 3 6 3 3 2 2" xfId="14321"/>
    <cellStyle name="Input 3 6 3 3 2 2 2" xfId="32407"/>
    <cellStyle name="Input 3 6 3 3 2 3" xfId="25959"/>
    <cellStyle name="Input 3 6 3 3 3" xfId="5557"/>
    <cellStyle name="Input 3 6 3 3 3 2" xfId="15926"/>
    <cellStyle name="Input 3 6 3 3 3 2 2" xfId="33851"/>
    <cellStyle name="Input 3 6 3 3 3 3" xfId="27564"/>
    <cellStyle name="Input 3 6 3 3 4" xfId="7222"/>
    <cellStyle name="Input 3 6 3 3 4 2" xfId="17591"/>
    <cellStyle name="Input 3 6 3 3 4 3" xfId="29490"/>
    <cellStyle name="Input 3 6 3 3 5" xfId="7977"/>
    <cellStyle name="Input 3 6 3 3 5 2" xfId="18346"/>
    <cellStyle name="Input 3 6 3 3 5 3" xfId="35514"/>
    <cellStyle name="Input 3 6 3 3 6" xfId="8671"/>
    <cellStyle name="Input 3 6 3 3 6 2" xfId="19040"/>
    <cellStyle name="Input 3 6 3 3 6 3" xfId="36208"/>
    <cellStyle name="Input 3 6 3 3 7" xfId="9289"/>
    <cellStyle name="Input 3 6 3 3 7 2" xfId="19658"/>
    <cellStyle name="Input 3 6 3 3 7 3" xfId="36826"/>
    <cellStyle name="Input 3 6 3 3 8" xfId="13836"/>
    <cellStyle name="Input 3 6 3 3 8 2" xfId="25474"/>
    <cellStyle name="Input 3 6 3 3 9" xfId="22947"/>
    <cellStyle name="Input 3 6 3 4" xfId="4293"/>
    <cellStyle name="Input 3 6 3 4 2" xfId="14663"/>
    <cellStyle name="Input 3 6 3 4 2 2" xfId="32723"/>
    <cellStyle name="Input 3 6 3 4 3" xfId="26301"/>
    <cellStyle name="Input 3 6 3 5" xfId="1908"/>
    <cellStyle name="Input 3 6 3 5 2" xfId="12278"/>
    <cellStyle name="Input 3 6 3 5 2 2" xfId="31059"/>
    <cellStyle name="Input 3 6 3 5 3" xfId="23830"/>
    <cellStyle name="Input 3 6 3 6" xfId="4899"/>
    <cellStyle name="Input 3 6 3 6 2" xfId="15269"/>
    <cellStyle name="Input 3 6 3 6 2 2" xfId="33272"/>
    <cellStyle name="Input 3 6 3 6 3" xfId="26907"/>
    <cellStyle name="Input 3 6 3 7" xfId="5923"/>
    <cellStyle name="Input 3 6 3 7 2" xfId="16292"/>
    <cellStyle name="Input 3 6 3 7 3" xfId="27930"/>
    <cellStyle name="Input 3 6 3 8" xfId="6537"/>
    <cellStyle name="Input 3 6 3 8 2" xfId="16906"/>
    <cellStyle name="Input 3 6 3 8 3" xfId="34671"/>
    <cellStyle name="Input 3 6 3 9" xfId="6191"/>
    <cellStyle name="Input 3 6 3 9 2" xfId="16560"/>
    <cellStyle name="Input 3 6 3 9 3" xfId="34416"/>
    <cellStyle name="Input 3 6 4" xfId="887"/>
    <cellStyle name="Input 3 6 4 10" xfId="8364"/>
    <cellStyle name="Input 3 6 4 10 2" xfId="18733"/>
    <cellStyle name="Input 3 6 4 10 3" xfId="35901"/>
    <cellStyle name="Input 3 6 4 11" xfId="9039"/>
    <cellStyle name="Input 3 6 4 11 2" xfId="19408"/>
    <cellStyle name="Input 3 6 4 11 3" xfId="36576"/>
    <cellStyle name="Input 3 6 4 12" xfId="11257"/>
    <cellStyle name="Input 3 6 4 12 2" xfId="24988"/>
    <cellStyle name="Input 3 6 4 13" xfId="22461"/>
    <cellStyle name="Input 3 6 4 2" xfId="3554"/>
    <cellStyle name="Input 3 6 4 2 2" xfId="4244"/>
    <cellStyle name="Input 3 6 4 2 2 2" xfId="14614"/>
    <cellStyle name="Input 3 6 4 2 2 2 2" xfId="32677"/>
    <cellStyle name="Input 3 6 4 2 2 3" xfId="26252"/>
    <cellStyle name="Input 3 6 4 2 3" xfId="5645"/>
    <cellStyle name="Input 3 6 4 2 3 2" xfId="16014"/>
    <cellStyle name="Input 3 6 4 2 3 2 2" xfId="33939"/>
    <cellStyle name="Input 3 6 4 2 3 3" xfId="27652"/>
    <cellStyle name="Input 3 6 4 2 4" xfId="7310"/>
    <cellStyle name="Input 3 6 4 2 4 2" xfId="17679"/>
    <cellStyle name="Input 3 6 4 2 4 3" xfId="29578"/>
    <cellStyle name="Input 3 6 4 2 5" xfId="8065"/>
    <cellStyle name="Input 3 6 4 2 5 2" xfId="18434"/>
    <cellStyle name="Input 3 6 4 2 5 3" xfId="35602"/>
    <cellStyle name="Input 3 6 4 2 6" xfId="8759"/>
    <cellStyle name="Input 3 6 4 2 6 2" xfId="19128"/>
    <cellStyle name="Input 3 6 4 2 6 3" xfId="36296"/>
    <cellStyle name="Input 3 6 4 2 7" xfId="9377"/>
    <cellStyle name="Input 3 6 4 2 7 2" xfId="19746"/>
    <cellStyle name="Input 3 6 4 2 7 3" xfId="36914"/>
    <cellStyle name="Input 3 6 4 2 8" xfId="13924"/>
    <cellStyle name="Input 3 6 4 2 8 2" xfId="25562"/>
    <cellStyle name="Input 3 6 4 2 9" xfId="23035"/>
    <cellStyle name="Input 3 6 4 3" xfId="3753"/>
    <cellStyle name="Input 3 6 4 3 2" xfId="4372"/>
    <cellStyle name="Input 3 6 4 3 2 2" xfId="14742"/>
    <cellStyle name="Input 3 6 4 3 2 2 2" xfId="32792"/>
    <cellStyle name="Input 3 6 4 3 2 3" xfId="26380"/>
    <cellStyle name="Input 3 6 4 3 3" xfId="5844"/>
    <cellStyle name="Input 3 6 4 3 3 2" xfId="16213"/>
    <cellStyle name="Input 3 6 4 3 3 2 2" xfId="34138"/>
    <cellStyle name="Input 3 6 4 3 3 3" xfId="27851"/>
    <cellStyle name="Input 3 6 4 3 4" xfId="7509"/>
    <cellStyle name="Input 3 6 4 3 4 2" xfId="17878"/>
    <cellStyle name="Input 3 6 4 3 4 3" xfId="29777"/>
    <cellStyle name="Input 3 6 4 3 5" xfId="8264"/>
    <cellStyle name="Input 3 6 4 3 5 2" xfId="18633"/>
    <cellStyle name="Input 3 6 4 3 5 3" xfId="35801"/>
    <cellStyle name="Input 3 6 4 3 6" xfId="8958"/>
    <cellStyle name="Input 3 6 4 3 6 2" xfId="19327"/>
    <cellStyle name="Input 3 6 4 3 6 3" xfId="36495"/>
    <cellStyle name="Input 3 6 4 3 7" xfId="9576"/>
    <cellStyle name="Input 3 6 4 3 7 2" xfId="19945"/>
    <cellStyle name="Input 3 6 4 3 7 3" xfId="37113"/>
    <cellStyle name="Input 3 6 4 3 8" xfId="14123"/>
    <cellStyle name="Input 3 6 4 3 8 2" xfId="25761"/>
    <cellStyle name="Input 3 6 4 3 9" xfId="23234"/>
    <cellStyle name="Input 3 6 4 4" xfId="4399"/>
    <cellStyle name="Input 3 6 4 4 2" xfId="14769"/>
    <cellStyle name="Input 3 6 4 4 2 2" xfId="32815"/>
    <cellStyle name="Input 3 6 4 4 3" xfId="26407"/>
    <cellStyle name="Input 3 6 4 5" xfId="5223"/>
    <cellStyle name="Input 3 6 4 5 2" xfId="15592"/>
    <cellStyle name="Input 3 6 4 5 2 2" xfId="33553"/>
    <cellStyle name="Input 3 6 4 5 3" xfId="27230"/>
    <cellStyle name="Input 3 6 4 6" xfId="5191"/>
    <cellStyle name="Input 3 6 4 6 2" xfId="15560"/>
    <cellStyle name="Input 3 6 4 6 2 2" xfId="33530"/>
    <cellStyle name="Input 3 6 4 6 3" xfId="27198"/>
    <cellStyle name="Input 3 6 4 7" xfId="5983"/>
    <cellStyle name="Input 3 6 4 7 2" xfId="16352"/>
    <cellStyle name="Input 3 6 4 7 3" xfId="27990"/>
    <cellStyle name="Input 3 6 4 8" xfId="6850"/>
    <cellStyle name="Input 3 6 4 8 2" xfId="17219"/>
    <cellStyle name="Input 3 6 4 8 3" xfId="34980"/>
    <cellStyle name="Input 3 6 4 9" xfId="7631"/>
    <cellStyle name="Input 3 6 4 9 2" xfId="18000"/>
    <cellStyle name="Input 3 6 4 9 3" xfId="35168"/>
    <cellStyle name="Input 3 6 5" xfId="3296"/>
    <cellStyle name="Input 3 6 5 2" xfId="4017"/>
    <cellStyle name="Input 3 6 5 2 2" xfId="14387"/>
    <cellStyle name="Input 3 6 5 2 2 2" xfId="32462"/>
    <cellStyle name="Input 3 6 5 2 3" xfId="26025"/>
    <cellStyle name="Input 3 6 5 3" xfId="5387"/>
    <cellStyle name="Input 3 6 5 3 2" xfId="15756"/>
    <cellStyle name="Input 3 6 5 3 2 2" xfId="33681"/>
    <cellStyle name="Input 3 6 5 3 3" xfId="27394"/>
    <cellStyle name="Input 3 6 5 4" xfId="7052"/>
    <cellStyle name="Input 3 6 5 4 2" xfId="17421"/>
    <cellStyle name="Input 3 6 5 4 3" xfId="29320"/>
    <cellStyle name="Input 3 6 5 5" xfId="7807"/>
    <cellStyle name="Input 3 6 5 5 2" xfId="18176"/>
    <cellStyle name="Input 3 6 5 5 3" xfId="35344"/>
    <cellStyle name="Input 3 6 5 6" xfId="8501"/>
    <cellStyle name="Input 3 6 5 6 2" xfId="18870"/>
    <cellStyle name="Input 3 6 5 6 3" xfId="36038"/>
    <cellStyle name="Input 3 6 5 7" xfId="9119"/>
    <cellStyle name="Input 3 6 5 7 2" xfId="19488"/>
    <cellStyle name="Input 3 6 5 7 3" xfId="36656"/>
    <cellStyle name="Input 3 6 5 8" xfId="13666"/>
    <cellStyle name="Input 3 6 5 8 2" xfId="25304"/>
    <cellStyle name="Input 3 6 5 9" xfId="22777"/>
    <cellStyle name="Input 3 6 6" xfId="3379"/>
    <cellStyle name="Input 3 6 6 2" xfId="1738"/>
    <cellStyle name="Input 3 6 6 2 2" xfId="12108"/>
    <cellStyle name="Input 3 6 6 2 2 2" xfId="30902"/>
    <cellStyle name="Input 3 6 6 2 3" xfId="23660"/>
    <cellStyle name="Input 3 6 6 3" xfId="5470"/>
    <cellStyle name="Input 3 6 6 3 2" xfId="15839"/>
    <cellStyle name="Input 3 6 6 3 2 2" xfId="33764"/>
    <cellStyle name="Input 3 6 6 3 3" xfId="27477"/>
    <cellStyle name="Input 3 6 6 4" xfId="7135"/>
    <cellStyle name="Input 3 6 6 4 2" xfId="17504"/>
    <cellStyle name="Input 3 6 6 4 3" xfId="29403"/>
    <cellStyle name="Input 3 6 6 5" xfId="7890"/>
    <cellStyle name="Input 3 6 6 5 2" xfId="18259"/>
    <cellStyle name="Input 3 6 6 5 3" xfId="35427"/>
    <cellStyle name="Input 3 6 6 6" xfId="8584"/>
    <cellStyle name="Input 3 6 6 6 2" xfId="18953"/>
    <cellStyle name="Input 3 6 6 6 3" xfId="36121"/>
    <cellStyle name="Input 3 6 6 7" xfId="9202"/>
    <cellStyle name="Input 3 6 6 7 2" xfId="19571"/>
    <cellStyle name="Input 3 6 6 7 3" xfId="36739"/>
    <cellStyle name="Input 3 6 6 8" xfId="13749"/>
    <cellStyle name="Input 3 6 6 8 2" xfId="25387"/>
    <cellStyle name="Input 3 6 6 9" xfId="22860"/>
    <cellStyle name="Input 3 6 7" xfId="1808"/>
    <cellStyle name="Input 3 6 7 2" xfId="12178"/>
    <cellStyle name="Input 3 6 7 2 2" xfId="30964"/>
    <cellStyle name="Input 3 6 7 3" xfId="23730"/>
    <cellStyle name="Input 3 6 8" xfId="4999"/>
    <cellStyle name="Input 3 6 8 2" xfId="15369"/>
    <cellStyle name="Input 3 6 8 2 2" xfId="33363"/>
    <cellStyle name="Input 3 6 8 3" xfId="27007"/>
    <cellStyle name="Input 3 6 9" xfId="5043"/>
    <cellStyle name="Input 3 6 9 2" xfId="15413"/>
    <cellStyle name="Input 3 6 9 2 2" xfId="33402"/>
    <cellStyle name="Input 3 6 9 3" xfId="27051"/>
    <cellStyle name="Input 3 7" xfId="614"/>
    <cellStyle name="Input 3 7 10" xfId="5208"/>
    <cellStyle name="Input 3 7 10 2" xfId="15577"/>
    <cellStyle name="Input 3 7 10 3" xfId="27215"/>
    <cellStyle name="Input 3 7 11" xfId="6185"/>
    <cellStyle name="Input 3 7 11 2" xfId="16554"/>
    <cellStyle name="Input 3 7 11 3" xfId="34410"/>
    <cellStyle name="Input 3 7 12" xfId="6591"/>
    <cellStyle name="Input 3 7 12 2" xfId="16960"/>
    <cellStyle name="Input 3 7 12 3" xfId="34725"/>
    <cellStyle name="Input 3 7 13" xfId="6777"/>
    <cellStyle name="Input 3 7 13 2" xfId="17146"/>
    <cellStyle name="Input 3 7 13 3" xfId="34911"/>
    <cellStyle name="Input 3 7 14" xfId="6999"/>
    <cellStyle name="Input 3 7 14 2" xfId="17368"/>
    <cellStyle name="Input 3 7 14 3" xfId="35073"/>
    <cellStyle name="Input 3 7 15" xfId="10986"/>
    <cellStyle name="Input 3 7 15 2" xfId="23541"/>
    <cellStyle name="Input 3 7 16" xfId="21459"/>
    <cellStyle name="Input 3 7 2" xfId="1009"/>
    <cellStyle name="Input 3 7 2 10" xfId="6338"/>
    <cellStyle name="Input 3 7 2 10 2" xfId="16707"/>
    <cellStyle name="Input 3 7 2 10 3" xfId="34483"/>
    <cellStyle name="Input 3 7 2 11" xfId="6181"/>
    <cellStyle name="Input 3 7 2 11 2" xfId="16550"/>
    <cellStyle name="Input 3 7 2 11 3" xfId="34406"/>
    <cellStyle name="Input 3 7 2 12" xfId="6615"/>
    <cellStyle name="Input 3 7 2 12 2" xfId="16984"/>
    <cellStyle name="Input 3 7 2 12 3" xfId="34749"/>
    <cellStyle name="Input 3 7 2 13" xfId="11379"/>
    <cellStyle name="Input 3 7 2 13 2" xfId="23615"/>
    <cellStyle name="Input 3 7 2 14" xfId="21815"/>
    <cellStyle name="Input 3 7 2 2" xfId="3102"/>
    <cellStyle name="Input 3 7 2 2 10" xfId="13472"/>
    <cellStyle name="Input 3 7 2 2 10 2" xfId="25110"/>
    <cellStyle name="Input 3 7 2 2 11" xfId="22583"/>
    <cellStyle name="Input 3 7 2 2 2" xfId="3451"/>
    <cellStyle name="Input 3 7 2 2 2 2" xfId="4111"/>
    <cellStyle name="Input 3 7 2 2 2 2 2" xfId="14481"/>
    <cellStyle name="Input 3 7 2 2 2 2 2 2" xfId="32553"/>
    <cellStyle name="Input 3 7 2 2 2 2 3" xfId="26119"/>
    <cellStyle name="Input 3 7 2 2 2 3" xfId="5542"/>
    <cellStyle name="Input 3 7 2 2 2 3 2" xfId="15911"/>
    <cellStyle name="Input 3 7 2 2 2 3 2 2" xfId="33836"/>
    <cellStyle name="Input 3 7 2 2 2 3 3" xfId="27549"/>
    <cellStyle name="Input 3 7 2 2 2 4" xfId="7207"/>
    <cellStyle name="Input 3 7 2 2 2 4 2" xfId="17576"/>
    <cellStyle name="Input 3 7 2 2 2 4 3" xfId="29475"/>
    <cellStyle name="Input 3 7 2 2 2 5" xfId="7962"/>
    <cellStyle name="Input 3 7 2 2 2 5 2" xfId="18331"/>
    <cellStyle name="Input 3 7 2 2 2 5 3" xfId="35499"/>
    <cellStyle name="Input 3 7 2 2 2 6" xfId="8656"/>
    <cellStyle name="Input 3 7 2 2 2 6 2" xfId="19025"/>
    <cellStyle name="Input 3 7 2 2 2 6 3" xfId="36193"/>
    <cellStyle name="Input 3 7 2 2 2 7" xfId="9274"/>
    <cellStyle name="Input 3 7 2 2 2 7 2" xfId="19643"/>
    <cellStyle name="Input 3 7 2 2 2 7 3" xfId="36811"/>
    <cellStyle name="Input 3 7 2 2 2 8" xfId="13821"/>
    <cellStyle name="Input 3 7 2 2 2 8 2" xfId="25459"/>
    <cellStyle name="Input 3 7 2 2 2 9" xfId="22932"/>
    <cellStyle name="Input 3 7 2 2 3" xfId="3821"/>
    <cellStyle name="Input 3 7 2 2 3 2" xfId="5176"/>
    <cellStyle name="Input 3 7 2 2 3 2 2" xfId="15545"/>
    <cellStyle name="Input 3 7 2 2 3 2 2 2" xfId="33519"/>
    <cellStyle name="Input 3 7 2 2 3 2 3" xfId="27183"/>
    <cellStyle name="Input 3 7 2 2 3 3" xfId="5912"/>
    <cellStyle name="Input 3 7 2 2 3 3 2" xfId="16281"/>
    <cellStyle name="Input 3 7 2 2 3 3 2 2" xfId="34206"/>
    <cellStyle name="Input 3 7 2 2 3 3 3" xfId="27919"/>
    <cellStyle name="Input 3 7 2 2 3 4" xfId="7577"/>
    <cellStyle name="Input 3 7 2 2 3 4 2" xfId="17946"/>
    <cellStyle name="Input 3 7 2 2 3 4 3" xfId="29845"/>
    <cellStyle name="Input 3 7 2 2 3 5" xfId="8332"/>
    <cellStyle name="Input 3 7 2 2 3 5 2" xfId="18701"/>
    <cellStyle name="Input 3 7 2 2 3 5 3" xfId="35869"/>
    <cellStyle name="Input 3 7 2 2 3 6" xfId="9026"/>
    <cellStyle name="Input 3 7 2 2 3 6 2" xfId="19395"/>
    <cellStyle name="Input 3 7 2 2 3 6 3" xfId="36563"/>
    <cellStyle name="Input 3 7 2 2 3 7" xfId="9644"/>
    <cellStyle name="Input 3 7 2 2 3 7 2" xfId="20013"/>
    <cellStyle name="Input 3 7 2 2 3 7 3" xfId="37181"/>
    <cellStyle name="Input 3 7 2 2 3 8" xfId="14191"/>
    <cellStyle name="Input 3 7 2 2 3 8 2" xfId="25829"/>
    <cellStyle name="Input 3 7 2 2 3 9" xfId="23302"/>
    <cellStyle name="Input 3 7 2 2 4" xfId="4540"/>
    <cellStyle name="Input 3 7 2 2 4 2" xfId="14910"/>
    <cellStyle name="Input 3 7 2 2 4 2 2" xfId="32945"/>
    <cellStyle name="Input 3 7 2 2 4 3" xfId="26548"/>
    <cellStyle name="Input 3 7 2 2 5" xfId="5309"/>
    <cellStyle name="Input 3 7 2 2 5 2" xfId="15678"/>
    <cellStyle name="Input 3 7 2 2 5 2 2" xfId="33630"/>
    <cellStyle name="Input 3 7 2 2 5 3" xfId="27316"/>
    <cellStyle name="Input 3 7 2 2 6" xfId="6945"/>
    <cellStyle name="Input 3 7 2 2 6 2" xfId="17314"/>
    <cellStyle name="Input 3 7 2 2 6 3" xfId="29126"/>
    <cellStyle name="Input 3 7 2 2 7" xfId="7720"/>
    <cellStyle name="Input 3 7 2 2 7 2" xfId="18089"/>
    <cellStyle name="Input 3 7 2 2 7 3" xfId="35257"/>
    <cellStyle name="Input 3 7 2 2 8" xfId="8448"/>
    <cellStyle name="Input 3 7 2 2 8 2" xfId="18817"/>
    <cellStyle name="Input 3 7 2 2 8 3" xfId="35985"/>
    <cellStyle name="Input 3 7 2 2 9" xfId="9107"/>
    <cellStyle name="Input 3 7 2 2 9 2" xfId="19476"/>
    <cellStyle name="Input 3 7 2 2 9 3" xfId="36644"/>
    <cellStyle name="Input 3 7 2 3" xfId="3329"/>
    <cellStyle name="Input 3 7 2 3 2" xfId="4395"/>
    <cellStyle name="Input 3 7 2 3 2 2" xfId="14765"/>
    <cellStyle name="Input 3 7 2 3 2 2 2" xfId="32813"/>
    <cellStyle name="Input 3 7 2 3 2 3" xfId="26403"/>
    <cellStyle name="Input 3 7 2 3 3" xfId="5420"/>
    <cellStyle name="Input 3 7 2 3 3 2" xfId="15789"/>
    <cellStyle name="Input 3 7 2 3 3 2 2" xfId="33714"/>
    <cellStyle name="Input 3 7 2 3 3 3" xfId="27427"/>
    <cellStyle name="Input 3 7 2 3 4" xfId="7085"/>
    <cellStyle name="Input 3 7 2 3 4 2" xfId="17454"/>
    <cellStyle name="Input 3 7 2 3 4 3" xfId="29353"/>
    <cellStyle name="Input 3 7 2 3 5" xfId="7840"/>
    <cellStyle name="Input 3 7 2 3 5 2" xfId="18209"/>
    <cellStyle name="Input 3 7 2 3 5 3" xfId="35377"/>
    <cellStyle name="Input 3 7 2 3 6" xfId="8534"/>
    <cellStyle name="Input 3 7 2 3 6 2" xfId="18903"/>
    <cellStyle name="Input 3 7 2 3 6 3" xfId="36071"/>
    <cellStyle name="Input 3 7 2 3 7" xfId="9152"/>
    <cellStyle name="Input 3 7 2 3 7 2" xfId="19521"/>
    <cellStyle name="Input 3 7 2 3 7 3" xfId="36689"/>
    <cellStyle name="Input 3 7 2 3 8" xfId="13699"/>
    <cellStyle name="Input 3 7 2 3 8 2" xfId="25337"/>
    <cellStyle name="Input 3 7 2 3 9" xfId="22810"/>
    <cellStyle name="Input 3 7 2 4" xfId="3364"/>
    <cellStyle name="Input 3 7 2 4 2" xfId="4753"/>
    <cellStyle name="Input 3 7 2 4 2 2" xfId="15123"/>
    <cellStyle name="Input 3 7 2 4 2 2 2" xfId="33138"/>
    <cellStyle name="Input 3 7 2 4 2 3" xfId="26761"/>
    <cellStyle name="Input 3 7 2 4 3" xfId="5455"/>
    <cellStyle name="Input 3 7 2 4 3 2" xfId="15824"/>
    <cellStyle name="Input 3 7 2 4 3 2 2" xfId="33749"/>
    <cellStyle name="Input 3 7 2 4 3 3" xfId="27462"/>
    <cellStyle name="Input 3 7 2 4 4" xfId="7120"/>
    <cellStyle name="Input 3 7 2 4 4 2" xfId="17489"/>
    <cellStyle name="Input 3 7 2 4 4 3" xfId="29388"/>
    <cellStyle name="Input 3 7 2 4 5" xfId="7875"/>
    <cellStyle name="Input 3 7 2 4 5 2" xfId="18244"/>
    <cellStyle name="Input 3 7 2 4 5 3" xfId="35412"/>
    <cellStyle name="Input 3 7 2 4 6" xfId="8569"/>
    <cellStyle name="Input 3 7 2 4 6 2" xfId="18938"/>
    <cellStyle name="Input 3 7 2 4 6 3" xfId="36106"/>
    <cellStyle name="Input 3 7 2 4 7" xfId="9187"/>
    <cellStyle name="Input 3 7 2 4 7 2" xfId="19556"/>
    <cellStyle name="Input 3 7 2 4 7 3" xfId="36724"/>
    <cellStyle name="Input 3 7 2 4 8" xfId="13734"/>
    <cellStyle name="Input 3 7 2 4 8 2" xfId="25372"/>
    <cellStyle name="Input 3 7 2 4 9" xfId="22845"/>
    <cellStyle name="Input 3 7 2 5" xfId="4201"/>
    <cellStyle name="Input 3 7 2 5 2" xfId="14571"/>
    <cellStyle name="Input 3 7 2 5 2 2" xfId="32637"/>
    <cellStyle name="Input 3 7 2 5 3" xfId="26209"/>
    <cellStyle name="Input 3 7 2 6" xfId="5136"/>
    <cellStyle name="Input 3 7 2 6 2" xfId="15505"/>
    <cellStyle name="Input 3 7 2 6 2 2" xfId="33479"/>
    <cellStyle name="Input 3 7 2 6 3" xfId="27143"/>
    <cellStyle name="Input 3 7 2 7" xfId="2410"/>
    <cellStyle name="Input 3 7 2 7 2" xfId="12780"/>
    <cellStyle name="Input 3 7 2 7 2 2" xfId="31468"/>
    <cellStyle name="Input 3 7 2 7 3" xfId="24332"/>
    <cellStyle name="Input 3 7 2 8" xfId="5953"/>
    <cellStyle name="Input 3 7 2 8 2" xfId="16322"/>
    <cellStyle name="Input 3 7 2 8 3" xfId="27960"/>
    <cellStyle name="Input 3 7 2 9" xfId="6438"/>
    <cellStyle name="Input 3 7 2 9 2" xfId="16807"/>
    <cellStyle name="Input 3 7 2 9 3" xfId="34572"/>
    <cellStyle name="Input 3 7 3" xfId="1202"/>
    <cellStyle name="Input 3 7 3 10" xfId="7734"/>
    <cellStyle name="Input 3 7 3 10 2" xfId="18103"/>
    <cellStyle name="Input 3 7 3 10 3" xfId="35271"/>
    <cellStyle name="Input 3 7 3 11" xfId="8457"/>
    <cellStyle name="Input 3 7 3 11 2" xfId="18826"/>
    <cellStyle name="Input 3 7 3 11 3" xfId="35994"/>
    <cellStyle name="Input 3 7 3 12" xfId="11572"/>
    <cellStyle name="Input 3 7 3 12 2" xfId="24535"/>
    <cellStyle name="Input 3 7 3 13" xfId="22008"/>
    <cellStyle name="Input 3 7 3 2" xfId="3361"/>
    <cellStyle name="Input 3 7 3 2 2" xfId="4016"/>
    <cellStyle name="Input 3 7 3 2 2 2" xfId="14386"/>
    <cellStyle name="Input 3 7 3 2 2 2 2" xfId="32461"/>
    <cellStyle name="Input 3 7 3 2 2 3" xfId="26024"/>
    <cellStyle name="Input 3 7 3 2 3" xfId="5452"/>
    <cellStyle name="Input 3 7 3 2 3 2" xfId="15821"/>
    <cellStyle name="Input 3 7 3 2 3 2 2" xfId="33746"/>
    <cellStyle name="Input 3 7 3 2 3 3" xfId="27459"/>
    <cellStyle name="Input 3 7 3 2 4" xfId="7117"/>
    <cellStyle name="Input 3 7 3 2 4 2" xfId="17486"/>
    <cellStyle name="Input 3 7 3 2 4 3" xfId="29385"/>
    <cellStyle name="Input 3 7 3 2 5" xfId="7872"/>
    <cellStyle name="Input 3 7 3 2 5 2" xfId="18241"/>
    <cellStyle name="Input 3 7 3 2 5 3" xfId="35409"/>
    <cellStyle name="Input 3 7 3 2 6" xfId="8566"/>
    <cellStyle name="Input 3 7 3 2 6 2" xfId="18935"/>
    <cellStyle name="Input 3 7 3 2 6 3" xfId="36103"/>
    <cellStyle name="Input 3 7 3 2 7" xfId="9184"/>
    <cellStyle name="Input 3 7 3 2 7 2" xfId="19553"/>
    <cellStyle name="Input 3 7 3 2 7 3" xfId="36721"/>
    <cellStyle name="Input 3 7 3 2 8" xfId="13731"/>
    <cellStyle name="Input 3 7 3 2 8 2" xfId="25369"/>
    <cellStyle name="Input 3 7 3 2 9" xfId="22842"/>
    <cellStyle name="Input 3 7 3 3" xfId="3617"/>
    <cellStyle name="Input 3 7 3 3 2" xfId="4403"/>
    <cellStyle name="Input 3 7 3 3 2 2" xfId="14773"/>
    <cellStyle name="Input 3 7 3 3 2 2 2" xfId="32819"/>
    <cellStyle name="Input 3 7 3 3 2 3" xfId="26411"/>
    <cellStyle name="Input 3 7 3 3 3" xfId="5708"/>
    <cellStyle name="Input 3 7 3 3 3 2" xfId="16077"/>
    <cellStyle name="Input 3 7 3 3 3 2 2" xfId="34002"/>
    <cellStyle name="Input 3 7 3 3 3 3" xfId="27715"/>
    <cellStyle name="Input 3 7 3 3 4" xfId="7373"/>
    <cellStyle name="Input 3 7 3 3 4 2" xfId="17742"/>
    <cellStyle name="Input 3 7 3 3 4 3" xfId="29641"/>
    <cellStyle name="Input 3 7 3 3 5" xfId="8128"/>
    <cellStyle name="Input 3 7 3 3 5 2" xfId="18497"/>
    <cellStyle name="Input 3 7 3 3 5 3" xfId="35665"/>
    <cellStyle name="Input 3 7 3 3 6" xfId="8822"/>
    <cellStyle name="Input 3 7 3 3 6 2" xfId="19191"/>
    <cellStyle name="Input 3 7 3 3 6 3" xfId="36359"/>
    <cellStyle name="Input 3 7 3 3 7" xfId="9440"/>
    <cellStyle name="Input 3 7 3 3 7 2" xfId="19809"/>
    <cellStyle name="Input 3 7 3 3 7 3" xfId="36977"/>
    <cellStyle name="Input 3 7 3 3 8" xfId="13987"/>
    <cellStyle name="Input 3 7 3 3 8 2" xfId="25625"/>
    <cellStyle name="Input 3 7 3 3 9" xfId="23098"/>
    <cellStyle name="Input 3 7 3 4" xfId="4047"/>
    <cellStyle name="Input 3 7 3 4 2" xfId="14417"/>
    <cellStyle name="Input 3 7 3 4 2 2" xfId="32490"/>
    <cellStyle name="Input 3 7 3 4 3" xfId="26055"/>
    <cellStyle name="Input 3 7 3 5" xfId="4429"/>
    <cellStyle name="Input 3 7 3 5 2" xfId="14799"/>
    <cellStyle name="Input 3 7 3 5 2 2" xfId="32843"/>
    <cellStyle name="Input 3 7 3 5 3" xfId="26437"/>
    <cellStyle name="Input 3 7 3 6" xfId="4142"/>
    <cellStyle name="Input 3 7 3 6 2" xfId="14512"/>
    <cellStyle name="Input 3 7 3 6 2 2" xfId="32583"/>
    <cellStyle name="Input 3 7 3 6 3" xfId="26150"/>
    <cellStyle name="Input 3 7 3 7" xfId="5234"/>
    <cellStyle name="Input 3 7 3 7 2" xfId="15603"/>
    <cellStyle name="Input 3 7 3 7 3" xfId="27241"/>
    <cellStyle name="Input 3 7 3 8" xfId="6574"/>
    <cellStyle name="Input 3 7 3 8 2" xfId="16943"/>
    <cellStyle name="Input 3 7 3 8 3" xfId="34708"/>
    <cellStyle name="Input 3 7 3 9" xfId="6962"/>
    <cellStyle name="Input 3 7 3 9 2" xfId="17331"/>
    <cellStyle name="Input 3 7 3 9 3" xfId="35036"/>
    <cellStyle name="Input 3 7 4" xfId="935"/>
    <cellStyle name="Input 3 7 4 10" xfId="8387"/>
    <cellStyle name="Input 3 7 4 10 2" xfId="18756"/>
    <cellStyle name="Input 3 7 4 10 3" xfId="35924"/>
    <cellStyle name="Input 3 7 4 11" xfId="9051"/>
    <cellStyle name="Input 3 7 4 11 2" xfId="19420"/>
    <cellStyle name="Input 3 7 4 11 3" xfId="36588"/>
    <cellStyle name="Input 3 7 4 12" xfId="11305"/>
    <cellStyle name="Input 3 7 4 12 2" xfId="25036"/>
    <cellStyle name="Input 3 7 4 13" xfId="22509"/>
    <cellStyle name="Input 3 7 4 2" xfId="3571"/>
    <cellStyle name="Input 3 7 4 2 2" xfId="4472"/>
    <cellStyle name="Input 3 7 4 2 2 2" xfId="14842"/>
    <cellStyle name="Input 3 7 4 2 2 2 2" xfId="32885"/>
    <cellStyle name="Input 3 7 4 2 2 3" xfId="26480"/>
    <cellStyle name="Input 3 7 4 2 3" xfId="5662"/>
    <cellStyle name="Input 3 7 4 2 3 2" xfId="16031"/>
    <cellStyle name="Input 3 7 4 2 3 2 2" xfId="33956"/>
    <cellStyle name="Input 3 7 4 2 3 3" xfId="27669"/>
    <cellStyle name="Input 3 7 4 2 4" xfId="7327"/>
    <cellStyle name="Input 3 7 4 2 4 2" xfId="17696"/>
    <cellStyle name="Input 3 7 4 2 4 3" xfId="29595"/>
    <cellStyle name="Input 3 7 4 2 5" xfId="8082"/>
    <cellStyle name="Input 3 7 4 2 5 2" xfId="18451"/>
    <cellStyle name="Input 3 7 4 2 5 3" xfId="35619"/>
    <cellStyle name="Input 3 7 4 2 6" xfId="8776"/>
    <cellStyle name="Input 3 7 4 2 6 2" xfId="19145"/>
    <cellStyle name="Input 3 7 4 2 6 3" xfId="36313"/>
    <cellStyle name="Input 3 7 4 2 7" xfId="9394"/>
    <cellStyle name="Input 3 7 4 2 7 2" xfId="19763"/>
    <cellStyle name="Input 3 7 4 2 7 3" xfId="36931"/>
    <cellStyle name="Input 3 7 4 2 8" xfId="13941"/>
    <cellStyle name="Input 3 7 4 2 8 2" xfId="25579"/>
    <cellStyle name="Input 3 7 4 2 9" xfId="23052"/>
    <cellStyle name="Input 3 7 4 3" xfId="3765"/>
    <cellStyle name="Input 3 7 4 3 2" xfId="4576"/>
    <cellStyle name="Input 3 7 4 3 2 2" xfId="14946"/>
    <cellStyle name="Input 3 7 4 3 2 2 2" xfId="32980"/>
    <cellStyle name="Input 3 7 4 3 2 3" xfId="26584"/>
    <cellStyle name="Input 3 7 4 3 3" xfId="5856"/>
    <cellStyle name="Input 3 7 4 3 3 2" xfId="16225"/>
    <cellStyle name="Input 3 7 4 3 3 2 2" xfId="34150"/>
    <cellStyle name="Input 3 7 4 3 3 3" xfId="27863"/>
    <cellStyle name="Input 3 7 4 3 4" xfId="7521"/>
    <cellStyle name="Input 3 7 4 3 4 2" xfId="17890"/>
    <cellStyle name="Input 3 7 4 3 4 3" xfId="29789"/>
    <cellStyle name="Input 3 7 4 3 5" xfId="8276"/>
    <cellStyle name="Input 3 7 4 3 5 2" xfId="18645"/>
    <cellStyle name="Input 3 7 4 3 5 3" xfId="35813"/>
    <cellStyle name="Input 3 7 4 3 6" xfId="8970"/>
    <cellStyle name="Input 3 7 4 3 6 2" xfId="19339"/>
    <cellStyle name="Input 3 7 4 3 6 3" xfId="36507"/>
    <cellStyle name="Input 3 7 4 3 7" xfId="9588"/>
    <cellStyle name="Input 3 7 4 3 7 2" xfId="19957"/>
    <cellStyle name="Input 3 7 4 3 7 3" xfId="37125"/>
    <cellStyle name="Input 3 7 4 3 8" xfId="14135"/>
    <cellStyle name="Input 3 7 4 3 8 2" xfId="25773"/>
    <cellStyle name="Input 3 7 4 3 9" xfId="23246"/>
    <cellStyle name="Input 3 7 4 4" xfId="4291"/>
    <cellStyle name="Input 3 7 4 4 2" xfId="14661"/>
    <cellStyle name="Input 3 7 4 4 2 2" xfId="32721"/>
    <cellStyle name="Input 3 7 4 4 3" xfId="26299"/>
    <cellStyle name="Input 3 7 4 5" xfId="5248"/>
    <cellStyle name="Input 3 7 4 5 2" xfId="15617"/>
    <cellStyle name="Input 3 7 4 5 2 2" xfId="33573"/>
    <cellStyle name="Input 3 7 4 5 3" xfId="27255"/>
    <cellStyle name="Input 3 7 4 6" xfId="1876"/>
    <cellStyle name="Input 3 7 4 6 2" xfId="12246"/>
    <cellStyle name="Input 3 7 4 6 2 2" xfId="31029"/>
    <cellStyle name="Input 3 7 4 6 3" xfId="23798"/>
    <cellStyle name="Input 3 7 4 7" xfId="5926"/>
    <cellStyle name="Input 3 7 4 7 2" xfId="16295"/>
    <cellStyle name="Input 3 7 4 7 3" xfId="27933"/>
    <cellStyle name="Input 3 7 4 8" xfId="6880"/>
    <cellStyle name="Input 3 7 4 8 2" xfId="17249"/>
    <cellStyle name="Input 3 7 4 8 3" xfId="35010"/>
    <cellStyle name="Input 3 7 4 9" xfId="7657"/>
    <cellStyle name="Input 3 7 4 9 2" xfId="18026"/>
    <cellStyle name="Input 3 7 4 9 3" xfId="35194"/>
    <cellStyle name="Input 3 7 5" xfId="3550"/>
    <cellStyle name="Input 3 7 5 2" xfId="4092"/>
    <cellStyle name="Input 3 7 5 2 2" xfId="14462"/>
    <cellStyle name="Input 3 7 5 2 2 2" xfId="32535"/>
    <cellStyle name="Input 3 7 5 2 3" xfId="26100"/>
    <cellStyle name="Input 3 7 5 3" xfId="5641"/>
    <cellStyle name="Input 3 7 5 3 2" xfId="16010"/>
    <cellStyle name="Input 3 7 5 3 2 2" xfId="33935"/>
    <cellStyle name="Input 3 7 5 3 3" xfId="27648"/>
    <cellStyle name="Input 3 7 5 4" xfId="7306"/>
    <cellStyle name="Input 3 7 5 4 2" xfId="17675"/>
    <cellStyle name="Input 3 7 5 4 3" xfId="29574"/>
    <cellStyle name="Input 3 7 5 5" xfId="8061"/>
    <cellStyle name="Input 3 7 5 5 2" xfId="18430"/>
    <cellStyle name="Input 3 7 5 5 3" xfId="35598"/>
    <cellStyle name="Input 3 7 5 6" xfId="8755"/>
    <cellStyle name="Input 3 7 5 6 2" xfId="19124"/>
    <cellStyle name="Input 3 7 5 6 3" xfId="36292"/>
    <cellStyle name="Input 3 7 5 7" xfId="9373"/>
    <cellStyle name="Input 3 7 5 7 2" xfId="19742"/>
    <cellStyle name="Input 3 7 5 7 3" xfId="36910"/>
    <cellStyle name="Input 3 7 5 8" xfId="13920"/>
    <cellStyle name="Input 3 7 5 8 2" xfId="25558"/>
    <cellStyle name="Input 3 7 5 9" xfId="23031"/>
    <cellStyle name="Input 3 7 6" xfId="3546"/>
    <cellStyle name="Input 3 7 6 2" xfId="4433"/>
    <cellStyle name="Input 3 7 6 2 2" xfId="14803"/>
    <cellStyle name="Input 3 7 6 2 2 2" xfId="32847"/>
    <cellStyle name="Input 3 7 6 2 3" xfId="26441"/>
    <cellStyle name="Input 3 7 6 3" xfId="5637"/>
    <cellStyle name="Input 3 7 6 3 2" xfId="16006"/>
    <cellStyle name="Input 3 7 6 3 2 2" xfId="33931"/>
    <cellStyle name="Input 3 7 6 3 3" xfId="27644"/>
    <cellStyle name="Input 3 7 6 4" xfId="7302"/>
    <cellStyle name="Input 3 7 6 4 2" xfId="17671"/>
    <cellStyle name="Input 3 7 6 4 3" xfId="29570"/>
    <cellStyle name="Input 3 7 6 5" xfId="8057"/>
    <cellStyle name="Input 3 7 6 5 2" xfId="18426"/>
    <cellStyle name="Input 3 7 6 5 3" xfId="35594"/>
    <cellStyle name="Input 3 7 6 6" xfId="8751"/>
    <cellStyle name="Input 3 7 6 6 2" xfId="19120"/>
    <cellStyle name="Input 3 7 6 6 3" xfId="36288"/>
    <cellStyle name="Input 3 7 6 7" xfId="9369"/>
    <cellStyle name="Input 3 7 6 7 2" xfId="19738"/>
    <cellStyle name="Input 3 7 6 7 3" xfId="36906"/>
    <cellStyle name="Input 3 7 6 8" xfId="13916"/>
    <cellStyle name="Input 3 7 6 8 2" xfId="25554"/>
    <cellStyle name="Input 3 7 6 9" xfId="23027"/>
    <cellStyle name="Input 3 7 7" xfId="1821"/>
    <cellStyle name="Input 3 7 7 2" xfId="12191"/>
    <cellStyle name="Input 3 7 7 2 2" xfId="30976"/>
    <cellStyle name="Input 3 7 7 3" xfId="23743"/>
    <cellStyle name="Input 3 7 8" xfId="4050"/>
    <cellStyle name="Input 3 7 8 2" xfId="14420"/>
    <cellStyle name="Input 3 7 8 2 2" xfId="32493"/>
    <cellStyle name="Input 3 7 8 3" xfId="26058"/>
    <cellStyle name="Input 3 7 9" xfId="5103"/>
    <cellStyle name="Input 3 7 9 2" xfId="15473"/>
    <cellStyle name="Input 3 7 9 2 2" xfId="33453"/>
    <cellStyle name="Input 3 7 9 3" xfId="27111"/>
    <cellStyle name="Input 3 8" xfId="657"/>
    <cellStyle name="Input 3 8 10" xfId="7031"/>
    <cellStyle name="Input 3 8 10 2" xfId="17400"/>
    <cellStyle name="Input 3 8 10 3" xfId="35105"/>
    <cellStyle name="Input 3 8 11" xfId="7788"/>
    <cellStyle name="Input 3 8 11 2" xfId="18157"/>
    <cellStyle name="Input 3 8 11 3" xfId="35325"/>
    <cellStyle name="Input 3 8 12" xfId="8489"/>
    <cellStyle name="Input 3 8 12 2" xfId="18858"/>
    <cellStyle name="Input 3 8 12 3" xfId="36026"/>
    <cellStyle name="Input 3 8 13" xfId="11029"/>
    <cellStyle name="Input 3 8 13 2" xfId="23403"/>
    <cellStyle name="Input 3 8 14" xfId="21294"/>
    <cellStyle name="Input 3 8 2" xfId="1245"/>
    <cellStyle name="Input 3 8 2 10" xfId="7650"/>
    <cellStyle name="Input 3 8 2 10 2" xfId="18019"/>
    <cellStyle name="Input 3 8 2 10 3" xfId="35187"/>
    <cellStyle name="Input 3 8 2 11" xfId="8381"/>
    <cellStyle name="Input 3 8 2 11 2" xfId="18750"/>
    <cellStyle name="Input 3 8 2 11 3" xfId="35918"/>
    <cellStyle name="Input 3 8 2 12" xfId="11615"/>
    <cellStyle name="Input 3 8 2 12 2" xfId="24578"/>
    <cellStyle name="Input 3 8 2 13" xfId="22051"/>
    <cellStyle name="Input 3 8 2 2" xfId="2125"/>
    <cellStyle name="Input 3 8 2 2 2" xfId="4264"/>
    <cellStyle name="Input 3 8 2 2 2 2" xfId="14634"/>
    <cellStyle name="Input 3 8 2 2 2 2 2" xfId="32697"/>
    <cellStyle name="Input 3 8 2 2 2 3" xfId="26272"/>
    <cellStyle name="Input 3 8 2 2 3" xfId="3966"/>
    <cellStyle name="Input 3 8 2 2 3 2" xfId="14336"/>
    <cellStyle name="Input 3 8 2 2 3 2 2" xfId="32420"/>
    <cellStyle name="Input 3 8 2 2 3 3" xfId="25974"/>
    <cellStyle name="Input 3 8 2 2 4" xfId="6221"/>
    <cellStyle name="Input 3 8 2 2 4 2" xfId="16590"/>
    <cellStyle name="Input 3 8 2 2 4 3" xfId="28205"/>
    <cellStyle name="Input 3 8 2 2 5" xfId="6183"/>
    <cellStyle name="Input 3 8 2 2 5 2" xfId="16552"/>
    <cellStyle name="Input 3 8 2 2 5 3" xfId="34408"/>
    <cellStyle name="Input 3 8 2 2 6" xfId="6410"/>
    <cellStyle name="Input 3 8 2 2 6 2" xfId="16779"/>
    <cellStyle name="Input 3 8 2 2 6 3" xfId="34548"/>
    <cellStyle name="Input 3 8 2 2 7" xfId="7026"/>
    <cellStyle name="Input 3 8 2 2 7 2" xfId="17395"/>
    <cellStyle name="Input 3 8 2 2 7 3" xfId="35100"/>
    <cellStyle name="Input 3 8 2 2 8" xfId="12495"/>
    <cellStyle name="Input 3 8 2 2 8 2" xfId="24047"/>
    <cellStyle name="Input 3 8 2 2 9" xfId="21511"/>
    <cellStyle name="Input 3 8 2 3" xfId="3577"/>
    <cellStyle name="Input 3 8 2 3 2" xfId="4447"/>
    <cellStyle name="Input 3 8 2 3 2 2" xfId="14817"/>
    <cellStyle name="Input 3 8 2 3 2 2 2" xfId="32860"/>
    <cellStyle name="Input 3 8 2 3 2 3" xfId="26455"/>
    <cellStyle name="Input 3 8 2 3 3" xfId="5668"/>
    <cellStyle name="Input 3 8 2 3 3 2" xfId="16037"/>
    <cellStyle name="Input 3 8 2 3 3 2 2" xfId="33962"/>
    <cellStyle name="Input 3 8 2 3 3 3" xfId="27675"/>
    <cellStyle name="Input 3 8 2 3 4" xfId="7333"/>
    <cellStyle name="Input 3 8 2 3 4 2" xfId="17702"/>
    <cellStyle name="Input 3 8 2 3 4 3" xfId="29601"/>
    <cellStyle name="Input 3 8 2 3 5" xfId="8088"/>
    <cellStyle name="Input 3 8 2 3 5 2" xfId="18457"/>
    <cellStyle name="Input 3 8 2 3 5 3" xfId="35625"/>
    <cellStyle name="Input 3 8 2 3 6" xfId="8782"/>
    <cellStyle name="Input 3 8 2 3 6 2" xfId="19151"/>
    <cellStyle name="Input 3 8 2 3 6 3" xfId="36319"/>
    <cellStyle name="Input 3 8 2 3 7" xfId="9400"/>
    <cellStyle name="Input 3 8 2 3 7 2" xfId="19769"/>
    <cellStyle name="Input 3 8 2 3 7 3" xfId="36937"/>
    <cellStyle name="Input 3 8 2 3 8" xfId="13947"/>
    <cellStyle name="Input 3 8 2 3 8 2" xfId="25585"/>
    <cellStyle name="Input 3 8 2 3 9" xfId="23058"/>
    <cellStyle name="Input 3 8 2 4" xfId="4117"/>
    <cellStyle name="Input 3 8 2 4 2" xfId="14487"/>
    <cellStyle name="Input 3 8 2 4 2 2" xfId="32558"/>
    <cellStyle name="Input 3 8 2 4 3" xfId="26125"/>
    <cellStyle name="Input 3 8 2 5" xfId="4689"/>
    <cellStyle name="Input 3 8 2 5 2" xfId="15059"/>
    <cellStyle name="Input 3 8 2 5 2 2" xfId="33081"/>
    <cellStyle name="Input 3 8 2 5 3" xfId="26697"/>
    <cellStyle name="Input 3 8 2 6" xfId="5374"/>
    <cellStyle name="Input 3 8 2 6 2" xfId="15743"/>
    <cellStyle name="Input 3 8 2 6 2 2" xfId="33670"/>
    <cellStyle name="Input 3 8 2 6 3" xfId="27381"/>
    <cellStyle name="Input 3 8 2 7" xfId="5077"/>
    <cellStyle name="Input 3 8 2 7 2" xfId="15447"/>
    <cellStyle name="Input 3 8 2 7 3" xfId="27085"/>
    <cellStyle name="Input 3 8 2 8" xfId="6604"/>
    <cellStyle name="Input 3 8 2 8 2" xfId="16973"/>
    <cellStyle name="Input 3 8 2 8 3" xfId="34738"/>
    <cellStyle name="Input 3 8 2 9" xfId="6871"/>
    <cellStyle name="Input 3 8 2 9 2" xfId="17240"/>
    <cellStyle name="Input 3 8 2 9 3" xfId="35001"/>
    <cellStyle name="Input 3 8 3" xfId="2158"/>
    <cellStyle name="Input 3 8 3 2" xfId="4703"/>
    <cellStyle name="Input 3 8 3 2 2" xfId="15073"/>
    <cellStyle name="Input 3 8 3 2 2 2" xfId="33092"/>
    <cellStyle name="Input 3 8 3 2 3" xfId="26711"/>
    <cellStyle name="Input 3 8 3 3" xfId="4526"/>
    <cellStyle name="Input 3 8 3 3 2" xfId="14896"/>
    <cellStyle name="Input 3 8 3 3 2 2" xfId="32933"/>
    <cellStyle name="Input 3 8 3 3 3" xfId="26534"/>
    <cellStyle name="Input 3 8 3 4" xfId="6253"/>
    <cellStyle name="Input 3 8 3 4 2" xfId="16622"/>
    <cellStyle name="Input 3 8 3 4 3" xfId="28238"/>
    <cellStyle name="Input 3 8 3 5" xfId="6866"/>
    <cellStyle name="Input 3 8 3 5 2" xfId="17235"/>
    <cellStyle name="Input 3 8 3 5 3" xfId="34996"/>
    <cellStyle name="Input 3 8 3 6" xfId="7645"/>
    <cellStyle name="Input 3 8 3 6 2" xfId="18014"/>
    <cellStyle name="Input 3 8 3 6 3" xfId="35182"/>
    <cellStyle name="Input 3 8 3 7" xfId="8377"/>
    <cellStyle name="Input 3 8 3 7 2" xfId="18746"/>
    <cellStyle name="Input 3 8 3 7 3" xfId="35914"/>
    <cellStyle name="Input 3 8 3 8" xfId="12528"/>
    <cellStyle name="Input 3 8 3 8 2" xfId="24080"/>
    <cellStyle name="Input 3 8 3 9" xfId="21544"/>
    <cellStyle name="Input 3 8 4" xfId="3688"/>
    <cellStyle name="Input 3 8 4 2" xfId="4373"/>
    <cellStyle name="Input 3 8 4 2 2" xfId="14743"/>
    <cellStyle name="Input 3 8 4 2 2 2" xfId="32793"/>
    <cellStyle name="Input 3 8 4 2 3" xfId="26381"/>
    <cellStyle name="Input 3 8 4 3" xfId="5779"/>
    <cellStyle name="Input 3 8 4 3 2" xfId="16148"/>
    <cellStyle name="Input 3 8 4 3 2 2" xfId="34073"/>
    <cellStyle name="Input 3 8 4 3 3" xfId="27786"/>
    <cellStyle name="Input 3 8 4 4" xfId="7444"/>
    <cellStyle name="Input 3 8 4 4 2" xfId="17813"/>
    <cellStyle name="Input 3 8 4 4 3" xfId="29712"/>
    <cellStyle name="Input 3 8 4 5" xfId="8199"/>
    <cellStyle name="Input 3 8 4 5 2" xfId="18568"/>
    <cellStyle name="Input 3 8 4 5 3" xfId="35736"/>
    <cellStyle name="Input 3 8 4 6" xfId="8893"/>
    <cellStyle name="Input 3 8 4 6 2" xfId="19262"/>
    <cellStyle name="Input 3 8 4 6 3" xfId="36430"/>
    <cellStyle name="Input 3 8 4 7" xfId="9511"/>
    <cellStyle name="Input 3 8 4 7 2" xfId="19880"/>
    <cellStyle name="Input 3 8 4 7 3" xfId="37048"/>
    <cellStyle name="Input 3 8 4 8" xfId="14058"/>
    <cellStyle name="Input 3 8 4 8 2" xfId="25696"/>
    <cellStyle name="Input 3 8 4 9" xfId="23169"/>
    <cellStyle name="Input 3 8 5" xfId="4195"/>
    <cellStyle name="Input 3 8 5 2" xfId="14565"/>
    <cellStyle name="Input 3 8 5 2 2" xfId="32631"/>
    <cellStyle name="Input 3 8 5 3" xfId="26203"/>
    <cellStyle name="Input 3 8 6" xfId="4714"/>
    <cellStyle name="Input 3 8 6 2" xfId="15084"/>
    <cellStyle name="Input 3 8 6 2 2" xfId="33102"/>
    <cellStyle name="Input 3 8 6 3" xfId="26722"/>
    <cellStyle name="Input 3 8 7" xfId="1911"/>
    <cellStyle name="Input 3 8 7 2" xfId="12281"/>
    <cellStyle name="Input 3 8 7 2 2" xfId="31062"/>
    <cellStyle name="Input 3 8 7 3" xfId="23833"/>
    <cellStyle name="Input 3 8 8" xfId="4756"/>
    <cellStyle name="Input 3 8 8 2" xfId="15126"/>
    <cellStyle name="Input 3 8 8 3" xfId="26764"/>
    <cellStyle name="Input 3 8 9" xfId="6066"/>
    <cellStyle name="Input 3 8 9 2" xfId="16435"/>
    <cellStyle name="Input 3 8 9 3" xfId="34291"/>
    <cellStyle name="Input 3 9" xfId="1037"/>
    <cellStyle name="Input 3 9 10" xfId="6826"/>
    <cellStyle name="Input 3 9 10 2" xfId="17195"/>
    <cellStyle name="Input 3 9 10 3" xfId="34956"/>
    <cellStyle name="Input 3 9 11" xfId="7610"/>
    <cellStyle name="Input 3 9 11 2" xfId="17979"/>
    <cellStyle name="Input 3 9 11 3" xfId="35147"/>
    <cellStyle name="Input 3 9 12" xfId="11407"/>
    <cellStyle name="Input 3 9 12 2" xfId="24370"/>
    <cellStyle name="Input 3 9 13" xfId="21843"/>
    <cellStyle name="Input 3 9 2" xfId="3609"/>
    <cellStyle name="Input 3 9 2 2" xfId="4121"/>
    <cellStyle name="Input 3 9 2 2 2" xfId="14491"/>
    <cellStyle name="Input 3 9 2 2 2 2" xfId="32562"/>
    <cellStyle name="Input 3 9 2 2 3" xfId="26129"/>
    <cellStyle name="Input 3 9 2 3" xfId="5700"/>
    <cellStyle name="Input 3 9 2 3 2" xfId="16069"/>
    <cellStyle name="Input 3 9 2 3 2 2" xfId="33994"/>
    <cellStyle name="Input 3 9 2 3 3" xfId="27707"/>
    <cellStyle name="Input 3 9 2 4" xfId="7365"/>
    <cellStyle name="Input 3 9 2 4 2" xfId="17734"/>
    <cellStyle name="Input 3 9 2 4 3" xfId="29633"/>
    <cellStyle name="Input 3 9 2 5" xfId="8120"/>
    <cellStyle name="Input 3 9 2 5 2" xfId="18489"/>
    <cellStyle name="Input 3 9 2 5 3" xfId="35657"/>
    <cellStyle name="Input 3 9 2 6" xfId="8814"/>
    <cellStyle name="Input 3 9 2 6 2" xfId="19183"/>
    <cellStyle name="Input 3 9 2 6 3" xfId="36351"/>
    <cellStyle name="Input 3 9 2 7" xfId="9432"/>
    <cellStyle name="Input 3 9 2 7 2" xfId="19801"/>
    <cellStyle name="Input 3 9 2 7 3" xfId="36969"/>
    <cellStyle name="Input 3 9 2 8" xfId="13979"/>
    <cellStyle name="Input 3 9 2 8 2" xfId="25617"/>
    <cellStyle name="Input 3 9 2 9" xfId="23090"/>
    <cellStyle name="Input 3 9 3" xfId="3427"/>
    <cellStyle name="Input 3 9 3 2" xfId="4536"/>
    <cellStyle name="Input 3 9 3 2 2" xfId="14906"/>
    <cellStyle name="Input 3 9 3 2 2 2" xfId="32941"/>
    <cellStyle name="Input 3 9 3 2 3" xfId="26544"/>
    <cellStyle name="Input 3 9 3 3" xfId="5518"/>
    <cellStyle name="Input 3 9 3 3 2" xfId="15887"/>
    <cellStyle name="Input 3 9 3 3 2 2" xfId="33812"/>
    <cellStyle name="Input 3 9 3 3 3" xfId="27525"/>
    <cellStyle name="Input 3 9 3 4" xfId="7183"/>
    <cellStyle name="Input 3 9 3 4 2" xfId="17552"/>
    <cellStyle name="Input 3 9 3 4 3" xfId="29451"/>
    <cellStyle name="Input 3 9 3 5" xfId="7938"/>
    <cellStyle name="Input 3 9 3 5 2" xfId="18307"/>
    <cellStyle name="Input 3 9 3 5 3" xfId="35475"/>
    <cellStyle name="Input 3 9 3 6" xfId="8632"/>
    <cellStyle name="Input 3 9 3 6 2" xfId="19001"/>
    <cellStyle name="Input 3 9 3 6 3" xfId="36169"/>
    <cellStyle name="Input 3 9 3 7" xfId="9250"/>
    <cellStyle name="Input 3 9 3 7 2" xfId="19619"/>
    <cellStyle name="Input 3 9 3 7 3" xfId="36787"/>
    <cellStyle name="Input 3 9 3 8" xfId="13797"/>
    <cellStyle name="Input 3 9 3 8 2" xfId="25435"/>
    <cellStyle name="Input 3 9 3 9" xfId="22908"/>
    <cellStyle name="Input 3 9 4" xfId="5089"/>
    <cellStyle name="Input 3 9 4 2" xfId="15459"/>
    <cellStyle name="Input 3 9 4 2 2" xfId="33441"/>
    <cellStyle name="Input 3 9 4 3" xfId="27097"/>
    <cellStyle name="Input 3 9 5" xfId="5065"/>
    <cellStyle name="Input 3 9 5 2" xfId="15435"/>
    <cellStyle name="Input 3 9 5 2 2" xfId="33423"/>
    <cellStyle name="Input 3 9 5 3" xfId="27073"/>
    <cellStyle name="Input 3 9 6" xfId="5331"/>
    <cellStyle name="Input 3 9 6 2" xfId="15700"/>
    <cellStyle name="Input 3 9 6 2 2" xfId="33643"/>
    <cellStyle name="Input 3 9 6 3" xfId="27338"/>
    <cellStyle name="Input 3 9 7" xfId="5943"/>
    <cellStyle name="Input 3 9 7 2" xfId="16312"/>
    <cellStyle name="Input 3 9 7 3" xfId="27950"/>
    <cellStyle name="Input 3 9 8" xfId="6456"/>
    <cellStyle name="Input 3 9 8 2" xfId="16825"/>
    <cellStyle name="Input 3 9 8 3" xfId="34590"/>
    <cellStyle name="Input 3 9 9" xfId="1549"/>
    <cellStyle name="Input 3 9 9 2" xfId="11919"/>
    <cellStyle name="Input 3 9 9 3" xfId="30717"/>
    <cellStyle name="Input cel" xfId="2"/>
    <cellStyle name="Input cel 2" xfId="282"/>
    <cellStyle name="Input cel 2 2" xfId="481"/>
    <cellStyle name="Input cel 2 2 10" xfId="5947"/>
    <cellStyle name="Input cel 2 2 10 2" xfId="16316"/>
    <cellStyle name="Input cel 2 2 10 3" xfId="27954"/>
    <cellStyle name="Input cel 2 2 11" xfId="6034"/>
    <cellStyle name="Input cel 2 2 11 2" xfId="16403"/>
    <cellStyle name="Input cel 2 2 11 3" xfId="34259"/>
    <cellStyle name="Input cel 2 2 12" xfId="1623"/>
    <cellStyle name="Input cel 2 2 12 2" xfId="11993"/>
    <cellStyle name="Input cel 2 2 12 3" xfId="30791"/>
    <cellStyle name="Input cel 2 2 13" xfId="1472"/>
    <cellStyle name="Input cel 2 2 13 2" xfId="11842"/>
    <cellStyle name="Input cel 2 2 13 3" xfId="30640"/>
    <cellStyle name="Input cel 2 2 14" xfId="6969"/>
    <cellStyle name="Input cel 2 2 14 2" xfId="17338"/>
    <cellStyle name="Input cel 2 2 14 3" xfId="35043"/>
    <cellStyle name="Input cel 2 2 15" xfId="10863"/>
    <cellStyle name="Input cel 2 2 15 2" xfId="23362"/>
    <cellStyle name="Input cel 2 2 16" xfId="21251"/>
    <cellStyle name="Input cel 2 2 2" xfId="967"/>
    <cellStyle name="Input cel 2 2 2 10" xfId="7022"/>
    <cellStyle name="Input cel 2 2 2 10 2" xfId="17391"/>
    <cellStyle name="Input cel 2 2 2 10 3" xfId="35096"/>
    <cellStyle name="Input cel 2 2 2 11" xfId="7782"/>
    <cellStyle name="Input cel 2 2 2 11 2" xfId="18151"/>
    <cellStyle name="Input cel 2 2 2 11 3" xfId="35319"/>
    <cellStyle name="Input cel 2 2 2 12" xfId="8484"/>
    <cellStyle name="Input cel 2 2 2 12 2" xfId="18853"/>
    <cellStyle name="Input cel 2 2 2 12 3" xfId="36021"/>
    <cellStyle name="Input cel 2 2 2 13" xfId="11337"/>
    <cellStyle name="Input cel 2 2 2 13 2" xfId="23573"/>
    <cellStyle name="Input cel 2 2 2 14" xfId="21326"/>
    <cellStyle name="Input cel 2 2 2 2" xfId="3060"/>
    <cellStyle name="Input cel 2 2 2 2 10" xfId="13430"/>
    <cellStyle name="Input cel 2 2 2 2 10 2" xfId="25068"/>
    <cellStyle name="Input cel 2 2 2 2 11" xfId="22541"/>
    <cellStyle name="Input cel 2 2 2 2 2" xfId="2114"/>
    <cellStyle name="Input cel 2 2 2 2 2 2" xfId="1747"/>
    <cellStyle name="Input cel 2 2 2 2 2 2 2" xfId="12117"/>
    <cellStyle name="Input cel 2 2 2 2 2 2 2 2" xfId="30911"/>
    <cellStyle name="Input cel 2 2 2 2 2 2 3" xfId="23669"/>
    <cellStyle name="Input cel 2 2 2 2 2 3" xfId="4995"/>
    <cellStyle name="Input cel 2 2 2 2 2 3 2" xfId="15365"/>
    <cellStyle name="Input cel 2 2 2 2 2 3 2 2" xfId="33360"/>
    <cellStyle name="Input cel 2 2 2 2 2 3 3" xfId="27003"/>
    <cellStyle name="Input cel 2 2 2 2 2 4" xfId="6213"/>
    <cellStyle name="Input cel 2 2 2 2 2 4 2" xfId="16582"/>
    <cellStyle name="Input cel 2 2 2 2 2 4 3" xfId="28194"/>
    <cellStyle name="Input cel 2 2 2 2 2 5" xfId="6326"/>
    <cellStyle name="Input cel 2 2 2 2 2 5 2" xfId="16695"/>
    <cellStyle name="Input cel 2 2 2 2 2 5 3" xfId="34471"/>
    <cellStyle name="Input cel 2 2 2 2 2 6" xfId="6623"/>
    <cellStyle name="Input cel 2 2 2 2 2 6 2" xfId="16992"/>
    <cellStyle name="Input cel 2 2 2 2 2 6 3" xfId="34757"/>
    <cellStyle name="Input cel 2 2 2 2 2 7" xfId="6583"/>
    <cellStyle name="Input cel 2 2 2 2 2 7 2" xfId="16952"/>
    <cellStyle name="Input cel 2 2 2 2 2 7 3" xfId="34717"/>
    <cellStyle name="Input cel 2 2 2 2 2 8" xfId="12484"/>
    <cellStyle name="Input cel 2 2 2 2 2 8 2" xfId="24036"/>
    <cellStyle name="Input cel 2 2 2 2 2 9" xfId="21500"/>
    <cellStyle name="Input cel 2 2 2 2 3" xfId="3779"/>
    <cellStyle name="Input cel 2 2 2 2 3 2" xfId="4789"/>
    <cellStyle name="Input cel 2 2 2 2 3 2 2" xfId="15159"/>
    <cellStyle name="Input cel 2 2 2 2 3 2 2 2" xfId="33171"/>
    <cellStyle name="Input cel 2 2 2 2 3 2 3" xfId="26797"/>
    <cellStyle name="Input cel 2 2 2 2 3 3" xfId="5870"/>
    <cellStyle name="Input cel 2 2 2 2 3 3 2" xfId="16239"/>
    <cellStyle name="Input cel 2 2 2 2 3 3 2 2" xfId="34164"/>
    <cellStyle name="Input cel 2 2 2 2 3 3 3" xfId="27877"/>
    <cellStyle name="Input cel 2 2 2 2 3 4" xfId="7535"/>
    <cellStyle name="Input cel 2 2 2 2 3 4 2" xfId="17904"/>
    <cellStyle name="Input cel 2 2 2 2 3 4 3" xfId="29803"/>
    <cellStyle name="Input cel 2 2 2 2 3 5" xfId="8290"/>
    <cellStyle name="Input cel 2 2 2 2 3 5 2" xfId="18659"/>
    <cellStyle name="Input cel 2 2 2 2 3 5 3" xfId="35827"/>
    <cellStyle name="Input cel 2 2 2 2 3 6" xfId="8984"/>
    <cellStyle name="Input cel 2 2 2 2 3 6 2" xfId="19353"/>
    <cellStyle name="Input cel 2 2 2 2 3 6 3" xfId="36521"/>
    <cellStyle name="Input cel 2 2 2 2 3 7" xfId="9602"/>
    <cellStyle name="Input cel 2 2 2 2 3 7 2" xfId="19971"/>
    <cellStyle name="Input cel 2 2 2 2 3 7 3" xfId="37139"/>
    <cellStyle name="Input cel 2 2 2 2 3 8" xfId="14149"/>
    <cellStyle name="Input cel 2 2 2 2 3 8 2" xfId="25787"/>
    <cellStyle name="Input cel 2 2 2 2 3 9" xfId="23260"/>
    <cellStyle name="Input cel 2 2 2 2 4" xfId="3935"/>
    <cellStyle name="Input cel 2 2 2 2 4 2" xfId="14305"/>
    <cellStyle name="Input cel 2 2 2 2 4 2 2" xfId="32391"/>
    <cellStyle name="Input cel 2 2 2 2 4 3" xfId="25943"/>
    <cellStyle name="Input cel 2 2 2 2 5" xfId="5267"/>
    <cellStyle name="Input cel 2 2 2 2 5 2" xfId="15636"/>
    <cellStyle name="Input cel 2 2 2 2 5 2 2" xfId="33588"/>
    <cellStyle name="Input cel 2 2 2 2 5 3" xfId="27274"/>
    <cellStyle name="Input cel 2 2 2 2 6" xfId="6903"/>
    <cellStyle name="Input cel 2 2 2 2 6 2" xfId="17272"/>
    <cellStyle name="Input cel 2 2 2 2 6 3" xfId="29084"/>
    <cellStyle name="Input cel 2 2 2 2 7" xfId="7678"/>
    <cellStyle name="Input cel 2 2 2 2 7 2" xfId="18047"/>
    <cellStyle name="Input cel 2 2 2 2 7 3" xfId="35215"/>
    <cellStyle name="Input cel 2 2 2 2 8" xfId="8406"/>
    <cellStyle name="Input cel 2 2 2 2 8 2" xfId="18775"/>
    <cellStyle name="Input cel 2 2 2 2 8 3" xfId="35943"/>
    <cellStyle name="Input cel 2 2 2 2 9" xfId="9065"/>
    <cellStyle name="Input cel 2 2 2 2 9 2" xfId="19434"/>
    <cellStyle name="Input cel 2 2 2 2 9 3" xfId="36602"/>
    <cellStyle name="Input cel 2 2 2 3" xfId="3529"/>
    <cellStyle name="Input cel 2 2 2 3 2" xfId="3858"/>
    <cellStyle name="Input cel 2 2 2 3 2 2" xfId="14228"/>
    <cellStyle name="Input cel 2 2 2 3 2 2 2" xfId="32318"/>
    <cellStyle name="Input cel 2 2 2 3 2 3" xfId="25866"/>
    <cellStyle name="Input cel 2 2 2 3 3" xfId="5620"/>
    <cellStyle name="Input cel 2 2 2 3 3 2" xfId="15989"/>
    <cellStyle name="Input cel 2 2 2 3 3 2 2" xfId="33914"/>
    <cellStyle name="Input cel 2 2 2 3 3 3" xfId="27627"/>
    <cellStyle name="Input cel 2 2 2 3 4" xfId="7285"/>
    <cellStyle name="Input cel 2 2 2 3 4 2" xfId="17654"/>
    <cellStyle name="Input cel 2 2 2 3 4 3" xfId="29553"/>
    <cellStyle name="Input cel 2 2 2 3 5" xfId="8040"/>
    <cellStyle name="Input cel 2 2 2 3 5 2" xfId="18409"/>
    <cellStyle name="Input cel 2 2 2 3 5 3" xfId="35577"/>
    <cellStyle name="Input cel 2 2 2 3 6" xfId="8734"/>
    <cellStyle name="Input cel 2 2 2 3 6 2" xfId="19103"/>
    <cellStyle name="Input cel 2 2 2 3 6 3" xfId="36271"/>
    <cellStyle name="Input cel 2 2 2 3 7" xfId="9352"/>
    <cellStyle name="Input cel 2 2 2 3 7 2" xfId="19721"/>
    <cellStyle name="Input cel 2 2 2 3 7 3" xfId="36889"/>
    <cellStyle name="Input cel 2 2 2 3 8" xfId="13899"/>
    <cellStyle name="Input cel 2 2 2 3 8 2" xfId="25537"/>
    <cellStyle name="Input cel 2 2 2 3 9" xfId="23010"/>
    <cellStyle name="Input cel 2 2 2 4" xfId="3669"/>
    <cellStyle name="Input cel 2 2 2 4 2" xfId="4561"/>
    <cellStyle name="Input cel 2 2 2 4 2 2" xfId="14931"/>
    <cellStyle name="Input cel 2 2 2 4 2 2 2" xfId="32966"/>
    <cellStyle name="Input cel 2 2 2 4 2 3" xfId="26569"/>
    <cellStyle name="Input cel 2 2 2 4 3" xfId="5760"/>
    <cellStyle name="Input cel 2 2 2 4 3 2" xfId="16129"/>
    <cellStyle name="Input cel 2 2 2 4 3 2 2" xfId="34054"/>
    <cellStyle name="Input cel 2 2 2 4 3 3" xfId="27767"/>
    <cellStyle name="Input cel 2 2 2 4 4" xfId="7425"/>
    <cellStyle name="Input cel 2 2 2 4 4 2" xfId="17794"/>
    <cellStyle name="Input cel 2 2 2 4 4 3" xfId="29693"/>
    <cellStyle name="Input cel 2 2 2 4 5" xfId="8180"/>
    <cellStyle name="Input cel 2 2 2 4 5 2" xfId="18549"/>
    <cellStyle name="Input cel 2 2 2 4 5 3" xfId="35717"/>
    <cellStyle name="Input cel 2 2 2 4 6" xfId="8874"/>
    <cellStyle name="Input cel 2 2 2 4 6 2" xfId="19243"/>
    <cellStyle name="Input cel 2 2 2 4 6 3" xfId="36411"/>
    <cellStyle name="Input cel 2 2 2 4 7" xfId="9492"/>
    <cellStyle name="Input cel 2 2 2 4 7 2" xfId="19861"/>
    <cellStyle name="Input cel 2 2 2 4 7 3" xfId="37029"/>
    <cellStyle name="Input cel 2 2 2 4 8" xfId="14039"/>
    <cellStyle name="Input cel 2 2 2 4 8 2" xfId="25677"/>
    <cellStyle name="Input cel 2 2 2 4 9" xfId="23150"/>
    <cellStyle name="Input cel 2 2 2 5" xfId="1910"/>
    <cellStyle name="Input cel 2 2 2 5 2" xfId="12280"/>
    <cellStyle name="Input cel 2 2 2 5 2 2" xfId="31061"/>
    <cellStyle name="Input cel 2 2 2 5 3" xfId="23832"/>
    <cellStyle name="Input cel 2 2 2 6" xfId="4263"/>
    <cellStyle name="Input cel 2 2 2 6 2" xfId="14633"/>
    <cellStyle name="Input cel 2 2 2 6 2 2" xfId="32696"/>
    <cellStyle name="Input cel 2 2 2 6 3" xfId="26271"/>
    <cellStyle name="Input cel 2 2 2 7" xfId="5035"/>
    <cellStyle name="Input cel 2 2 2 7 2" xfId="15405"/>
    <cellStyle name="Input cel 2 2 2 7 2 2" xfId="33396"/>
    <cellStyle name="Input cel 2 2 2 7 3" xfId="27043"/>
    <cellStyle name="Input cel 2 2 2 8" xfId="5336"/>
    <cellStyle name="Input cel 2 2 2 8 2" xfId="15705"/>
    <cellStyle name="Input cel 2 2 2 8 3" xfId="27343"/>
    <cellStyle name="Input cel 2 2 2 9" xfId="6091"/>
    <cellStyle name="Input cel 2 2 2 9 2" xfId="16460"/>
    <cellStyle name="Input cel 2 2 2 9 3" xfId="34316"/>
    <cellStyle name="Input cel 2 2 3" xfId="1069"/>
    <cellStyle name="Input cel 2 2 3 10" xfId="3031"/>
    <cellStyle name="Input cel 2 2 3 10 2" xfId="13401"/>
    <cellStyle name="Input cel 2 2 3 10 3" xfId="32084"/>
    <cellStyle name="Input cel 2 2 3 11" xfId="6318"/>
    <cellStyle name="Input cel 2 2 3 11 2" xfId="16687"/>
    <cellStyle name="Input cel 2 2 3 11 3" xfId="34464"/>
    <cellStyle name="Input cel 2 2 3 12" xfId="11439"/>
    <cellStyle name="Input cel 2 2 3 12 2" xfId="24402"/>
    <cellStyle name="Input cel 2 2 3 13" xfId="21875"/>
    <cellStyle name="Input cel 2 2 3 2" xfId="3684"/>
    <cellStyle name="Input cel 2 2 3 2 2" xfId="4242"/>
    <cellStyle name="Input cel 2 2 3 2 2 2" xfId="14612"/>
    <cellStyle name="Input cel 2 2 3 2 2 2 2" xfId="32675"/>
    <cellStyle name="Input cel 2 2 3 2 2 3" xfId="26250"/>
    <cellStyle name="Input cel 2 2 3 2 3" xfId="5775"/>
    <cellStyle name="Input cel 2 2 3 2 3 2" xfId="16144"/>
    <cellStyle name="Input cel 2 2 3 2 3 2 2" xfId="34069"/>
    <cellStyle name="Input cel 2 2 3 2 3 3" xfId="27782"/>
    <cellStyle name="Input cel 2 2 3 2 4" xfId="7440"/>
    <cellStyle name="Input cel 2 2 3 2 4 2" xfId="17809"/>
    <cellStyle name="Input cel 2 2 3 2 4 3" xfId="29708"/>
    <cellStyle name="Input cel 2 2 3 2 5" xfId="8195"/>
    <cellStyle name="Input cel 2 2 3 2 5 2" xfId="18564"/>
    <cellStyle name="Input cel 2 2 3 2 5 3" xfId="35732"/>
    <cellStyle name="Input cel 2 2 3 2 6" xfId="8889"/>
    <cellStyle name="Input cel 2 2 3 2 6 2" xfId="19258"/>
    <cellStyle name="Input cel 2 2 3 2 6 3" xfId="36426"/>
    <cellStyle name="Input cel 2 2 3 2 7" xfId="9507"/>
    <cellStyle name="Input cel 2 2 3 2 7 2" xfId="19876"/>
    <cellStyle name="Input cel 2 2 3 2 7 3" xfId="37044"/>
    <cellStyle name="Input cel 2 2 3 2 8" xfId="14054"/>
    <cellStyle name="Input cel 2 2 3 2 8 2" xfId="25692"/>
    <cellStyle name="Input cel 2 2 3 2 9" xfId="23165"/>
    <cellStyle name="Input cel 2 2 3 3" xfId="3731"/>
    <cellStyle name="Input cel 2 2 3 3 2" xfId="4717"/>
    <cellStyle name="Input cel 2 2 3 3 2 2" xfId="15087"/>
    <cellStyle name="Input cel 2 2 3 3 2 2 2" xfId="33105"/>
    <cellStyle name="Input cel 2 2 3 3 2 3" xfId="26725"/>
    <cellStyle name="Input cel 2 2 3 3 3" xfId="5822"/>
    <cellStyle name="Input cel 2 2 3 3 3 2" xfId="16191"/>
    <cellStyle name="Input cel 2 2 3 3 3 2 2" xfId="34116"/>
    <cellStyle name="Input cel 2 2 3 3 3 3" xfId="27829"/>
    <cellStyle name="Input cel 2 2 3 3 4" xfId="7487"/>
    <cellStyle name="Input cel 2 2 3 3 4 2" xfId="17856"/>
    <cellStyle name="Input cel 2 2 3 3 4 3" xfId="29755"/>
    <cellStyle name="Input cel 2 2 3 3 5" xfId="8242"/>
    <cellStyle name="Input cel 2 2 3 3 5 2" xfId="18611"/>
    <cellStyle name="Input cel 2 2 3 3 5 3" xfId="35779"/>
    <cellStyle name="Input cel 2 2 3 3 6" xfId="8936"/>
    <cellStyle name="Input cel 2 2 3 3 6 2" xfId="19305"/>
    <cellStyle name="Input cel 2 2 3 3 6 3" xfId="36473"/>
    <cellStyle name="Input cel 2 2 3 3 7" xfId="9554"/>
    <cellStyle name="Input cel 2 2 3 3 7 2" xfId="19923"/>
    <cellStyle name="Input cel 2 2 3 3 7 3" xfId="37091"/>
    <cellStyle name="Input cel 2 2 3 3 8" xfId="14101"/>
    <cellStyle name="Input cel 2 2 3 3 8 2" xfId="25739"/>
    <cellStyle name="Input cel 2 2 3 3 9" xfId="23212"/>
    <cellStyle name="Input cel 2 2 3 4" xfId="1853"/>
    <cellStyle name="Input cel 2 2 3 4 2" xfId="12223"/>
    <cellStyle name="Input cel 2 2 3 4 2 2" xfId="31008"/>
    <cellStyle name="Input cel 2 2 3 4 3" xfId="23775"/>
    <cellStyle name="Input cel 2 2 3 5" xfId="4711"/>
    <cellStyle name="Input cel 2 2 3 5 2" xfId="15081"/>
    <cellStyle name="Input cel 2 2 3 5 2 2" xfId="33099"/>
    <cellStyle name="Input cel 2 2 3 5 3" xfId="26719"/>
    <cellStyle name="Input cel 2 2 3 6" xfId="4567"/>
    <cellStyle name="Input cel 2 2 3 6 2" xfId="14937"/>
    <cellStyle name="Input cel 2 2 3 6 2 2" xfId="32972"/>
    <cellStyle name="Input cel 2 2 3 6 3" xfId="26575"/>
    <cellStyle name="Input cel 2 2 3 7" xfId="5084"/>
    <cellStyle name="Input cel 2 2 3 7 2" xfId="15454"/>
    <cellStyle name="Input cel 2 2 3 7 3" xfId="27092"/>
    <cellStyle name="Input cel 2 2 3 8" xfId="6480"/>
    <cellStyle name="Input cel 2 2 3 8 2" xfId="16849"/>
    <cellStyle name="Input cel 2 2 3 8 3" xfId="34614"/>
    <cellStyle name="Input cel 2 2 3 9" xfId="6282"/>
    <cellStyle name="Input cel 2 2 3 9 2" xfId="16651"/>
    <cellStyle name="Input cel 2 2 3 9 3" xfId="34437"/>
    <cellStyle name="Input cel 2 2 4" xfId="730"/>
    <cellStyle name="Input cel 2 2 4 10" xfId="6314"/>
    <cellStyle name="Input cel 2 2 4 10 2" xfId="16683"/>
    <cellStyle name="Input cel 2 2 4 10 3" xfId="34460"/>
    <cellStyle name="Input cel 2 2 4 11" xfId="6588"/>
    <cellStyle name="Input cel 2 2 4 11 2" xfId="16957"/>
    <cellStyle name="Input cel 2 2 4 11 3" xfId="34722"/>
    <cellStyle name="Input cel 2 2 4 12" xfId="11100"/>
    <cellStyle name="Input cel 2 2 4 12 2" xfId="24831"/>
    <cellStyle name="Input cel 2 2 4 13" xfId="22304"/>
    <cellStyle name="Input cel 2 2 4 2" xfId="3303"/>
    <cellStyle name="Input cel 2 2 4 2 2" xfId="3847"/>
    <cellStyle name="Input cel 2 2 4 2 2 2" xfId="14217"/>
    <cellStyle name="Input cel 2 2 4 2 2 2 2" xfId="32307"/>
    <cellStyle name="Input cel 2 2 4 2 2 3" xfId="25855"/>
    <cellStyle name="Input cel 2 2 4 2 3" xfId="5394"/>
    <cellStyle name="Input cel 2 2 4 2 3 2" xfId="15763"/>
    <cellStyle name="Input cel 2 2 4 2 3 2 2" xfId="33688"/>
    <cellStyle name="Input cel 2 2 4 2 3 3" xfId="27401"/>
    <cellStyle name="Input cel 2 2 4 2 4" xfId="7059"/>
    <cellStyle name="Input cel 2 2 4 2 4 2" xfId="17428"/>
    <cellStyle name="Input cel 2 2 4 2 4 3" xfId="29327"/>
    <cellStyle name="Input cel 2 2 4 2 5" xfId="7814"/>
    <cellStyle name="Input cel 2 2 4 2 5 2" xfId="18183"/>
    <cellStyle name="Input cel 2 2 4 2 5 3" xfId="35351"/>
    <cellStyle name="Input cel 2 2 4 2 6" xfId="8508"/>
    <cellStyle name="Input cel 2 2 4 2 6 2" xfId="18877"/>
    <cellStyle name="Input cel 2 2 4 2 6 3" xfId="36045"/>
    <cellStyle name="Input cel 2 2 4 2 7" xfId="9126"/>
    <cellStyle name="Input cel 2 2 4 2 7 2" xfId="19495"/>
    <cellStyle name="Input cel 2 2 4 2 7 3" xfId="36663"/>
    <cellStyle name="Input cel 2 2 4 2 8" xfId="13673"/>
    <cellStyle name="Input cel 2 2 4 2 8 2" xfId="25311"/>
    <cellStyle name="Input cel 2 2 4 2 9" xfId="22784"/>
    <cellStyle name="Input cel 2 2 4 3" xfId="3293"/>
    <cellStyle name="Input cel 2 2 4 3 2" xfId="4781"/>
    <cellStyle name="Input cel 2 2 4 3 2 2" xfId="15151"/>
    <cellStyle name="Input cel 2 2 4 3 2 2 2" xfId="33164"/>
    <cellStyle name="Input cel 2 2 4 3 2 3" xfId="26789"/>
    <cellStyle name="Input cel 2 2 4 3 3" xfId="5384"/>
    <cellStyle name="Input cel 2 2 4 3 3 2" xfId="15753"/>
    <cellStyle name="Input cel 2 2 4 3 3 2 2" xfId="33678"/>
    <cellStyle name="Input cel 2 2 4 3 3 3" xfId="27391"/>
    <cellStyle name="Input cel 2 2 4 3 4" xfId="7049"/>
    <cellStyle name="Input cel 2 2 4 3 4 2" xfId="17418"/>
    <cellStyle name="Input cel 2 2 4 3 4 3" xfId="29317"/>
    <cellStyle name="Input cel 2 2 4 3 5" xfId="7804"/>
    <cellStyle name="Input cel 2 2 4 3 5 2" xfId="18173"/>
    <cellStyle name="Input cel 2 2 4 3 5 3" xfId="35341"/>
    <cellStyle name="Input cel 2 2 4 3 6" xfId="8498"/>
    <cellStyle name="Input cel 2 2 4 3 6 2" xfId="18867"/>
    <cellStyle name="Input cel 2 2 4 3 6 3" xfId="36035"/>
    <cellStyle name="Input cel 2 2 4 3 7" xfId="9116"/>
    <cellStyle name="Input cel 2 2 4 3 7 2" xfId="19485"/>
    <cellStyle name="Input cel 2 2 4 3 7 3" xfId="36653"/>
    <cellStyle name="Input cel 2 2 4 3 8" xfId="13663"/>
    <cellStyle name="Input cel 2 2 4 3 8 2" xfId="25301"/>
    <cellStyle name="Input cel 2 2 4 3 9" xfId="22774"/>
    <cellStyle name="Input cel 2 2 4 4" xfId="4198"/>
    <cellStyle name="Input cel 2 2 4 4 2" xfId="14568"/>
    <cellStyle name="Input cel 2 2 4 4 2 2" xfId="32634"/>
    <cellStyle name="Input cel 2 2 4 4 3" xfId="26206"/>
    <cellStyle name="Input cel 2 2 4 5" xfId="4688"/>
    <cellStyle name="Input cel 2 2 4 5 2" xfId="15058"/>
    <cellStyle name="Input cel 2 2 4 5 2 2" xfId="33080"/>
    <cellStyle name="Input cel 2 2 4 5 3" xfId="26696"/>
    <cellStyle name="Input cel 2 2 4 6" xfId="5321"/>
    <cellStyle name="Input cel 2 2 4 6 2" xfId="15690"/>
    <cellStyle name="Input cel 2 2 4 6 2 2" xfId="33637"/>
    <cellStyle name="Input cel 2 2 4 6 3" xfId="27328"/>
    <cellStyle name="Input cel 2 2 4 7" xfId="5364"/>
    <cellStyle name="Input cel 2 2 4 7 2" xfId="15733"/>
    <cellStyle name="Input cel 2 2 4 7 3" xfId="27371"/>
    <cellStyle name="Input cel 2 2 4 8" xfId="6743"/>
    <cellStyle name="Input cel 2 2 4 8 2" xfId="17112"/>
    <cellStyle name="Input cel 2 2 4 8 3" xfId="34877"/>
    <cellStyle name="Input cel 2 2 4 9" xfId="6319"/>
    <cellStyle name="Input cel 2 2 4 9 2" xfId="16688"/>
    <cellStyle name="Input cel 2 2 4 9 3" xfId="34465"/>
    <cellStyle name="Input cel 2 2 5" xfId="3686"/>
    <cellStyle name="Input cel 2 2 5 2" xfId="4011"/>
    <cellStyle name="Input cel 2 2 5 2 2" xfId="14381"/>
    <cellStyle name="Input cel 2 2 5 2 2 2" xfId="32456"/>
    <cellStyle name="Input cel 2 2 5 2 3" xfId="26019"/>
    <cellStyle name="Input cel 2 2 5 3" xfId="5777"/>
    <cellStyle name="Input cel 2 2 5 3 2" xfId="16146"/>
    <cellStyle name="Input cel 2 2 5 3 2 2" xfId="34071"/>
    <cellStyle name="Input cel 2 2 5 3 3" xfId="27784"/>
    <cellStyle name="Input cel 2 2 5 4" xfId="7442"/>
    <cellStyle name="Input cel 2 2 5 4 2" xfId="17811"/>
    <cellStyle name="Input cel 2 2 5 4 3" xfId="29710"/>
    <cellStyle name="Input cel 2 2 5 5" xfId="8197"/>
    <cellStyle name="Input cel 2 2 5 5 2" xfId="18566"/>
    <cellStyle name="Input cel 2 2 5 5 3" xfId="35734"/>
    <cellStyle name="Input cel 2 2 5 6" xfId="8891"/>
    <cellStyle name="Input cel 2 2 5 6 2" xfId="19260"/>
    <cellStyle name="Input cel 2 2 5 6 3" xfId="36428"/>
    <cellStyle name="Input cel 2 2 5 7" xfId="9509"/>
    <cellStyle name="Input cel 2 2 5 7 2" xfId="19878"/>
    <cellStyle name="Input cel 2 2 5 7 3" xfId="37046"/>
    <cellStyle name="Input cel 2 2 5 8" xfId="14056"/>
    <cellStyle name="Input cel 2 2 5 8 2" xfId="25694"/>
    <cellStyle name="Input cel 2 2 5 9" xfId="23167"/>
    <cellStyle name="Input cel 2 2 6" xfId="3589"/>
    <cellStyle name="Input cel 2 2 6 2" xfId="4391"/>
    <cellStyle name="Input cel 2 2 6 2 2" xfId="14761"/>
    <cellStyle name="Input cel 2 2 6 2 2 2" xfId="32809"/>
    <cellStyle name="Input cel 2 2 6 2 3" xfId="26399"/>
    <cellStyle name="Input cel 2 2 6 3" xfId="5680"/>
    <cellStyle name="Input cel 2 2 6 3 2" xfId="16049"/>
    <cellStyle name="Input cel 2 2 6 3 2 2" xfId="33974"/>
    <cellStyle name="Input cel 2 2 6 3 3" xfId="27687"/>
    <cellStyle name="Input cel 2 2 6 4" xfId="7345"/>
    <cellStyle name="Input cel 2 2 6 4 2" xfId="17714"/>
    <cellStyle name="Input cel 2 2 6 4 3" xfId="29613"/>
    <cellStyle name="Input cel 2 2 6 5" xfId="8100"/>
    <cellStyle name="Input cel 2 2 6 5 2" xfId="18469"/>
    <cellStyle name="Input cel 2 2 6 5 3" xfId="35637"/>
    <cellStyle name="Input cel 2 2 6 6" xfId="8794"/>
    <cellStyle name="Input cel 2 2 6 6 2" xfId="19163"/>
    <cellStyle name="Input cel 2 2 6 6 3" xfId="36331"/>
    <cellStyle name="Input cel 2 2 6 7" xfId="9412"/>
    <cellStyle name="Input cel 2 2 6 7 2" xfId="19781"/>
    <cellStyle name="Input cel 2 2 6 7 3" xfId="36949"/>
    <cellStyle name="Input cel 2 2 6 8" xfId="13959"/>
    <cellStyle name="Input cel 2 2 6 8 2" xfId="25597"/>
    <cellStyle name="Input cel 2 2 6 9" xfId="23070"/>
    <cellStyle name="Input cel 2 2 7" xfId="4935"/>
    <cellStyle name="Input cel 2 2 7 2" xfId="15305"/>
    <cellStyle name="Input cel 2 2 7 2 2" xfId="33307"/>
    <cellStyle name="Input cel 2 2 7 3" xfId="26943"/>
    <cellStyle name="Input cel 2 2 8" xfId="4266"/>
    <cellStyle name="Input cel 2 2 8 2" xfId="14636"/>
    <cellStyle name="Input cel 2 2 8 2 2" xfId="32698"/>
    <cellStyle name="Input cel 2 2 8 3" xfId="26274"/>
    <cellStyle name="Input cel 2 2 9" xfId="4879"/>
    <cellStyle name="Input cel 2 2 9 2" xfId="15249"/>
    <cellStyle name="Input cel 2 2 9 2 2" xfId="33255"/>
    <cellStyle name="Input cel 2 2 9 3" xfId="26887"/>
    <cellStyle name="Input cel 2 3" xfId="186"/>
    <cellStyle name="Input cel 2 3 10" xfId="4957"/>
    <cellStyle name="Input cel 2 3 10 2" xfId="15327"/>
    <cellStyle name="Input cel 2 3 10 3" xfId="26965"/>
    <cellStyle name="Input cel 2 3 11" xfId="2465"/>
    <cellStyle name="Input cel 2 3 11 2" xfId="12835"/>
    <cellStyle name="Input cel 2 3 11 3" xfId="31522"/>
    <cellStyle name="Input cel 2 3 12" xfId="6958"/>
    <cellStyle name="Input cel 2 3 12 2" xfId="17327"/>
    <cellStyle name="Input cel 2 3 12 3" xfId="35032"/>
    <cellStyle name="Input cel 2 3 13" xfId="7730"/>
    <cellStyle name="Input cel 2 3 13 2" xfId="18099"/>
    <cellStyle name="Input cel 2 3 13 3" xfId="35267"/>
    <cellStyle name="Input cel 2 3 14" xfId="8456"/>
    <cellStyle name="Input cel 2 3 14 2" xfId="18825"/>
    <cellStyle name="Input cel 2 3 14 3" xfId="35993"/>
    <cellStyle name="Input cel 2 3 15" xfId="10818"/>
    <cellStyle name="Input cel 2 3 15 2" xfId="23307"/>
    <cellStyle name="Input cel 2 3 16" xfId="21190"/>
    <cellStyle name="Input cel 2 3 2" xfId="808"/>
    <cellStyle name="Input cel 2 3 2 10" xfId="1481"/>
    <cellStyle name="Input cel 2 3 2 10 2" xfId="11851"/>
    <cellStyle name="Input cel 2 3 2 10 3" xfId="30649"/>
    <cellStyle name="Input cel 2 3 2 11" xfId="5991"/>
    <cellStyle name="Input cel 2 3 2 11 2" xfId="16360"/>
    <cellStyle name="Input cel 2 3 2 11 3" xfId="34216"/>
    <cellStyle name="Input cel 2 3 2 12" xfId="1694"/>
    <cellStyle name="Input cel 2 3 2 12 2" xfId="12064"/>
    <cellStyle name="Input cel 2 3 2 12 3" xfId="30862"/>
    <cellStyle name="Input cel 2 3 2 13" xfId="11178"/>
    <cellStyle name="Input cel 2 3 2 13 2" xfId="23408"/>
    <cellStyle name="Input cel 2 3 2 14" xfId="21271"/>
    <cellStyle name="Input cel 2 3 2 2" xfId="2915"/>
    <cellStyle name="Input cel 2 3 2 2 10" xfId="13285"/>
    <cellStyle name="Input cel 2 3 2 2 10 2" xfId="24909"/>
    <cellStyle name="Input cel 2 3 2 2 11" xfId="22382"/>
    <cellStyle name="Input cel 2 3 2 2 2" xfId="3671"/>
    <cellStyle name="Input cel 2 3 2 2 2 2" xfId="4830"/>
    <cellStyle name="Input cel 2 3 2 2 2 2 2" xfId="15200"/>
    <cellStyle name="Input cel 2 3 2 2 2 2 2 2" xfId="33211"/>
    <cellStyle name="Input cel 2 3 2 2 2 2 3" xfId="26838"/>
    <cellStyle name="Input cel 2 3 2 2 2 3" xfId="5762"/>
    <cellStyle name="Input cel 2 3 2 2 2 3 2" xfId="16131"/>
    <cellStyle name="Input cel 2 3 2 2 2 3 2 2" xfId="34056"/>
    <cellStyle name="Input cel 2 3 2 2 2 3 3" xfId="27769"/>
    <cellStyle name="Input cel 2 3 2 2 2 4" xfId="7427"/>
    <cellStyle name="Input cel 2 3 2 2 2 4 2" xfId="17796"/>
    <cellStyle name="Input cel 2 3 2 2 2 4 3" xfId="29695"/>
    <cellStyle name="Input cel 2 3 2 2 2 5" xfId="8182"/>
    <cellStyle name="Input cel 2 3 2 2 2 5 2" xfId="18551"/>
    <cellStyle name="Input cel 2 3 2 2 2 5 3" xfId="35719"/>
    <cellStyle name="Input cel 2 3 2 2 2 6" xfId="8876"/>
    <cellStyle name="Input cel 2 3 2 2 2 6 2" xfId="19245"/>
    <cellStyle name="Input cel 2 3 2 2 2 6 3" xfId="36413"/>
    <cellStyle name="Input cel 2 3 2 2 2 7" xfId="9494"/>
    <cellStyle name="Input cel 2 3 2 2 2 7 2" xfId="19863"/>
    <cellStyle name="Input cel 2 3 2 2 2 7 3" xfId="37031"/>
    <cellStyle name="Input cel 2 3 2 2 2 8" xfId="14041"/>
    <cellStyle name="Input cel 2 3 2 2 2 8 2" xfId="25679"/>
    <cellStyle name="Input cel 2 3 2 2 2 9" xfId="23152"/>
    <cellStyle name="Input cel 2 3 2 2 3" xfId="3382"/>
    <cellStyle name="Input cel 2 3 2 2 3 2" xfId="4450"/>
    <cellStyle name="Input cel 2 3 2 2 3 2 2" xfId="14820"/>
    <cellStyle name="Input cel 2 3 2 2 3 2 2 2" xfId="32863"/>
    <cellStyle name="Input cel 2 3 2 2 3 2 3" xfId="26458"/>
    <cellStyle name="Input cel 2 3 2 2 3 3" xfId="5473"/>
    <cellStyle name="Input cel 2 3 2 2 3 3 2" xfId="15842"/>
    <cellStyle name="Input cel 2 3 2 2 3 3 2 2" xfId="33767"/>
    <cellStyle name="Input cel 2 3 2 2 3 3 3" xfId="27480"/>
    <cellStyle name="Input cel 2 3 2 2 3 4" xfId="7138"/>
    <cellStyle name="Input cel 2 3 2 2 3 4 2" xfId="17507"/>
    <cellStyle name="Input cel 2 3 2 2 3 4 3" xfId="29406"/>
    <cellStyle name="Input cel 2 3 2 2 3 5" xfId="7893"/>
    <cellStyle name="Input cel 2 3 2 2 3 5 2" xfId="18262"/>
    <cellStyle name="Input cel 2 3 2 2 3 5 3" xfId="35430"/>
    <cellStyle name="Input cel 2 3 2 2 3 6" xfId="8587"/>
    <cellStyle name="Input cel 2 3 2 2 3 6 2" xfId="18956"/>
    <cellStyle name="Input cel 2 3 2 2 3 6 3" xfId="36124"/>
    <cellStyle name="Input cel 2 3 2 2 3 7" xfId="9205"/>
    <cellStyle name="Input cel 2 3 2 2 3 7 2" xfId="19574"/>
    <cellStyle name="Input cel 2 3 2 2 3 7 3" xfId="36742"/>
    <cellStyle name="Input cel 2 3 2 2 3 8" xfId="13752"/>
    <cellStyle name="Input cel 2 3 2 2 3 8 2" xfId="25390"/>
    <cellStyle name="Input cel 2 3 2 2 3 9" xfId="22863"/>
    <cellStyle name="Input cel 2 3 2 2 4" xfId="4697"/>
    <cellStyle name="Input cel 2 3 2 2 4 2" xfId="15067"/>
    <cellStyle name="Input cel 2 3 2 2 4 2 2" xfId="33087"/>
    <cellStyle name="Input cel 2 3 2 2 4 3" xfId="26705"/>
    <cellStyle name="Input cel 2 3 2 2 5" xfId="5198"/>
    <cellStyle name="Input cel 2 3 2 2 5 2" xfId="15567"/>
    <cellStyle name="Input cel 2 3 2 2 5 2 2" xfId="33535"/>
    <cellStyle name="Input cel 2 3 2 2 5 3" xfId="27205"/>
    <cellStyle name="Input cel 2 3 2 2 6" xfId="6799"/>
    <cellStyle name="Input cel 2 3 2 2 6 2" xfId="17168"/>
    <cellStyle name="Input cel 2 3 2 2 6 3" xfId="28946"/>
    <cellStyle name="Input cel 2 3 2 2 7" xfId="7592"/>
    <cellStyle name="Input cel 2 3 2 2 7 2" xfId="17961"/>
    <cellStyle name="Input cel 2 3 2 2 7 3" xfId="35129"/>
    <cellStyle name="Input cel 2 3 2 2 8" xfId="8342"/>
    <cellStyle name="Input cel 2 3 2 2 8 2" xfId="18711"/>
    <cellStyle name="Input cel 2 3 2 2 8 3" xfId="35879"/>
    <cellStyle name="Input cel 2 3 2 2 9" xfId="9033"/>
    <cellStyle name="Input cel 2 3 2 2 9 2" xfId="19402"/>
    <cellStyle name="Input cel 2 3 2 2 9 3" xfId="36570"/>
    <cellStyle name="Input cel 2 3 2 3" xfId="2161"/>
    <cellStyle name="Input cel 2 3 2 3 2" xfId="4979"/>
    <cellStyle name="Input cel 2 3 2 3 2 2" xfId="15349"/>
    <cellStyle name="Input cel 2 3 2 3 2 2 2" xfId="33347"/>
    <cellStyle name="Input cel 2 3 2 3 2 3" xfId="26987"/>
    <cellStyle name="Input cel 2 3 2 3 3" xfId="3974"/>
    <cellStyle name="Input cel 2 3 2 3 3 2" xfId="14344"/>
    <cellStyle name="Input cel 2 3 2 3 3 2 2" xfId="32427"/>
    <cellStyle name="Input cel 2 3 2 3 3 3" xfId="25982"/>
    <cellStyle name="Input cel 2 3 2 3 4" xfId="6256"/>
    <cellStyle name="Input cel 2 3 2 3 4 2" xfId="16625"/>
    <cellStyle name="Input cel 2 3 2 3 4 3" xfId="28241"/>
    <cellStyle name="Input cel 2 3 2 3 5" xfId="6560"/>
    <cellStyle name="Input cel 2 3 2 3 5 2" xfId="16929"/>
    <cellStyle name="Input cel 2 3 2 3 5 3" xfId="34694"/>
    <cellStyle name="Input cel 2 3 2 3 6" xfId="6872"/>
    <cellStyle name="Input cel 2 3 2 3 6 2" xfId="17241"/>
    <cellStyle name="Input cel 2 3 2 3 6 3" xfId="35002"/>
    <cellStyle name="Input cel 2 3 2 3 7" xfId="7651"/>
    <cellStyle name="Input cel 2 3 2 3 7 2" xfId="18020"/>
    <cellStyle name="Input cel 2 3 2 3 7 3" xfId="35188"/>
    <cellStyle name="Input cel 2 3 2 3 8" xfId="12531"/>
    <cellStyle name="Input cel 2 3 2 3 8 2" xfId="24083"/>
    <cellStyle name="Input cel 2 3 2 3 9" xfId="21547"/>
    <cellStyle name="Input cel 2 3 2 4" xfId="3624"/>
    <cellStyle name="Input cel 2 3 2 4 2" xfId="4749"/>
    <cellStyle name="Input cel 2 3 2 4 2 2" xfId="15119"/>
    <cellStyle name="Input cel 2 3 2 4 2 2 2" xfId="33134"/>
    <cellStyle name="Input cel 2 3 2 4 2 3" xfId="26757"/>
    <cellStyle name="Input cel 2 3 2 4 3" xfId="5715"/>
    <cellStyle name="Input cel 2 3 2 4 3 2" xfId="16084"/>
    <cellStyle name="Input cel 2 3 2 4 3 2 2" xfId="34009"/>
    <cellStyle name="Input cel 2 3 2 4 3 3" xfId="27722"/>
    <cellStyle name="Input cel 2 3 2 4 4" xfId="7380"/>
    <cellStyle name="Input cel 2 3 2 4 4 2" xfId="17749"/>
    <cellStyle name="Input cel 2 3 2 4 4 3" xfId="29648"/>
    <cellStyle name="Input cel 2 3 2 4 5" xfId="8135"/>
    <cellStyle name="Input cel 2 3 2 4 5 2" xfId="18504"/>
    <cellStyle name="Input cel 2 3 2 4 5 3" xfId="35672"/>
    <cellStyle name="Input cel 2 3 2 4 6" xfId="8829"/>
    <cellStyle name="Input cel 2 3 2 4 6 2" xfId="19198"/>
    <cellStyle name="Input cel 2 3 2 4 6 3" xfId="36366"/>
    <cellStyle name="Input cel 2 3 2 4 7" xfId="9447"/>
    <cellStyle name="Input cel 2 3 2 4 7 2" xfId="19816"/>
    <cellStyle name="Input cel 2 3 2 4 7 3" xfId="36984"/>
    <cellStyle name="Input cel 2 3 2 4 8" xfId="13994"/>
    <cellStyle name="Input cel 2 3 2 4 8 2" xfId="25632"/>
    <cellStyle name="Input cel 2 3 2 4 9" xfId="23105"/>
    <cellStyle name="Input cel 2 3 2 5" xfId="2416"/>
    <cellStyle name="Input cel 2 3 2 5 2" xfId="12786"/>
    <cellStyle name="Input cel 2 3 2 5 2 2" xfId="31474"/>
    <cellStyle name="Input cel 2 3 2 5 3" xfId="24338"/>
    <cellStyle name="Input cel 2 3 2 6" xfId="3954"/>
    <cellStyle name="Input cel 2 3 2 6 2" xfId="14324"/>
    <cellStyle name="Input cel 2 3 2 6 2 2" xfId="32410"/>
    <cellStyle name="Input cel 2 3 2 6 3" xfId="25962"/>
    <cellStyle name="Input cel 2 3 2 7" xfId="4936"/>
    <cellStyle name="Input cel 2 3 2 7 2" xfId="15306"/>
    <cellStyle name="Input cel 2 3 2 7 2 2" xfId="33308"/>
    <cellStyle name="Input cel 2 3 2 7 3" xfId="26944"/>
    <cellStyle name="Input cel 2 3 2 8" xfId="5252"/>
    <cellStyle name="Input cel 2 3 2 8 2" xfId="15621"/>
    <cellStyle name="Input cel 2 3 2 8 3" xfId="27259"/>
    <cellStyle name="Input cel 2 3 2 9" xfId="6053"/>
    <cellStyle name="Input cel 2 3 2 9 2" xfId="16422"/>
    <cellStyle name="Input cel 2 3 2 9 3" xfId="34278"/>
    <cellStyle name="Input cel 2 3 3" xfId="1014"/>
    <cellStyle name="Input cel 2 3 3 10" xfId="6310"/>
    <cellStyle name="Input cel 2 3 3 10 2" xfId="16679"/>
    <cellStyle name="Input cel 2 3 3 10 3" xfId="34456"/>
    <cellStyle name="Input cel 2 3 3 11" xfId="6632"/>
    <cellStyle name="Input cel 2 3 3 11 2" xfId="17001"/>
    <cellStyle name="Input cel 2 3 3 11 3" xfId="34766"/>
    <cellStyle name="Input cel 2 3 3 12" xfId="11384"/>
    <cellStyle name="Input cel 2 3 3 12 2" xfId="24347"/>
    <cellStyle name="Input cel 2 3 3 13" xfId="21820"/>
    <cellStyle name="Input cel 2 3 3 2" xfId="3557"/>
    <cellStyle name="Input cel 2 3 3 2 2" xfId="4534"/>
    <cellStyle name="Input cel 2 3 3 2 2 2" xfId="14904"/>
    <cellStyle name="Input cel 2 3 3 2 2 2 2" xfId="32939"/>
    <cellStyle name="Input cel 2 3 3 2 2 3" xfId="26542"/>
    <cellStyle name="Input cel 2 3 3 2 3" xfId="5648"/>
    <cellStyle name="Input cel 2 3 3 2 3 2" xfId="16017"/>
    <cellStyle name="Input cel 2 3 3 2 3 2 2" xfId="33942"/>
    <cellStyle name="Input cel 2 3 3 2 3 3" xfId="27655"/>
    <cellStyle name="Input cel 2 3 3 2 4" xfId="7313"/>
    <cellStyle name="Input cel 2 3 3 2 4 2" xfId="17682"/>
    <cellStyle name="Input cel 2 3 3 2 4 3" xfId="29581"/>
    <cellStyle name="Input cel 2 3 3 2 5" xfId="8068"/>
    <cellStyle name="Input cel 2 3 3 2 5 2" xfId="18437"/>
    <cellStyle name="Input cel 2 3 3 2 5 3" xfId="35605"/>
    <cellStyle name="Input cel 2 3 3 2 6" xfId="8762"/>
    <cellStyle name="Input cel 2 3 3 2 6 2" xfId="19131"/>
    <cellStyle name="Input cel 2 3 3 2 6 3" xfId="36299"/>
    <cellStyle name="Input cel 2 3 3 2 7" xfId="9380"/>
    <cellStyle name="Input cel 2 3 3 2 7 2" xfId="19749"/>
    <cellStyle name="Input cel 2 3 3 2 7 3" xfId="36917"/>
    <cellStyle name="Input cel 2 3 3 2 8" xfId="13927"/>
    <cellStyle name="Input cel 2 3 3 2 8 2" xfId="25565"/>
    <cellStyle name="Input cel 2 3 3 2 9" xfId="23038"/>
    <cellStyle name="Input cel 2 3 3 3" xfId="3457"/>
    <cellStyle name="Input cel 2 3 3 3 2" xfId="4030"/>
    <cellStyle name="Input cel 2 3 3 3 2 2" xfId="14400"/>
    <cellStyle name="Input cel 2 3 3 3 2 2 2" xfId="32474"/>
    <cellStyle name="Input cel 2 3 3 3 2 3" xfId="26038"/>
    <cellStyle name="Input cel 2 3 3 3 3" xfId="5548"/>
    <cellStyle name="Input cel 2 3 3 3 3 2" xfId="15917"/>
    <cellStyle name="Input cel 2 3 3 3 3 2 2" xfId="33842"/>
    <cellStyle name="Input cel 2 3 3 3 3 3" xfId="27555"/>
    <cellStyle name="Input cel 2 3 3 3 4" xfId="7213"/>
    <cellStyle name="Input cel 2 3 3 3 4 2" xfId="17582"/>
    <cellStyle name="Input cel 2 3 3 3 4 3" xfId="29481"/>
    <cellStyle name="Input cel 2 3 3 3 5" xfId="7968"/>
    <cellStyle name="Input cel 2 3 3 3 5 2" xfId="18337"/>
    <cellStyle name="Input cel 2 3 3 3 5 3" xfId="35505"/>
    <cellStyle name="Input cel 2 3 3 3 6" xfId="8662"/>
    <cellStyle name="Input cel 2 3 3 3 6 2" xfId="19031"/>
    <cellStyle name="Input cel 2 3 3 3 6 3" xfId="36199"/>
    <cellStyle name="Input cel 2 3 3 3 7" xfId="9280"/>
    <cellStyle name="Input cel 2 3 3 3 7 2" xfId="19649"/>
    <cellStyle name="Input cel 2 3 3 3 7 3" xfId="36817"/>
    <cellStyle name="Input cel 2 3 3 3 8" xfId="13827"/>
    <cellStyle name="Input cel 2 3 3 3 8 2" xfId="25465"/>
    <cellStyle name="Input cel 2 3 3 3 9" xfId="22938"/>
    <cellStyle name="Input cel 2 3 3 4" xfId="4691"/>
    <cellStyle name="Input cel 2 3 3 4 2" xfId="15061"/>
    <cellStyle name="Input cel 2 3 3 4 2 2" xfId="33083"/>
    <cellStyle name="Input cel 2 3 3 4 3" xfId="26699"/>
    <cellStyle name="Input cel 2 3 3 5" xfId="5115"/>
    <cellStyle name="Input cel 2 3 3 5 2" xfId="15485"/>
    <cellStyle name="Input cel 2 3 3 5 2 2" xfId="33462"/>
    <cellStyle name="Input cel 2 3 3 5 3" xfId="27123"/>
    <cellStyle name="Input cel 2 3 3 6" xfId="5317"/>
    <cellStyle name="Input cel 2 3 3 6 2" xfId="15686"/>
    <cellStyle name="Input cel 2 3 3 6 2 2" xfId="33635"/>
    <cellStyle name="Input cel 2 3 3 6 3" xfId="27324"/>
    <cellStyle name="Input cel 2 3 3 7" xfId="4601"/>
    <cellStyle name="Input cel 2 3 3 7 2" xfId="14971"/>
    <cellStyle name="Input cel 2 3 3 7 3" xfId="26609"/>
    <cellStyle name="Input cel 2 3 3 8" xfId="6442"/>
    <cellStyle name="Input cel 2 3 3 8 2" xfId="16811"/>
    <cellStyle name="Input cel 2 3 3 8 3" xfId="34576"/>
    <cellStyle name="Input cel 2 3 3 9" xfId="6078"/>
    <cellStyle name="Input cel 2 3 3 9 2" xfId="16447"/>
    <cellStyle name="Input cel 2 3 3 9 3" xfId="34303"/>
    <cellStyle name="Input cel 2 3 4" xfId="680"/>
    <cellStyle name="Input cel 2 3 4 10" xfId="7758"/>
    <cellStyle name="Input cel 2 3 4 10 2" xfId="18127"/>
    <cellStyle name="Input cel 2 3 4 10 3" xfId="35295"/>
    <cellStyle name="Input cel 2 3 4 11" xfId="8472"/>
    <cellStyle name="Input cel 2 3 4 11 2" xfId="18841"/>
    <cellStyle name="Input cel 2 3 4 11 3" xfId="36009"/>
    <cellStyle name="Input cel 2 3 4 12" xfId="11050"/>
    <cellStyle name="Input cel 2 3 4 12 2" xfId="24781"/>
    <cellStyle name="Input cel 2 3 4 13" xfId="22254"/>
    <cellStyle name="Input cel 2 3 4 2" xfId="3357"/>
    <cellStyle name="Input cel 2 3 4 2 2" xfId="4407"/>
    <cellStyle name="Input cel 2 3 4 2 2 2" xfId="14777"/>
    <cellStyle name="Input cel 2 3 4 2 2 2 2" xfId="32823"/>
    <cellStyle name="Input cel 2 3 4 2 2 3" xfId="26415"/>
    <cellStyle name="Input cel 2 3 4 2 3" xfId="5448"/>
    <cellStyle name="Input cel 2 3 4 2 3 2" xfId="15817"/>
    <cellStyle name="Input cel 2 3 4 2 3 2 2" xfId="33742"/>
    <cellStyle name="Input cel 2 3 4 2 3 3" xfId="27455"/>
    <cellStyle name="Input cel 2 3 4 2 4" xfId="7113"/>
    <cellStyle name="Input cel 2 3 4 2 4 2" xfId="17482"/>
    <cellStyle name="Input cel 2 3 4 2 4 3" xfId="29381"/>
    <cellStyle name="Input cel 2 3 4 2 5" xfId="7868"/>
    <cellStyle name="Input cel 2 3 4 2 5 2" xfId="18237"/>
    <cellStyle name="Input cel 2 3 4 2 5 3" xfId="35405"/>
    <cellStyle name="Input cel 2 3 4 2 6" xfId="8562"/>
    <cellStyle name="Input cel 2 3 4 2 6 2" xfId="18931"/>
    <cellStyle name="Input cel 2 3 4 2 6 3" xfId="36099"/>
    <cellStyle name="Input cel 2 3 4 2 7" xfId="9180"/>
    <cellStyle name="Input cel 2 3 4 2 7 2" xfId="19549"/>
    <cellStyle name="Input cel 2 3 4 2 7 3" xfId="36717"/>
    <cellStyle name="Input cel 2 3 4 2 8" xfId="13727"/>
    <cellStyle name="Input cel 2 3 4 2 8 2" xfId="25365"/>
    <cellStyle name="Input cel 2 3 4 2 9" xfId="22838"/>
    <cellStyle name="Input cel 2 3 4 3" xfId="3681"/>
    <cellStyle name="Input cel 2 3 4 3 2" xfId="4619"/>
    <cellStyle name="Input cel 2 3 4 3 2 2" xfId="14989"/>
    <cellStyle name="Input cel 2 3 4 3 2 2 2" xfId="33017"/>
    <cellStyle name="Input cel 2 3 4 3 2 3" xfId="26627"/>
    <cellStyle name="Input cel 2 3 4 3 3" xfId="5772"/>
    <cellStyle name="Input cel 2 3 4 3 3 2" xfId="16141"/>
    <cellStyle name="Input cel 2 3 4 3 3 2 2" xfId="34066"/>
    <cellStyle name="Input cel 2 3 4 3 3 3" xfId="27779"/>
    <cellStyle name="Input cel 2 3 4 3 4" xfId="7437"/>
    <cellStyle name="Input cel 2 3 4 3 4 2" xfId="17806"/>
    <cellStyle name="Input cel 2 3 4 3 4 3" xfId="29705"/>
    <cellStyle name="Input cel 2 3 4 3 5" xfId="8192"/>
    <cellStyle name="Input cel 2 3 4 3 5 2" xfId="18561"/>
    <cellStyle name="Input cel 2 3 4 3 5 3" xfId="35729"/>
    <cellStyle name="Input cel 2 3 4 3 6" xfId="8886"/>
    <cellStyle name="Input cel 2 3 4 3 6 2" xfId="19255"/>
    <cellStyle name="Input cel 2 3 4 3 6 3" xfId="36423"/>
    <cellStyle name="Input cel 2 3 4 3 7" xfId="9504"/>
    <cellStyle name="Input cel 2 3 4 3 7 2" xfId="19873"/>
    <cellStyle name="Input cel 2 3 4 3 7 3" xfId="37041"/>
    <cellStyle name="Input cel 2 3 4 3 8" xfId="14051"/>
    <cellStyle name="Input cel 2 3 4 3 8 2" xfId="25689"/>
    <cellStyle name="Input cel 2 3 4 3 9" xfId="23162"/>
    <cellStyle name="Input cel 2 3 4 4" xfId="2034"/>
    <cellStyle name="Input cel 2 3 4 4 2" xfId="12404"/>
    <cellStyle name="Input cel 2 3 4 4 2 2" xfId="31184"/>
    <cellStyle name="Input cel 2 3 4 4 3" xfId="23956"/>
    <cellStyle name="Input cel 2 3 4 5" xfId="5075"/>
    <cellStyle name="Input cel 2 3 4 5 2" xfId="15445"/>
    <cellStyle name="Input cel 2 3 4 5 2 2" xfId="33429"/>
    <cellStyle name="Input cel 2 3 4 5 3" xfId="27083"/>
    <cellStyle name="Input cel 2 3 4 6" xfId="5203"/>
    <cellStyle name="Input cel 2 3 4 6 2" xfId="15572"/>
    <cellStyle name="Input cel 2 3 4 6 2 2" xfId="33538"/>
    <cellStyle name="Input cel 2 3 4 6 3" xfId="27210"/>
    <cellStyle name="Input cel 2 3 4 7" xfId="5976"/>
    <cellStyle name="Input cel 2 3 4 7 2" xfId="16345"/>
    <cellStyle name="Input cel 2 3 4 7 3" xfId="27983"/>
    <cellStyle name="Input cel 2 3 4 8" xfId="6710"/>
    <cellStyle name="Input cel 2 3 4 8 2" xfId="17079"/>
    <cellStyle name="Input cel 2 3 4 8 3" xfId="34844"/>
    <cellStyle name="Input cel 2 3 4 9" xfId="6989"/>
    <cellStyle name="Input cel 2 3 4 9 2" xfId="17358"/>
    <cellStyle name="Input cel 2 3 4 9 3" xfId="35063"/>
    <cellStyle name="Input cel 2 3 5" xfId="3623"/>
    <cellStyle name="Input cel 2 3 5 2" xfId="4374"/>
    <cellStyle name="Input cel 2 3 5 2 2" xfId="14744"/>
    <cellStyle name="Input cel 2 3 5 2 2 2" xfId="32794"/>
    <cellStyle name="Input cel 2 3 5 2 3" xfId="26382"/>
    <cellStyle name="Input cel 2 3 5 3" xfId="5714"/>
    <cellStyle name="Input cel 2 3 5 3 2" xfId="16083"/>
    <cellStyle name="Input cel 2 3 5 3 2 2" xfId="34008"/>
    <cellStyle name="Input cel 2 3 5 3 3" xfId="27721"/>
    <cellStyle name="Input cel 2 3 5 4" xfId="7379"/>
    <cellStyle name="Input cel 2 3 5 4 2" xfId="17748"/>
    <cellStyle name="Input cel 2 3 5 4 3" xfId="29647"/>
    <cellStyle name="Input cel 2 3 5 5" xfId="8134"/>
    <cellStyle name="Input cel 2 3 5 5 2" xfId="18503"/>
    <cellStyle name="Input cel 2 3 5 5 3" xfId="35671"/>
    <cellStyle name="Input cel 2 3 5 6" xfId="8828"/>
    <cellStyle name="Input cel 2 3 5 6 2" xfId="19197"/>
    <cellStyle name="Input cel 2 3 5 6 3" xfId="36365"/>
    <cellStyle name="Input cel 2 3 5 7" xfId="9446"/>
    <cellStyle name="Input cel 2 3 5 7 2" xfId="19815"/>
    <cellStyle name="Input cel 2 3 5 7 3" xfId="36983"/>
    <cellStyle name="Input cel 2 3 5 8" xfId="13993"/>
    <cellStyle name="Input cel 2 3 5 8 2" xfId="25631"/>
    <cellStyle name="Input cel 2 3 5 9" xfId="23104"/>
    <cellStyle name="Input cel 2 3 6" xfId="3415"/>
    <cellStyle name="Input cel 2 3 6 2" xfId="4659"/>
    <cellStyle name="Input cel 2 3 6 2 2" xfId="15029"/>
    <cellStyle name="Input cel 2 3 6 2 2 2" xfId="33053"/>
    <cellStyle name="Input cel 2 3 6 2 3" xfId="26667"/>
    <cellStyle name="Input cel 2 3 6 3" xfId="5506"/>
    <cellStyle name="Input cel 2 3 6 3 2" xfId="15875"/>
    <cellStyle name="Input cel 2 3 6 3 2 2" xfId="33800"/>
    <cellStyle name="Input cel 2 3 6 3 3" xfId="27513"/>
    <cellStyle name="Input cel 2 3 6 4" xfId="7171"/>
    <cellStyle name="Input cel 2 3 6 4 2" xfId="17540"/>
    <cellStyle name="Input cel 2 3 6 4 3" xfId="29439"/>
    <cellStyle name="Input cel 2 3 6 5" xfId="7926"/>
    <cellStyle name="Input cel 2 3 6 5 2" xfId="18295"/>
    <cellStyle name="Input cel 2 3 6 5 3" xfId="35463"/>
    <cellStyle name="Input cel 2 3 6 6" xfId="8620"/>
    <cellStyle name="Input cel 2 3 6 6 2" xfId="18989"/>
    <cellStyle name="Input cel 2 3 6 6 3" xfId="36157"/>
    <cellStyle name="Input cel 2 3 6 7" xfId="9238"/>
    <cellStyle name="Input cel 2 3 6 7 2" xfId="19607"/>
    <cellStyle name="Input cel 2 3 6 7 3" xfId="36775"/>
    <cellStyle name="Input cel 2 3 6 8" xfId="13785"/>
    <cellStyle name="Input cel 2 3 6 8 2" xfId="25423"/>
    <cellStyle name="Input cel 2 3 6 9" xfId="22896"/>
    <cellStyle name="Input cel 2 3 7" xfId="4901"/>
    <cellStyle name="Input cel 2 3 7 2" xfId="15271"/>
    <cellStyle name="Input cel 2 3 7 2 2" xfId="33274"/>
    <cellStyle name="Input cel 2 3 7 3" xfId="26909"/>
    <cellStyle name="Input cel 2 3 8" xfId="4454"/>
    <cellStyle name="Input cel 2 3 8 2" xfId="14824"/>
    <cellStyle name="Input cel 2 3 8 2 2" xfId="32867"/>
    <cellStyle name="Input cel 2 3 8 3" xfId="26462"/>
    <cellStyle name="Input cel 2 3 9" xfId="5323"/>
    <cellStyle name="Input cel 2 3 9 2" xfId="15692"/>
    <cellStyle name="Input cel 2 3 9 2 2" xfId="33638"/>
    <cellStyle name="Input cel 2 3 9 3" xfId="27330"/>
    <cellStyle name="Input cel 2 4" xfId="485"/>
    <cellStyle name="Input cel 2 4 10" xfId="1799"/>
    <cellStyle name="Input cel 2 4 10 2" xfId="12169"/>
    <cellStyle name="Input cel 2 4 10 3" xfId="23721"/>
    <cellStyle name="Input cel 2 4 11" xfId="6038"/>
    <cellStyle name="Input cel 2 4 11 2" xfId="16407"/>
    <cellStyle name="Input cel 2 4 11 3" xfId="34263"/>
    <cellStyle name="Input cel 2 4 12" xfId="1622"/>
    <cellStyle name="Input cel 2 4 12 2" xfId="11992"/>
    <cellStyle name="Input cel 2 4 12 3" xfId="30790"/>
    <cellStyle name="Input cel 2 4 13" xfId="1464"/>
    <cellStyle name="Input cel 2 4 13 2" xfId="11834"/>
    <cellStyle name="Input cel 2 4 13 3" xfId="30632"/>
    <cellStyle name="Input cel 2 4 14" xfId="6111"/>
    <cellStyle name="Input cel 2 4 14 2" xfId="16480"/>
    <cellStyle name="Input cel 2 4 14 3" xfId="34336"/>
    <cellStyle name="Input cel 2 4 15" xfId="10867"/>
    <cellStyle name="Input cel 2 4 15 2" xfId="23366"/>
    <cellStyle name="Input cel 2 4 16" xfId="21255"/>
    <cellStyle name="Input cel 2 4 2" xfId="971"/>
    <cellStyle name="Input cel 2 4 2 10" xfId="6868"/>
    <cellStyle name="Input cel 2 4 2 10 2" xfId="17237"/>
    <cellStyle name="Input cel 2 4 2 10 3" xfId="34998"/>
    <cellStyle name="Input cel 2 4 2 11" xfId="7647"/>
    <cellStyle name="Input cel 2 4 2 11 2" xfId="18016"/>
    <cellStyle name="Input cel 2 4 2 11 3" xfId="35184"/>
    <cellStyle name="Input cel 2 4 2 12" xfId="8379"/>
    <cellStyle name="Input cel 2 4 2 12 2" xfId="18748"/>
    <cellStyle name="Input cel 2 4 2 12 3" xfId="35916"/>
    <cellStyle name="Input cel 2 4 2 13" xfId="11341"/>
    <cellStyle name="Input cel 2 4 2 13 2" xfId="23577"/>
    <cellStyle name="Input cel 2 4 2 14" xfId="21330"/>
    <cellStyle name="Input cel 2 4 2 2" xfId="3064"/>
    <cellStyle name="Input cel 2 4 2 2 10" xfId="13434"/>
    <cellStyle name="Input cel 2 4 2 2 10 2" xfId="25072"/>
    <cellStyle name="Input cel 2 4 2 2 11" xfId="22545"/>
    <cellStyle name="Input cel 2 4 2 2 2" xfId="3545"/>
    <cellStyle name="Input cel 2 4 2 2 2 2" xfId="4657"/>
    <cellStyle name="Input cel 2 4 2 2 2 2 2" xfId="15027"/>
    <cellStyle name="Input cel 2 4 2 2 2 2 2 2" xfId="33051"/>
    <cellStyle name="Input cel 2 4 2 2 2 2 3" xfId="26665"/>
    <cellStyle name="Input cel 2 4 2 2 2 3" xfId="5636"/>
    <cellStyle name="Input cel 2 4 2 2 2 3 2" xfId="16005"/>
    <cellStyle name="Input cel 2 4 2 2 2 3 2 2" xfId="33930"/>
    <cellStyle name="Input cel 2 4 2 2 2 3 3" xfId="27643"/>
    <cellStyle name="Input cel 2 4 2 2 2 4" xfId="7301"/>
    <cellStyle name="Input cel 2 4 2 2 2 4 2" xfId="17670"/>
    <cellStyle name="Input cel 2 4 2 2 2 4 3" xfId="29569"/>
    <cellStyle name="Input cel 2 4 2 2 2 5" xfId="8056"/>
    <cellStyle name="Input cel 2 4 2 2 2 5 2" xfId="18425"/>
    <cellStyle name="Input cel 2 4 2 2 2 5 3" xfId="35593"/>
    <cellStyle name="Input cel 2 4 2 2 2 6" xfId="8750"/>
    <cellStyle name="Input cel 2 4 2 2 2 6 2" xfId="19119"/>
    <cellStyle name="Input cel 2 4 2 2 2 6 3" xfId="36287"/>
    <cellStyle name="Input cel 2 4 2 2 2 7" xfId="9368"/>
    <cellStyle name="Input cel 2 4 2 2 2 7 2" xfId="19737"/>
    <cellStyle name="Input cel 2 4 2 2 2 7 3" xfId="36905"/>
    <cellStyle name="Input cel 2 4 2 2 2 8" xfId="13915"/>
    <cellStyle name="Input cel 2 4 2 2 2 8 2" xfId="25553"/>
    <cellStyle name="Input cel 2 4 2 2 2 9" xfId="23026"/>
    <cellStyle name="Input cel 2 4 2 2 3" xfId="3783"/>
    <cellStyle name="Input cel 2 4 2 2 3 2" xfId="4546"/>
    <cellStyle name="Input cel 2 4 2 2 3 2 2" xfId="14916"/>
    <cellStyle name="Input cel 2 4 2 2 3 2 2 2" xfId="32951"/>
    <cellStyle name="Input cel 2 4 2 2 3 2 3" xfId="26554"/>
    <cellStyle name="Input cel 2 4 2 2 3 3" xfId="5874"/>
    <cellStyle name="Input cel 2 4 2 2 3 3 2" xfId="16243"/>
    <cellStyle name="Input cel 2 4 2 2 3 3 2 2" xfId="34168"/>
    <cellStyle name="Input cel 2 4 2 2 3 3 3" xfId="27881"/>
    <cellStyle name="Input cel 2 4 2 2 3 4" xfId="7539"/>
    <cellStyle name="Input cel 2 4 2 2 3 4 2" xfId="17908"/>
    <cellStyle name="Input cel 2 4 2 2 3 4 3" xfId="29807"/>
    <cellStyle name="Input cel 2 4 2 2 3 5" xfId="8294"/>
    <cellStyle name="Input cel 2 4 2 2 3 5 2" xfId="18663"/>
    <cellStyle name="Input cel 2 4 2 2 3 5 3" xfId="35831"/>
    <cellStyle name="Input cel 2 4 2 2 3 6" xfId="8988"/>
    <cellStyle name="Input cel 2 4 2 2 3 6 2" xfId="19357"/>
    <cellStyle name="Input cel 2 4 2 2 3 6 3" xfId="36525"/>
    <cellStyle name="Input cel 2 4 2 2 3 7" xfId="9606"/>
    <cellStyle name="Input cel 2 4 2 2 3 7 2" xfId="19975"/>
    <cellStyle name="Input cel 2 4 2 2 3 7 3" xfId="37143"/>
    <cellStyle name="Input cel 2 4 2 2 3 8" xfId="14153"/>
    <cellStyle name="Input cel 2 4 2 2 3 8 2" xfId="25791"/>
    <cellStyle name="Input cel 2 4 2 2 3 9" xfId="23264"/>
    <cellStyle name="Input cel 2 4 2 2 4" xfId="4798"/>
    <cellStyle name="Input cel 2 4 2 2 4 2" xfId="15168"/>
    <cellStyle name="Input cel 2 4 2 2 4 2 2" xfId="33179"/>
    <cellStyle name="Input cel 2 4 2 2 4 3" xfId="26806"/>
    <cellStyle name="Input cel 2 4 2 2 5" xfId="5271"/>
    <cellStyle name="Input cel 2 4 2 2 5 2" xfId="15640"/>
    <cellStyle name="Input cel 2 4 2 2 5 2 2" xfId="33592"/>
    <cellStyle name="Input cel 2 4 2 2 5 3" xfId="27278"/>
    <cellStyle name="Input cel 2 4 2 2 6" xfId="6907"/>
    <cellStyle name="Input cel 2 4 2 2 6 2" xfId="17276"/>
    <cellStyle name="Input cel 2 4 2 2 6 3" xfId="29088"/>
    <cellStyle name="Input cel 2 4 2 2 7" xfId="7682"/>
    <cellStyle name="Input cel 2 4 2 2 7 2" xfId="18051"/>
    <cellStyle name="Input cel 2 4 2 2 7 3" xfId="35219"/>
    <cellStyle name="Input cel 2 4 2 2 8" xfId="8410"/>
    <cellStyle name="Input cel 2 4 2 2 8 2" xfId="18779"/>
    <cellStyle name="Input cel 2 4 2 2 8 3" xfId="35947"/>
    <cellStyle name="Input cel 2 4 2 2 9" xfId="9069"/>
    <cellStyle name="Input cel 2 4 2 2 9 2" xfId="19438"/>
    <cellStyle name="Input cel 2 4 2 2 9 3" xfId="36606"/>
    <cellStyle name="Input cel 2 4 2 3" xfId="3631"/>
    <cellStyle name="Input cel 2 4 2 3 2" xfId="4360"/>
    <cellStyle name="Input cel 2 4 2 3 2 2" xfId="14730"/>
    <cellStyle name="Input cel 2 4 2 3 2 2 2" xfId="32782"/>
    <cellStyle name="Input cel 2 4 2 3 2 3" xfId="26368"/>
    <cellStyle name="Input cel 2 4 2 3 3" xfId="5722"/>
    <cellStyle name="Input cel 2 4 2 3 3 2" xfId="16091"/>
    <cellStyle name="Input cel 2 4 2 3 3 2 2" xfId="34016"/>
    <cellStyle name="Input cel 2 4 2 3 3 3" xfId="27729"/>
    <cellStyle name="Input cel 2 4 2 3 4" xfId="7387"/>
    <cellStyle name="Input cel 2 4 2 3 4 2" xfId="17756"/>
    <cellStyle name="Input cel 2 4 2 3 4 3" xfId="29655"/>
    <cellStyle name="Input cel 2 4 2 3 5" xfId="8142"/>
    <cellStyle name="Input cel 2 4 2 3 5 2" xfId="18511"/>
    <cellStyle name="Input cel 2 4 2 3 5 3" xfId="35679"/>
    <cellStyle name="Input cel 2 4 2 3 6" xfId="8836"/>
    <cellStyle name="Input cel 2 4 2 3 6 2" xfId="19205"/>
    <cellStyle name="Input cel 2 4 2 3 6 3" xfId="36373"/>
    <cellStyle name="Input cel 2 4 2 3 7" xfId="9454"/>
    <cellStyle name="Input cel 2 4 2 3 7 2" xfId="19823"/>
    <cellStyle name="Input cel 2 4 2 3 7 3" xfId="36991"/>
    <cellStyle name="Input cel 2 4 2 3 8" xfId="14001"/>
    <cellStyle name="Input cel 2 4 2 3 8 2" xfId="25639"/>
    <cellStyle name="Input cel 2 4 2 3 9" xfId="23112"/>
    <cellStyle name="Input cel 2 4 2 4" xfId="3723"/>
    <cellStyle name="Input cel 2 4 2 4 2" xfId="4076"/>
    <cellStyle name="Input cel 2 4 2 4 2 2" xfId="14446"/>
    <cellStyle name="Input cel 2 4 2 4 2 2 2" xfId="32519"/>
    <cellStyle name="Input cel 2 4 2 4 2 3" xfId="26084"/>
    <cellStyle name="Input cel 2 4 2 4 3" xfId="5814"/>
    <cellStyle name="Input cel 2 4 2 4 3 2" xfId="16183"/>
    <cellStyle name="Input cel 2 4 2 4 3 2 2" xfId="34108"/>
    <cellStyle name="Input cel 2 4 2 4 3 3" xfId="27821"/>
    <cellStyle name="Input cel 2 4 2 4 4" xfId="7479"/>
    <cellStyle name="Input cel 2 4 2 4 4 2" xfId="17848"/>
    <cellStyle name="Input cel 2 4 2 4 4 3" xfId="29747"/>
    <cellStyle name="Input cel 2 4 2 4 5" xfId="8234"/>
    <cellStyle name="Input cel 2 4 2 4 5 2" xfId="18603"/>
    <cellStyle name="Input cel 2 4 2 4 5 3" xfId="35771"/>
    <cellStyle name="Input cel 2 4 2 4 6" xfId="8928"/>
    <cellStyle name="Input cel 2 4 2 4 6 2" xfId="19297"/>
    <cellStyle name="Input cel 2 4 2 4 6 3" xfId="36465"/>
    <cellStyle name="Input cel 2 4 2 4 7" xfId="9546"/>
    <cellStyle name="Input cel 2 4 2 4 7 2" xfId="19915"/>
    <cellStyle name="Input cel 2 4 2 4 7 3" xfId="37083"/>
    <cellStyle name="Input cel 2 4 2 4 8" xfId="14093"/>
    <cellStyle name="Input cel 2 4 2 4 8 2" xfId="25731"/>
    <cellStyle name="Input cel 2 4 2 4 9" xfId="23204"/>
    <cellStyle name="Input cel 2 4 2 5" xfId="2406"/>
    <cellStyle name="Input cel 2 4 2 5 2" xfId="12776"/>
    <cellStyle name="Input cel 2 4 2 5 2 2" xfId="31464"/>
    <cellStyle name="Input cel 2 4 2 5 3" xfId="24328"/>
    <cellStyle name="Input cel 2 4 2 6" xfId="1750"/>
    <cellStyle name="Input cel 2 4 2 6 2" xfId="12120"/>
    <cellStyle name="Input cel 2 4 2 6 2 2" xfId="30914"/>
    <cellStyle name="Input cel 2 4 2 6 3" xfId="23672"/>
    <cellStyle name="Input cel 2 4 2 7" xfId="1717"/>
    <cellStyle name="Input cel 2 4 2 7 2" xfId="12087"/>
    <cellStyle name="Input cel 2 4 2 7 2 2" xfId="30881"/>
    <cellStyle name="Input cel 2 4 2 7 3" xfId="23639"/>
    <cellStyle name="Input cel 2 4 2 8" xfId="3969"/>
    <cellStyle name="Input cel 2 4 2 8 2" xfId="14339"/>
    <cellStyle name="Input cel 2 4 2 8 3" xfId="25977"/>
    <cellStyle name="Input cel 2 4 2 9" xfId="6095"/>
    <cellStyle name="Input cel 2 4 2 9 2" xfId="16464"/>
    <cellStyle name="Input cel 2 4 2 9 3" xfId="34320"/>
    <cellStyle name="Input cel 2 4 3" xfId="1073"/>
    <cellStyle name="Input cel 2 4 3 10" xfId="6676"/>
    <cellStyle name="Input cel 2 4 3 10 2" xfId="17045"/>
    <cellStyle name="Input cel 2 4 3 10 3" xfId="34810"/>
    <cellStyle name="Input cel 2 4 3 11" xfId="6139"/>
    <cellStyle name="Input cel 2 4 3 11 2" xfId="16508"/>
    <cellStyle name="Input cel 2 4 3 11 3" xfId="34364"/>
    <cellStyle name="Input cel 2 4 3 12" xfId="11443"/>
    <cellStyle name="Input cel 2 4 3 12 2" xfId="24406"/>
    <cellStyle name="Input cel 2 4 3 13" xfId="21879"/>
    <cellStyle name="Input cel 2 4 3 2" xfId="3745"/>
    <cellStyle name="Input cel 2 4 3 2 2" xfId="4089"/>
    <cellStyle name="Input cel 2 4 3 2 2 2" xfId="14459"/>
    <cellStyle name="Input cel 2 4 3 2 2 2 2" xfId="32532"/>
    <cellStyle name="Input cel 2 4 3 2 2 3" xfId="26097"/>
    <cellStyle name="Input cel 2 4 3 2 3" xfId="5836"/>
    <cellStyle name="Input cel 2 4 3 2 3 2" xfId="16205"/>
    <cellStyle name="Input cel 2 4 3 2 3 2 2" xfId="34130"/>
    <cellStyle name="Input cel 2 4 3 2 3 3" xfId="27843"/>
    <cellStyle name="Input cel 2 4 3 2 4" xfId="7501"/>
    <cellStyle name="Input cel 2 4 3 2 4 2" xfId="17870"/>
    <cellStyle name="Input cel 2 4 3 2 4 3" xfId="29769"/>
    <cellStyle name="Input cel 2 4 3 2 5" xfId="8256"/>
    <cellStyle name="Input cel 2 4 3 2 5 2" xfId="18625"/>
    <cellStyle name="Input cel 2 4 3 2 5 3" xfId="35793"/>
    <cellStyle name="Input cel 2 4 3 2 6" xfId="8950"/>
    <cellStyle name="Input cel 2 4 3 2 6 2" xfId="19319"/>
    <cellStyle name="Input cel 2 4 3 2 6 3" xfId="36487"/>
    <cellStyle name="Input cel 2 4 3 2 7" xfId="9568"/>
    <cellStyle name="Input cel 2 4 3 2 7 2" xfId="19937"/>
    <cellStyle name="Input cel 2 4 3 2 7 3" xfId="37105"/>
    <cellStyle name="Input cel 2 4 3 2 8" xfId="14115"/>
    <cellStyle name="Input cel 2 4 3 2 8 2" xfId="25753"/>
    <cellStyle name="Input cel 2 4 3 2 9" xfId="23226"/>
    <cellStyle name="Input cel 2 4 3 3" xfId="2173"/>
    <cellStyle name="Input cel 2 4 3 3 2" xfId="4712"/>
    <cellStyle name="Input cel 2 4 3 3 2 2" xfId="15082"/>
    <cellStyle name="Input cel 2 4 3 3 2 2 2" xfId="33100"/>
    <cellStyle name="Input cel 2 4 3 3 2 3" xfId="26720"/>
    <cellStyle name="Input cel 2 4 3 3 3" xfId="4523"/>
    <cellStyle name="Input cel 2 4 3 3 3 2" xfId="14893"/>
    <cellStyle name="Input cel 2 4 3 3 3 2 2" xfId="32931"/>
    <cellStyle name="Input cel 2 4 3 3 3 3" xfId="26531"/>
    <cellStyle name="Input cel 2 4 3 3 4" xfId="6268"/>
    <cellStyle name="Input cel 2 4 3 3 4 2" xfId="16637"/>
    <cellStyle name="Input cel 2 4 3 3 4 3" xfId="28253"/>
    <cellStyle name="Input cel 2 4 3 3 5" xfId="2468"/>
    <cellStyle name="Input cel 2 4 3 3 5 2" xfId="12838"/>
    <cellStyle name="Input cel 2 4 3 3 5 3" xfId="31525"/>
    <cellStyle name="Input cel 2 4 3 3 6" xfId="6971"/>
    <cellStyle name="Input cel 2 4 3 3 6 2" xfId="17340"/>
    <cellStyle name="Input cel 2 4 3 3 6 3" xfId="35045"/>
    <cellStyle name="Input cel 2 4 3 3 7" xfId="7742"/>
    <cellStyle name="Input cel 2 4 3 3 7 2" xfId="18111"/>
    <cellStyle name="Input cel 2 4 3 3 7 3" xfId="35279"/>
    <cellStyle name="Input cel 2 4 3 3 8" xfId="12543"/>
    <cellStyle name="Input cel 2 4 3 3 8 2" xfId="24095"/>
    <cellStyle name="Input cel 2 4 3 3 9" xfId="21559"/>
    <cellStyle name="Input cel 2 4 3 4" xfId="4731"/>
    <cellStyle name="Input cel 2 4 3 4 2" xfId="15101"/>
    <cellStyle name="Input cel 2 4 3 4 2 2" xfId="33117"/>
    <cellStyle name="Input cel 2 4 3 4 3" xfId="26739"/>
    <cellStyle name="Input cel 2 4 3 5" xfId="4384"/>
    <cellStyle name="Input cel 2 4 3 5 2" xfId="14754"/>
    <cellStyle name="Input cel 2 4 3 5 2 2" xfId="32802"/>
    <cellStyle name="Input cel 2 4 3 5 3" xfId="26392"/>
    <cellStyle name="Input cel 2 4 3 6" xfId="1704"/>
    <cellStyle name="Input cel 2 4 3 6 2" xfId="12074"/>
    <cellStyle name="Input cel 2 4 3 6 2 2" xfId="30869"/>
    <cellStyle name="Input cel 2 4 3 6 3" xfId="23626"/>
    <cellStyle name="Input cel 2 4 3 7" xfId="5241"/>
    <cellStyle name="Input cel 2 4 3 7 2" xfId="15610"/>
    <cellStyle name="Input cel 2 4 3 7 3" xfId="27248"/>
    <cellStyle name="Input cel 2 4 3 8" xfId="6484"/>
    <cellStyle name="Input cel 2 4 3 8 2" xfId="16853"/>
    <cellStyle name="Input cel 2 4 3 8 3" xfId="34618"/>
    <cellStyle name="Input cel 2 4 3 9" xfId="6464"/>
    <cellStyle name="Input cel 2 4 3 9 2" xfId="16833"/>
    <cellStyle name="Input cel 2 4 3 9 3" xfId="34598"/>
    <cellStyle name="Input cel 2 4 4" xfId="734"/>
    <cellStyle name="Input cel 2 4 4 10" xfId="6827"/>
    <cellStyle name="Input cel 2 4 4 10 2" xfId="17196"/>
    <cellStyle name="Input cel 2 4 4 10 3" xfId="34957"/>
    <cellStyle name="Input cel 2 4 4 11" xfId="7611"/>
    <cellStyle name="Input cel 2 4 4 11 2" xfId="17980"/>
    <cellStyle name="Input cel 2 4 4 11 3" xfId="35148"/>
    <cellStyle name="Input cel 2 4 4 12" xfId="11104"/>
    <cellStyle name="Input cel 2 4 4 12 2" xfId="24835"/>
    <cellStyle name="Input cel 2 4 4 13" xfId="22308"/>
    <cellStyle name="Input cel 2 4 4 2" xfId="3454"/>
    <cellStyle name="Input cel 2 4 4 2 2" xfId="4794"/>
    <cellStyle name="Input cel 2 4 4 2 2 2" xfId="15164"/>
    <cellStyle name="Input cel 2 4 4 2 2 2 2" xfId="33176"/>
    <cellStyle name="Input cel 2 4 4 2 2 3" xfId="26802"/>
    <cellStyle name="Input cel 2 4 4 2 3" xfId="5545"/>
    <cellStyle name="Input cel 2 4 4 2 3 2" xfId="15914"/>
    <cellStyle name="Input cel 2 4 4 2 3 2 2" xfId="33839"/>
    <cellStyle name="Input cel 2 4 4 2 3 3" xfId="27552"/>
    <cellStyle name="Input cel 2 4 4 2 4" xfId="7210"/>
    <cellStyle name="Input cel 2 4 4 2 4 2" xfId="17579"/>
    <cellStyle name="Input cel 2 4 4 2 4 3" xfId="29478"/>
    <cellStyle name="Input cel 2 4 4 2 5" xfId="7965"/>
    <cellStyle name="Input cel 2 4 4 2 5 2" xfId="18334"/>
    <cellStyle name="Input cel 2 4 4 2 5 3" xfId="35502"/>
    <cellStyle name="Input cel 2 4 4 2 6" xfId="8659"/>
    <cellStyle name="Input cel 2 4 4 2 6 2" xfId="19028"/>
    <cellStyle name="Input cel 2 4 4 2 6 3" xfId="36196"/>
    <cellStyle name="Input cel 2 4 4 2 7" xfId="9277"/>
    <cellStyle name="Input cel 2 4 4 2 7 2" xfId="19646"/>
    <cellStyle name="Input cel 2 4 4 2 7 3" xfId="36814"/>
    <cellStyle name="Input cel 2 4 4 2 8" xfId="13824"/>
    <cellStyle name="Input cel 2 4 4 2 8 2" xfId="25462"/>
    <cellStyle name="Input cel 2 4 4 2 9" xfId="22935"/>
    <cellStyle name="Input cel 2 4 4 3" xfId="3406"/>
    <cellStyle name="Input cel 2 4 4 3 2" xfId="4722"/>
    <cellStyle name="Input cel 2 4 4 3 2 2" xfId="15092"/>
    <cellStyle name="Input cel 2 4 4 3 2 2 2" xfId="33110"/>
    <cellStyle name="Input cel 2 4 4 3 2 3" xfId="26730"/>
    <cellStyle name="Input cel 2 4 4 3 3" xfId="5497"/>
    <cellStyle name="Input cel 2 4 4 3 3 2" xfId="15866"/>
    <cellStyle name="Input cel 2 4 4 3 3 2 2" xfId="33791"/>
    <cellStyle name="Input cel 2 4 4 3 3 3" xfId="27504"/>
    <cellStyle name="Input cel 2 4 4 3 4" xfId="7162"/>
    <cellStyle name="Input cel 2 4 4 3 4 2" xfId="17531"/>
    <cellStyle name="Input cel 2 4 4 3 4 3" xfId="29430"/>
    <cellStyle name="Input cel 2 4 4 3 5" xfId="7917"/>
    <cellStyle name="Input cel 2 4 4 3 5 2" xfId="18286"/>
    <cellStyle name="Input cel 2 4 4 3 5 3" xfId="35454"/>
    <cellStyle name="Input cel 2 4 4 3 6" xfId="8611"/>
    <cellStyle name="Input cel 2 4 4 3 6 2" xfId="18980"/>
    <cellStyle name="Input cel 2 4 4 3 6 3" xfId="36148"/>
    <cellStyle name="Input cel 2 4 4 3 7" xfId="9229"/>
    <cellStyle name="Input cel 2 4 4 3 7 2" xfId="19598"/>
    <cellStyle name="Input cel 2 4 4 3 7 3" xfId="36766"/>
    <cellStyle name="Input cel 2 4 4 3 8" xfId="13776"/>
    <cellStyle name="Input cel 2 4 4 3 8 2" xfId="25414"/>
    <cellStyle name="Input cel 2 4 4 3 9" xfId="22887"/>
    <cellStyle name="Input cel 2 4 4 4" xfId="4868"/>
    <cellStyle name="Input cel 2 4 4 4 2" xfId="15238"/>
    <cellStyle name="Input cel 2 4 4 4 2 2" xfId="33245"/>
    <cellStyle name="Input cel 2 4 4 4 3" xfId="26876"/>
    <cellStyle name="Input cel 2 4 4 5" xfId="4666"/>
    <cellStyle name="Input cel 2 4 4 5 2" xfId="15036"/>
    <cellStyle name="Input cel 2 4 4 5 2 2" xfId="33058"/>
    <cellStyle name="Input cel 2 4 4 5 3" xfId="26674"/>
    <cellStyle name="Input cel 2 4 4 6" xfId="1798"/>
    <cellStyle name="Input cel 2 4 4 6 2" xfId="12168"/>
    <cellStyle name="Input cel 2 4 4 6 2 2" xfId="30955"/>
    <cellStyle name="Input cel 2 4 4 6 3" xfId="23720"/>
    <cellStyle name="Input cel 2 4 4 7" xfId="1878"/>
    <cellStyle name="Input cel 2 4 4 7 2" xfId="12248"/>
    <cellStyle name="Input cel 2 4 4 7 3" xfId="23800"/>
    <cellStyle name="Input cel 2 4 4 8" xfId="6747"/>
    <cellStyle name="Input cel 2 4 4 8 2" xfId="17116"/>
    <cellStyle name="Input cel 2 4 4 8 3" xfId="34881"/>
    <cellStyle name="Input cel 2 4 4 9" xfId="6593"/>
    <cellStyle name="Input cel 2 4 4 9 2" xfId="16962"/>
    <cellStyle name="Input cel 2 4 4 9 3" xfId="34727"/>
    <cellStyle name="Input cel 2 4 5" xfId="2131"/>
    <cellStyle name="Input cel 2 4 5 2" xfId="4220"/>
    <cellStyle name="Input cel 2 4 5 2 2" xfId="14590"/>
    <cellStyle name="Input cel 2 4 5 2 2 2" xfId="32655"/>
    <cellStyle name="Input cel 2 4 5 2 3" xfId="26228"/>
    <cellStyle name="Input cel 2 4 5 3" xfId="4543"/>
    <cellStyle name="Input cel 2 4 5 3 2" xfId="14913"/>
    <cellStyle name="Input cel 2 4 5 3 2 2" xfId="32948"/>
    <cellStyle name="Input cel 2 4 5 3 3" xfId="26551"/>
    <cellStyle name="Input cel 2 4 5 4" xfId="6227"/>
    <cellStyle name="Input cel 2 4 5 4 2" xfId="16596"/>
    <cellStyle name="Input cel 2 4 5 4 3" xfId="28211"/>
    <cellStyle name="Input cel 2 4 5 5" xfId="6145"/>
    <cellStyle name="Input cel 2 4 5 5 2" xfId="16514"/>
    <cellStyle name="Input cel 2 4 5 5 3" xfId="34370"/>
    <cellStyle name="Input cel 2 4 5 6" xfId="6669"/>
    <cellStyle name="Input cel 2 4 5 6 2" xfId="17038"/>
    <cellStyle name="Input cel 2 4 5 6 3" xfId="34803"/>
    <cellStyle name="Input cel 2 4 5 7" xfId="6059"/>
    <cellStyle name="Input cel 2 4 5 7 2" xfId="16428"/>
    <cellStyle name="Input cel 2 4 5 7 3" xfId="34284"/>
    <cellStyle name="Input cel 2 4 5 8" xfId="12501"/>
    <cellStyle name="Input cel 2 4 5 8 2" xfId="24053"/>
    <cellStyle name="Input cel 2 4 5 9" xfId="21517"/>
    <cellStyle name="Input cel 2 4 6" xfId="3326"/>
    <cellStyle name="Input cel 2 4 6 2" xfId="3902"/>
    <cellStyle name="Input cel 2 4 6 2 2" xfId="14272"/>
    <cellStyle name="Input cel 2 4 6 2 2 2" xfId="32358"/>
    <cellStyle name="Input cel 2 4 6 2 3" xfId="25910"/>
    <cellStyle name="Input cel 2 4 6 3" xfId="5417"/>
    <cellStyle name="Input cel 2 4 6 3 2" xfId="15786"/>
    <cellStyle name="Input cel 2 4 6 3 2 2" xfId="33711"/>
    <cellStyle name="Input cel 2 4 6 3 3" xfId="27424"/>
    <cellStyle name="Input cel 2 4 6 4" xfId="7082"/>
    <cellStyle name="Input cel 2 4 6 4 2" xfId="17451"/>
    <cellStyle name="Input cel 2 4 6 4 3" xfId="29350"/>
    <cellStyle name="Input cel 2 4 6 5" xfId="7837"/>
    <cellStyle name="Input cel 2 4 6 5 2" xfId="18206"/>
    <cellStyle name="Input cel 2 4 6 5 3" xfId="35374"/>
    <cellStyle name="Input cel 2 4 6 6" xfId="8531"/>
    <cellStyle name="Input cel 2 4 6 6 2" xfId="18900"/>
    <cellStyle name="Input cel 2 4 6 6 3" xfId="36068"/>
    <cellStyle name="Input cel 2 4 6 7" xfId="9149"/>
    <cellStyle name="Input cel 2 4 6 7 2" xfId="19518"/>
    <cellStyle name="Input cel 2 4 6 7 3" xfId="36686"/>
    <cellStyle name="Input cel 2 4 6 8" xfId="13696"/>
    <cellStyle name="Input cel 2 4 6 8 2" xfId="25334"/>
    <cellStyle name="Input cel 2 4 6 9" xfId="22807"/>
    <cellStyle name="Input cel 2 4 7" xfId="4153"/>
    <cellStyle name="Input cel 2 4 7 2" xfId="14523"/>
    <cellStyle name="Input cel 2 4 7 2 2" xfId="32594"/>
    <cellStyle name="Input cel 2 4 7 3" xfId="26161"/>
    <cellStyle name="Input cel 2 4 8" xfId="4105"/>
    <cellStyle name="Input cel 2 4 8 2" xfId="14475"/>
    <cellStyle name="Input cel 2 4 8 2 2" xfId="32547"/>
    <cellStyle name="Input cel 2 4 8 3" xfId="26113"/>
    <cellStyle name="Input cel 2 4 9" xfId="4889"/>
    <cellStyle name="Input cel 2 4 9 2" xfId="15259"/>
    <cellStyle name="Input cel 2 4 9 2 2" xfId="33264"/>
    <cellStyle name="Input cel 2 4 9 3" xfId="26897"/>
    <cellStyle name="Input cel 2 5" xfId="537"/>
    <cellStyle name="Input cel 2 5 10" xfId="5046"/>
    <cellStyle name="Input cel 2 5 10 2" xfId="15416"/>
    <cellStyle name="Input cel 2 5 10 3" xfId="27054"/>
    <cellStyle name="Input cel 2 5 11" xfId="6131"/>
    <cellStyle name="Input cel 2 5 11 2" xfId="16500"/>
    <cellStyle name="Input cel 2 5 11 3" xfId="34356"/>
    <cellStyle name="Input cel 2 5 12" xfId="6286"/>
    <cellStyle name="Input cel 2 5 12 2" xfId="16655"/>
    <cellStyle name="Input cel 2 5 12 3" xfId="34441"/>
    <cellStyle name="Input cel 2 5 13" xfId="6624"/>
    <cellStyle name="Input cel 2 5 13 2" xfId="16993"/>
    <cellStyle name="Input cel 2 5 13 3" xfId="34758"/>
    <cellStyle name="Input cel 2 5 14" xfId="6190"/>
    <cellStyle name="Input cel 2 5 14 2" xfId="16559"/>
    <cellStyle name="Input cel 2 5 14 3" xfId="34415"/>
    <cellStyle name="Input cel 2 5 15" xfId="10909"/>
    <cellStyle name="Input cel 2 5 15 2" xfId="23464"/>
    <cellStyle name="Input cel 2 5 16" xfId="21382"/>
    <cellStyle name="Input cel 2 5 2" xfId="986"/>
    <cellStyle name="Input cel 2 5 2 10" xfId="6677"/>
    <cellStyle name="Input cel 2 5 2 10 2" xfId="17046"/>
    <cellStyle name="Input cel 2 5 2 10 3" xfId="34811"/>
    <cellStyle name="Input cel 2 5 2 11" xfId="6301"/>
    <cellStyle name="Input cel 2 5 2 11 2" xfId="16670"/>
    <cellStyle name="Input cel 2 5 2 11 3" xfId="34447"/>
    <cellStyle name="Input cel 2 5 2 12" xfId="6662"/>
    <cellStyle name="Input cel 2 5 2 12 2" xfId="17031"/>
    <cellStyle name="Input cel 2 5 2 12 3" xfId="34796"/>
    <cellStyle name="Input cel 2 5 2 13" xfId="11356"/>
    <cellStyle name="Input cel 2 5 2 13 2" xfId="23592"/>
    <cellStyle name="Input cel 2 5 2 14" xfId="21792"/>
    <cellStyle name="Input cel 2 5 2 2" xfId="3079"/>
    <cellStyle name="Input cel 2 5 2 2 10" xfId="13449"/>
    <cellStyle name="Input cel 2 5 2 2 10 2" xfId="25087"/>
    <cellStyle name="Input cel 2 5 2 2 11" xfId="22560"/>
    <cellStyle name="Input cel 2 5 2 2 2" xfId="3504"/>
    <cellStyle name="Input cel 2 5 2 2 2 2" xfId="4055"/>
    <cellStyle name="Input cel 2 5 2 2 2 2 2" xfId="14425"/>
    <cellStyle name="Input cel 2 5 2 2 2 2 2 2" xfId="32498"/>
    <cellStyle name="Input cel 2 5 2 2 2 2 3" xfId="26063"/>
    <cellStyle name="Input cel 2 5 2 2 2 3" xfId="5595"/>
    <cellStyle name="Input cel 2 5 2 2 2 3 2" xfId="15964"/>
    <cellStyle name="Input cel 2 5 2 2 2 3 2 2" xfId="33889"/>
    <cellStyle name="Input cel 2 5 2 2 2 3 3" xfId="27602"/>
    <cellStyle name="Input cel 2 5 2 2 2 4" xfId="7260"/>
    <cellStyle name="Input cel 2 5 2 2 2 4 2" xfId="17629"/>
    <cellStyle name="Input cel 2 5 2 2 2 4 3" xfId="29528"/>
    <cellStyle name="Input cel 2 5 2 2 2 5" xfId="8015"/>
    <cellStyle name="Input cel 2 5 2 2 2 5 2" xfId="18384"/>
    <cellStyle name="Input cel 2 5 2 2 2 5 3" xfId="35552"/>
    <cellStyle name="Input cel 2 5 2 2 2 6" xfId="8709"/>
    <cellStyle name="Input cel 2 5 2 2 2 6 2" xfId="19078"/>
    <cellStyle name="Input cel 2 5 2 2 2 6 3" xfId="36246"/>
    <cellStyle name="Input cel 2 5 2 2 2 7" xfId="9327"/>
    <cellStyle name="Input cel 2 5 2 2 2 7 2" xfId="19696"/>
    <cellStyle name="Input cel 2 5 2 2 2 7 3" xfId="36864"/>
    <cellStyle name="Input cel 2 5 2 2 2 8" xfId="13874"/>
    <cellStyle name="Input cel 2 5 2 2 2 8 2" xfId="25512"/>
    <cellStyle name="Input cel 2 5 2 2 2 9" xfId="22985"/>
    <cellStyle name="Input cel 2 5 2 2 3" xfId="3798"/>
    <cellStyle name="Input cel 2 5 2 2 3 2" xfId="5153"/>
    <cellStyle name="Input cel 2 5 2 2 3 2 2" xfId="15522"/>
    <cellStyle name="Input cel 2 5 2 2 3 2 2 2" xfId="33496"/>
    <cellStyle name="Input cel 2 5 2 2 3 2 3" xfId="27160"/>
    <cellStyle name="Input cel 2 5 2 2 3 3" xfId="5889"/>
    <cellStyle name="Input cel 2 5 2 2 3 3 2" xfId="16258"/>
    <cellStyle name="Input cel 2 5 2 2 3 3 2 2" xfId="34183"/>
    <cellStyle name="Input cel 2 5 2 2 3 3 3" xfId="27896"/>
    <cellStyle name="Input cel 2 5 2 2 3 4" xfId="7554"/>
    <cellStyle name="Input cel 2 5 2 2 3 4 2" xfId="17923"/>
    <cellStyle name="Input cel 2 5 2 2 3 4 3" xfId="29822"/>
    <cellStyle name="Input cel 2 5 2 2 3 5" xfId="8309"/>
    <cellStyle name="Input cel 2 5 2 2 3 5 2" xfId="18678"/>
    <cellStyle name="Input cel 2 5 2 2 3 5 3" xfId="35846"/>
    <cellStyle name="Input cel 2 5 2 2 3 6" xfId="9003"/>
    <cellStyle name="Input cel 2 5 2 2 3 6 2" xfId="19372"/>
    <cellStyle name="Input cel 2 5 2 2 3 6 3" xfId="36540"/>
    <cellStyle name="Input cel 2 5 2 2 3 7" xfId="9621"/>
    <cellStyle name="Input cel 2 5 2 2 3 7 2" xfId="19990"/>
    <cellStyle name="Input cel 2 5 2 2 3 7 3" xfId="37158"/>
    <cellStyle name="Input cel 2 5 2 2 3 8" xfId="14168"/>
    <cellStyle name="Input cel 2 5 2 2 3 8 2" xfId="25806"/>
    <cellStyle name="Input cel 2 5 2 2 3 9" xfId="23279"/>
    <cellStyle name="Input cel 2 5 2 2 4" xfId="4492"/>
    <cellStyle name="Input cel 2 5 2 2 4 2" xfId="14862"/>
    <cellStyle name="Input cel 2 5 2 2 4 2 2" xfId="32905"/>
    <cellStyle name="Input cel 2 5 2 2 4 3" xfId="26500"/>
    <cellStyle name="Input cel 2 5 2 2 5" xfId="5286"/>
    <cellStyle name="Input cel 2 5 2 2 5 2" xfId="15655"/>
    <cellStyle name="Input cel 2 5 2 2 5 2 2" xfId="33607"/>
    <cellStyle name="Input cel 2 5 2 2 5 3" xfId="27293"/>
    <cellStyle name="Input cel 2 5 2 2 6" xfId="6922"/>
    <cellStyle name="Input cel 2 5 2 2 6 2" xfId="17291"/>
    <cellStyle name="Input cel 2 5 2 2 6 3" xfId="29103"/>
    <cellStyle name="Input cel 2 5 2 2 7" xfId="7697"/>
    <cellStyle name="Input cel 2 5 2 2 7 2" xfId="18066"/>
    <cellStyle name="Input cel 2 5 2 2 7 3" xfId="35234"/>
    <cellStyle name="Input cel 2 5 2 2 8" xfId="8425"/>
    <cellStyle name="Input cel 2 5 2 2 8 2" xfId="18794"/>
    <cellStyle name="Input cel 2 5 2 2 8 3" xfId="35962"/>
    <cellStyle name="Input cel 2 5 2 2 9" xfId="9084"/>
    <cellStyle name="Input cel 2 5 2 2 9 2" xfId="19453"/>
    <cellStyle name="Input cel 2 5 2 2 9 3" xfId="36621"/>
    <cellStyle name="Input cel 2 5 2 3" xfId="3308"/>
    <cellStyle name="Input cel 2 5 2 3 2" xfId="4189"/>
    <cellStyle name="Input cel 2 5 2 3 2 2" xfId="14559"/>
    <cellStyle name="Input cel 2 5 2 3 2 2 2" xfId="32626"/>
    <cellStyle name="Input cel 2 5 2 3 2 3" xfId="26197"/>
    <cellStyle name="Input cel 2 5 2 3 3" xfId="5399"/>
    <cellStyle name="Input cel 2 5 2 3 3 2" xfId="15768"/>
    <cellStyle name="Input cel 2 5 2 3 3 2 2" xfId="33693"/>
    <cellStyle name="Input cel 2 5 2 3 3 3" xfId="27406"/>
    <cellStyle name="Input cel 2 5 2 3 4" xfId="7064"/>
    <cellStyle name="Input cel 2 5 2 3 4 2" xfId="17433"/>
    <cellStyle name="Input cel 2 5 2 3 4 3" xfId="29332"/>
    <cellStyle name="Input cel 2 5 2 3 5" xfId="7819"/>
    <cellStyle name="Input cel 2 5 2 3 5 2" xfId="18188"/>
    <cellStyle name="Input cel 2 5 2 3 5 3" xfId="35356"/>
    <cellStyle name="Input cel 2 5 2 3 6" xfId="8513"/>
    <cellStyle name="Input cel 2 5 2 3 6 2" xfId="18882"/>
    <cellStyle name="Input cel 2 5 2 3 6 3" xfId="36050"/>
    <cellStyle name="Input cel 2 5 2 3 7" xfId="9131"/>
    <cellStyle name="Input cel 2 5 2 3 7 2" xfId="19500"/>
    <cellStyle name="Input cel 2 5 2 3 7 3" xfId="36668"/>
    <cellStyle name="Input cel 2 5 2 3 8" xfId="13678"/>
    <cellStyle name="Input cel 2 5 2 3 8 2" xfId="25316"/>
    <cellStyle name="Input cel 2 5 2 3 9" xfId="22789"/>
    <cellStyle name="Input cel 2 5 2 4" xfId="3354"/>
    <cellStyle name="Input cel 2 5 2 4 2" xfId="3916"/>
    <cellStyle name="Input cel 2 5 2 4 2 2" xfId="14286"/>
    <cellStyle name="Input cel 2 5 2 4 2 2 2" xfId="32372"/>
    <cellStyle name="Input cel 2 5 2 4 2 3" xfId="25924"/>
    <cellStyle name="Input cel 2 5 2 4 3" xfId="5445"/>
    <cellStyle name="Input cel 2 5 2 4 3 2" xfId="15814"/>
    <cellStyle name="Input cel 2 5 2 4 3 2 2" xfId="33739"/>
    <cellStyle name="Input cel 2 5 2 4 3 3" xfId="27452"/>
    <cellStyle name="Input cel 2 5 2 4 4" xfId="7110"/>
    <cellStyle name="Input cel 2 5 2 4 4 2" xfId="17479"/>
    <cellStyle name="Input cel 2 5 2 4 4 3" xfId="29378"/>
    <cellStyle name="Input cel 2 5 2 4 5" xfId="7865"/>
    <cellStyle name="Input cel 2 5 2 4 5 2" xfId="18234"/>
    <cellStyle name="Input cel 2 5 2 4 5 3" xfId="35402"/>
    <cellStyle name="Input cel 2 5 2 4 6" xfId="8559"/>
    <cellStyle name="Input cel 2 5 2 4 6 2" xfId="18928"/>
    <cellStyle name="Input cel 2 5 2 4 6 3" xfId="36096"/>
    <cellStyle name="Input cel 2 5 2 4 7" xfId="9177"/>
    <cellStyle name="Input cel 2 5 2 4 7 2" xfId="19546"/>
    <cellStyle name="Input cel 2 5 2 4 7 3" xfId="36714"/>
    <cellStyle name="Input cel 2 5 2 4 8" xfId="13724"/>
    <cellStyle name="Input cel 2 5 2 4 8 2" xfId="25362"/>
    <cellStyle name="Input cel 2 5 2 4 9" xfId="22835"/>
    <cellStyle name="Input cel 2 5 2 5" xfId="3884"/>
    <cellStyle name="Input cel 2 5 2 5 2" xfId="14254"/>
    <cellStyle name="Input cel 2 5 2 5 2 2" xfId="32341"/>
    <cellStyle name="Input cel 2 5 2 5 3" xfId="25892"/>
    <cellStyle name="Input cel 2 5 2 6" xfId="3941"/>
    <cellStyle name="Input cel 2 5 2 6 2" xfId="14311"/>
    <cellStyle name="Input cel 2 5 2 6 2 2" xfId="32397"/>
    <cellStyle name="Input cel 2 5 2 6 3" xfId="25949"/>
    <cellStyle name="Input cel 2 5 2 7" xfId="4942"/>
    <cellStyle name="Input cel 2 5 2 7 2" xfId="15312"/>
    <cellStyle name="Input cel 2 5 2 7 2 2" xfId="33314"/>
    <cellStyle name="Input cel 2 5 2 7 3" xfId="26950"/>
    <cellStyle name="Input cel 2 5 2 8" xfId="4178"/>
    <cellStyle name="Input cel 2 5 2 8 2" xfId="14548"/>
    <cellStyle name="Input cel 2 5 2 8 3" xfId="26186"/>
    <cellStyle name="Input cel 2 5 2 9" xfId="6415"/>
    <cellStyle name="Input cel 2 5 2 9 2" xfId="16784"/>
    <cellStyle name="Input cel 2 5 2 9 3" xfId="34549"/>
    <cellStyle name="Input cel 2 5 3" xfId="1125"/>
    <cellStyle name="Input cel 2 5 3 10" xfId="6690"/>
    <cellStyle name="Input cel 2 5 3 10 2" xfId="17059"/>
    <cellStyle name="Input cel 2 5 3 10 3" xfId="34824"/>
    <cellStyle name="Input cel 2 5 3 11" xfId="6581"/>
    <cellStyle name="Input cel 2 5 3 11 2" xfId="16950"/>
    <cellStyle name="Input cel 2 5 3 11 3" xfId="34715"/>
    <cellStyle name="Input cel 2 5 3 12" xfId="11495"/>
    <cellStyle name="Input cel 2 5 3 12 2" xfId="24458"/>
    <cellStyle name="Input cel 2 5 3 13" xfId="21931"/>
    <cellStyle name="Input cel 2 5 3 2" xfId="3398"/>
    <cellStyle name="Input cel 2 5 3 2 2" xfId="4081"/>
    <cellStyle name="Input cel 2 5 3 2 2 2" xfId="14451"/>
    <cellStyle name="Input cel 2 5 3 2 2 2 2" xfId="32524"/>
    <cellStyle name="Input cel 2 5 3 2 2 3" xfId="26089"/>
    <cellStyle name="Input cel 2 5 3 2 3" xfId="5489"/>
    <cellStyle name="Input cel 2 5 3 2 3 2" xfId="15858"/>
    <cellStyle name="Input cel 2 5 3 2 3 2 2" xfId="33783"/>
    <cellStyle name="Input cel 2 5 3 2 3 3" xfId="27496"/>
    <cellStyle name="Input cel 2 5 3 2 4" xfId="7154"/>
    <cellStyle name="Input cel 2 5 3 2 4 2" xfId="17523"/>
    <cellStyle name="Input cel 2 5 3 2 4 3" xfId="29422"/>
    <cellStyle name="Input cel 2 5 3 2 5" xfId="7909"/>
    <cellStyle name="Input cel 2 5 3 2 5 2" xfId="18278"/>
    <cellStyle name="Input cel 2 5 3 2 5 3" xfId="35446"/>
    <cellStyle name="Input cel 2 5 3 2 6" xfId="8603"/>
    <cellStyle name="Input cel 2 5 3 2 6 2" xfId="18972"/>
    <cellStyle name="Input cel 2 5 3 2 6 3" xfId="36140"/>
    <cellStyle name="Input cel 2 5 3 2 7" xfId="9221"/>
    <cellStyle name="Input cel 2 5 3 2 7 2" xfId="19590"/>
    <cellStyle name="Input cel 2 5 3 2 7 3" xfId="36758"/>
    <cellStyle name="Input cel 2 5 3 2 8" xfId="13768"/>
    <cellStyle name="Input cel 2 5 3 2 8 2" xfId="25406"/>
    <cellStyle name="Input cel 2 5 3 2 9" xfId="22879"/>
    <cellStyle name="Input cel 2 5 3 3" xfId="3478"/>
    <cellStyle name="Input cel 2 5 3 3 2" xfId="1757"/>
    <cellStyle name="Input cel 2 5 3 3 2 2" xfId="12127"/>
    <cellStyle name="Input cel 2 5 3 3 2 2 2" xfId="30920"/>
    <cellStyle name="Input cel 2 5 3 3 2 3" xfId="23679"/>
    <cellStyle name="Input cel 2 5 3 3 3" xfId="5569"/>
    <cellStyle name="Input cel 2 5 3 3 3 2" xfId="15938"/>
    <cellStyle name="Input cel 2 5 3 3 3 2 2" xfId="33863"/>
    <cellStyle name="Input cel 2 5 3 3 3 3" xfId="27576"/>
    <cellStyle name="Input cel 2 5 3 3 4" xfId="7234"/>
    <cellStyle name="Input cel 2 5 3 3 4 2" xfId="17603"/>
    <cellStyle name="Input cel 2 5 3 3 4 3" xfId="29502"/>
    <cellStyle name="Input cel 2 5 3 3 5" xfId="7989"/>
    <cellStyle name="Input cel 2 5 3 3 5 2" xfId="18358"/>
    <cellStyle name="Input cel 2 5 3 3 5 3" xfId="35526"/>
    <cellStyle name="Input cel 2 5 3 3 6" xfId="8683"/>
    <cellStyle name="Input cel 2 5 3 3 6 2" xfId="19052"/>
    <cellStyle name="Input cel 2 5 3 3 6 3" xfId="36220"/>
    <cellStyle name="Input cel 2 5 3 3 7" xfId="9301"/>
    <cellStyle name="Input cel 2 5 3 3 7 2" xfId="19670"/>
    <cellStyle name="Input cel 2 5 3 3 7 3" xfId="36838"/>
    <cellStyle name="Input cel 2 5 3 3 8" xfId="13848"/>
    <cellStyle name="Input cel 2 5 3 3 8 2" xfId="25486"/>
    <cellStyle name="Input cel 2 5 3 3 9" xfId="22959"/>
    <cellStyle name="Input cel 2 5 3 4" xfId="4009"/>
    <cellStyle name="Input cel 2 5 3 4 2" xfId="14379"/>
    <cellStyle name="Input cel 2 5 3 4 2 2" xfId="32454"/>
    <cellStyle name="Input cel 2 5 3 4 3" xfId="26017"/>
    <cellStyle name="Input cel 2 5 3 5" xfId="4631"/>
    <cellStyle name="Input cel 2 5 3 5 2" xfId="15001"/>
    <cellStyle name="Input cel 2 5 3 5 2 2" xfId="33029"/>
    <cellStyle name="Input cel 2 5 3 5 3" xfId="26639"/>
    <cellStyle name="Input cel 2 5 3 6" xfId="5235"/>
    <cellStyle name="Input cel 2 5 3 6 2" xfId="15604"/>
    <cellStyle name="Input cel 2 5 3 6 2 2" xfId="33564"/>
    <cellStyle name="Input cel 2 5 3 6 3" xfId="27242"/>
    <cellStyle name="Input cel 2 5 3 7" xfId="5357"/>
    <cellStyle name="Input cel 2 5 3 7 2" xfId="15726"/>
    <cellStyle name="Input cel 2 5 3 7 3" xfId="27364"/>
    <cellStyle name="Input cel 2 5 3 8" xfId="6520"/>
    <cellStyle name="Input cel 2 5 3 8 2" xfId="16889"/>
    <cellStyle name="Input cel 2 5 3 8 3" xfId="34654"/>
    <cellStyle name="Input cel 2 5 3 9" xfId="6142"/>
    <cellStyle name="Input cel 2 5 3 9 2" xfId="16511"/>
    <cellStyle name="Input cel 2 5 3 9 3" xfId="34367"/>
    <cellStyle name="Input cel 2 5 4" xfId="864"/>
    <cellStyle name="Input cel 2 5 4 10" xfId="8355"/>
    <cellStyle name="Input cel 2 5 4 10 2" xfId="18724"/>
    <cellStyle name="Input cel 2 5 4 10 3" xfId="35892"/>
    <cellStyle name="Input cel 2 5 4 11" xfId="9034"/>
    <cellStyle name="Input cel 2 5 4 11 2" xfId="19403"/>
    <cellStyle name="Input cel 2 5 4 11 3" xfId="36571"/>
    <cellStyle name="Input cel 2 5 4 12" xfId="11234"/>
    <cellStyle name="Input cel 2 5 4 12 2" xfId="24965"/>
    <cellStyle name="Input cel 2 5 4 13" xfId="22438"/>
    <cellStyle name="Input cel 2 5 4 2" xfId="3383"/>
    <cellStyle name="Input cel 2 5 4 2 2" xfId="4822"/>
    <cellStyle name="Input cel 2 5 4 2 2 2" xfId="15192"/>
    <cellStyle name="Input cel 2 5 4 2 2 2 2" xfId="33203"/>
    <cellStyle name="Input cel 2 5 4 2 2 3" xfId="26830"/>
    <cellStyle name="Input cel 2 5 4 2 3" xfId="5474"/>
    <cellStyle name="Input cel 2 5 4 2 3 2" xfId="15843"/>
    <cellStyle name="Input cel 2 5 4 2 3 2 2" xfId="33768"/>
    <cellStyle name="Input cel 2 5 4 2 3 3" xfId="27481"/>
    <cellStyle name="Input cel 2 5 4 2 4" xfId="7139"/>
    <cellStyle name="Input cel 2 5 4 2 4 2" xfId="17508"/>
    <cellStyle name="Input cel 2 5 4 2 4 3" xfId="29407"/>
    <cellStyle name="Input cel 2 5 4 2 5" xfId="7894"/>
    <cellStyle name="Input cel 2 5 4 2 5 2" xfId="18263"/>
    <cellStyle name="Input cel 2 5 4 2 5 3" xfId="35431"/>
    <cellStyle name="Input cel 2 5 4 2 6" xfId="8588"/>
    <cellStyle name="Input cel 2 5 4 2 6 2" xfId="18957"/>
    <cellStyle name="Input cel 2 5 4 2 6 3" xfId="36125"/>
    <cellStyle name="Input cel 2 5 4 2 7" xfId="9206"/>
    <cellStyle name="Input cel 2 5 4 2 7 2" xfId="19575"/>
    <cellStyle name="Input cel 2 5 4 2 7 3" xfId="36743"/>
    <cellStyle name="Input cel 2 5 4 2 8" xfId="13753"/>
    <cellStyle name="Input cel 2 5 4 2 8 2" xfId="25391"/>
    <cellStyle name="Input cel 2 5 4 2 9" xfId="22864"/>
    <cellStyle name="Input cel 2 5 4 3" xfId="3748"/>
    <cellStyle name="Input cel 2 5 4 3 2" xfId="4774"/>
    <cellStyle name="Input cel 2 5 4 3 2 2" xfId="15144"/>
    <cellStyle name="Input cel 2 5 4 3 2 2 2" xfId="33157"/>
    <cellStyle name="Input cel 2 5 4 3 2 3" xfId="26782"/>
    <cellStyle name="Input cel 2 5 4 3 3" xfId="5839"/>
    <cellStyle name="Input cel 2 5 4 3 3 2" xfId="16208"/>
    <cellStyle name="Input cel 2 5 4 3 3 2 2" xfId="34133"/>
    <cellStyle name="Input cel 2 5 4 3 3 3" xfId="27846"/>
    <cellStyle name="Input cel 2 5 4 3 4" xfId="7504"/>
    <cellStyle name="Input cel 2 5 4 3 4 2" xfId="17873"/>
    <cellStyle name="Input cel 2 5 4 3 4 3" xfId="29772"/>
    <cellStyle name="Input cel 2 5 4 3 5" xfId="8259"/>
    <cellStyle name="Input cel 2 5 4 3 5 2" xfId="18628"/>
    <cellStyle name="Input cel 2 5 4 3 5 3" xfId="35796"/>
    <cellStyle name="Input cel 2 5 4 3 6" xfId="8953"/>
    <cellStyle name="Input cel 2 5 4 3 6 2" xfId="19322"/>
    <cellStyle name="Input cel 2 5 4 3 6 3" xfId="36490"/>
    <cellStyle name="Input cel 2 5 4 3 7" xfId="9571"/>
    <cellStyle name="Input cel 2 5 4 3 7 2" xfId="19940"/>
    <cellStyle name="Input cel 2 5 4 3 7 3" xfId="37108"/>
    <cellStyle name="Input cel 2 5 4 3 8" xfId="14118"/>
    <cellStyle name="Input cel 2 5 4 3 8 2" xfId="25756"/>
    <cellStyle name="Input cel 2 5 4 3 9" xfId="23229"/>
    <cellStyle name="Input cel 2 5 4 4" xfId="4368"/>
    <cellStyle name="Input cel 2 5 4 4 2" xfId="14738"/>
    <cellStyle name="Input cel 2 5 4 4 2 2" xfId="32789"/>
    <cellStyle name="Input cel 2 5 4 4 3" xfId="26376"/>
    <cellStyle name="Input cel 2 5 4 5" xfId="5212"/>
    <cellStyle name="Input cel 2 5 4 5 2" xfId="15581"/>
    <cellStyle name="Input cel 2 5 4 5 2 2" xfId="33544"/>
    <cellStyle name="Input cel 2 5 4 5 3" xfId="27219"/>
    <cellStyle name="Input cel 2 5 4 6" xfId="4920"/>
    <cellStyle name="Input cel 2 5 4 6 2" xfId="15290"/>
    <cellStyle name="Input cel 2 5 4 6 2 2" xfId="33293"/>
    <cellStyle name="Input cel 2 5 4 6 3" xfId="26928"/>
    <cellStyle name="Input cel 2 5 4 7" xfId="5940"/>
    <cellStyle name="Input cel 2 5 4 7 2" xfId="16309"/>
    <cellStyle name="Input cel 2 5 4 7 3" xfId="27947"/>
    <cellStyle name="Input cel 2 5 4 8" xfId="6835"/>
    <cellStyle name="Input cel 2 5 4 8 2" xfId="17204"/>
    <cellStyle name="Input cel 2 5 4 8 3" xfId="34965"/>
    <cellStyle name="Input cel 2 5 4 9" xfId="7617"/>
    <cellStyle name="Input cel 2 5 4 9 2" xfId="17986"/>
    <cellStyle name="Input cel 2 5 4 9 3" xfId="35154"/>
    <cellStyle name="Input cel 2 5 5" xfId="3333"/>
    <cellStyle name="Input cel 2 5 5 2" xfId="4082"/>
    <cellStyle name="Input cel 2 5 5 2 2" xfId="14452"/>
    <cellStyle name="Input cel 2 5 5 2 2 2" xfId="32525"/>
    <cellStyle name="Input cel 2 5 5 2 3" xfId="26090"/>
    <cellStyle name="Input cel 2 5 5 3" xfId="5424"/>
    <cellStyle name="Input cel 2 5 5 3 2" xfId="15793"/>
    <cellStyle name="Input cel 2 5 5 3 2 2" xfId="33718"/>
    <cellStyle name="Input cel 2 5 5 3 3" xfId="27431"/>
    <cellStyle name="Input cel 2 5 5 4" xfId="7089"/>
    <cellStyle name="Input cel 2 5 5 4 2" xfId="17458"/>
    <cellStyle name="Input cel 2 5 5 4 3" xfId="29357"/>
    <cellStyle name="Input cel 2 5 5 5" xfId="7844"/>
    <cellStyle name="Input cel 2 5 5 5 2" xfId="18213"/>
    <cellStyle name="Input cel 2 5 5 5 3" xfId="35381"/>
    <cellStyle name="Input cel 2 5 5 6" xfId="8538"/>
    <cellStyle name="Input cel 2 5 5 6 2" xfId="18907"/>
    <cellStyle name="Input cel 2 5 5 6 3" xfId="36075"/>
    <cellStyle name="Input cel 2 5 5 7" xfId="9156"/>
    <cellStyle name="Input cel 2 5 5 7 2" xfId="19525"/>
    <cellStyle name="Input cel 2 5 5 7 3" xfId="36693"/>
    <cellStyle name="Input cel 2 5 5 8" xfId="13703"/>
    <cellStyle name="Input cel 2 5 5 8 2" xfId="25341"/>
    <cellStyle name="Input cel 2 5 5 9" xfId="22814"/>
    <cellStyle name="Input cel 2 5 6" xfId="3302"/>
    <cellStyle name="Input cel 2 5 6 2" xfId="4068"/>
    <cellStyle name="Input cel 2 5 6 2 2" xfId="14438"/>
    <cellStyle name="Input cel 2 5 6 2 2 2" xfId="32511"/>
    <cellStyle name="Input cel 2 5 6 2 3" xfId="26076"/>
    <cellStyle name="Input cel 2 5 6 3" xfId="5393"/>
    <cellStyle name="Input cel 2 5 6 3 2" xfId="15762"/>
    <cellStyle name="Input cel 2 5 6 3 2 2" xfId="33687"/>
    <cellStyle name="Input cel 2 5 6 3 3" xfId="27400"/>
    <cellStyle name="Input cel 2 5 6 4" xfId="7058"/>
    <cellStyle name="Input cel 2 5 6 4 2" xfId="17427"/>
    <cellStyle name="Input cel 2 5 6 4 3" xfId="29326"/>
    <cellStyle name="Input cel 2 5 6 5" xfId="7813"/>
    <cellStyle name="Input cel 2 5 6 5 2" xfId="18182"/>
    <cellStyle name="Input cel 2 5 6 5 3" xfId="35350"/>
    <cellStyle name="Input cel 2 5 6 6" xfId="8507"/>
    <cellStyle name="Input cel 2 5 6 6 2" xfId="18876"/>
    <cellStyle name="Input cel 2 5 6 6 3" xfId="36044"/>
    <cellStyle name="Input cel 2 5 6 7" xfId="9125"/>
    <cellStyle name="Input cel 2 5 6 7 2" xfId="19494"/>
    <cellStyle name="Input cel 2 5 6 7 3" xfId="36662"/>
    <cellStyle name="Input cel 2 5 6 8" xfId="13672"/>
    <cellStyle name="Input cel 2 5 6 8 2" xfId="25310"/>
    <cellStyle name="Input cel 2 5 6 9" xfId="22783"/>
    <cellStyle name="Input cel 2 5 7" xfId="1792"/>
    <cellStyle name="Input cel 2 5 7 2" xfId="12162"/>
    <cellStyle name="Input cel 2 5 7 2 2" xfId="30949"/>
    <cellStyle name="Input cel 2 5 7 3" xfId="23714"/>
    <cellStyle name="Input cel 2 5 8" xfId="4149"/>
    <cellStyle name="Input cel 2 5 8 2" xfId="14519"/>
    <cellStyle name="Input cel 2 5 8 2 2" xfId="32590"/>
    <cellStyle name="Input cel 2 5 8 3" xfId="26157"/>
    <cellStyle name="Input cel 2 5 9" xfId="5348"/>
    <cellStyle name="Input cel 2 5 9 2" xfId="15717"/>
    <cellStyle name="Input cel 2 5 9 2 2" xfId="33653"/>
    <cellStyle name="Input cel 2 5 9 3" xfId="27355"/>
    <cellStyle name="Input cel 2 6" xfId="566"/>
    <cellStyle name="Input cel 2 6 10" xfId="6154"/>
    <cellStyle name="Input cel 2 6 10 2" xfId="16523"/>
    <cellStyle name="Input cel 2 6 10 3" xfId="34379"/>
    <cellStyle name="Input cel 2 6 11" xfId="6362"/>
    <cellStyle name="Input cel 2 6 11 2" xfId="16731"/>
    <cellStyle name="Input cel 2 6 11 3" xfId="34507"/>
    <cellStyle name="Input cel 2 6 12" xfId="6516"/>
    <cellStyle name="Input cel 2 6 12 2" xfId="16885"/>
    <cellStyle name="Input cel 2 6 12 3" xfId="34650"/>
    <cellStyle name="Input cel 2 6 13" xfId="6371"/>
    <cellStyle name="Input cel 2 6 13 2" xfId="16740"/>
    <cellStyle name="Input cel 2 6 13 3" xfId="34515"/>
    <cellStyle name="Input cel 2 6 14" xfId="10938"/>
    <cellStyle name="Input cel 2 6 14 2" xfId="23493"/>
    <cellStyle name="Input cel 2 6 15" xfId="21411"/>
    <cellStyle name="Input cel 2 6 2" xfId="997"/>
    <cellStyle name="Input cel 2 6 2 10" xfId="6769"/>
    <cellStyle name="Input cel 2 6 2 10 2" xfId="17138"/>
    <cellStyle name="Input cel 2 6 2 10 3" xfId="34903"/>
    <cellStyle name="Input cel 2 6 2 11" xfId="6332"/>
    <cellStyle name="Input cel 2 6 2 11 2" xfId="16701"/>
    <cellStyle name="Input cel 2 6 2 11 3" xfId="34477"/>
    <cellStyle name="Input cel 2 6 2 12" xfId="7028"/>
    <cellStyle name="Input cel 2 6 2 12 2" xfId="17397"/>
    <cellStyle name="Input cel 2 6 2 12 3" xfId="35102"/>
    <cellStyle name="Input cel 2 6 2 13" xfId="11367"/>
    <cellStyle name="Input cel 2 6 2 13 2" xfId="23603"/>
    <cellStyle name="Input cel 2 6 2 14" xfId="21803"/>
    <cellStyle name="Input cel 2 6 2 2" xfId="3090"/>
    <cellStyle name="Input cel 2 6 2 2 10" xfId="13460"/>
    <cellStyle name="Input cel 2 6 2 2 10 2" xfId="25098"/>
    <cellStyle name="Input cel 2 6 2 2 11" xfId="22571"/>
    <cellStyle name="Input cel 2 6 2 2 2" xfId="3553"/>
    <cellStyle name="Input cel 2 6 2 2 2 2" xfId="4777"/>
    <cellStyle name="Input cel 2 6 2 2 2 2 2" xfId="15147"/>
    <cellStyle name="Input cel 2 6 2 2 2 2 2 2" xfId="33160"/>
    <cellStyle name="Input cel 2 6 2 2 2 2 3" xfId="26785"/>
    <cellStyle name="Input cel 2 6 2 2 2 3" xfId="5644"/>
    <cellStyle name="Input cel 2 6 2 2 2 3 2" xfId="16013"/>
    <cellStyle name="Input cel 2 6 2 2 2 3 2 2" xfId="33938"/>
    <cellStyle name="Input cel 2 6 2 2 2 3 3" xfId="27651"/>
    <cellStyle name="Input cel 2 6 2 2 2 4" xfId="7309"/>
    <cellStyle name="Input cel 2 6 2 2 2 4 2" xfId="17678"/>
    <cellStyle name="Input cel 2 6 2 2 2 4 3" xfId="29577"/>
    <cellStyle name="Input cel 2 6 2 2 2 5" xfId="8064"/>
    <cellStyle name="Input cel 2 6 2 2 2 5 2" xfId="18433"/>
    <cellStyle name="Input cel 2 6 2 2 2 5 3" xfId="35601"/>
    <cellStyle name="Input cel 2 6 2 2 2 6" xfId="8758"/>
    <cellStyle name="Input cel 2 6 2 2 2 6 2" xfId="19127"/>
    <cellStyle name="Input cel 2 6 2 2 2 6 3" xfId="36295"/>
    <cellStyle name="Input cel 2 6 2 2 2 7" xfId="9376"/>
    <cellStyle name="Input cel 2 6 2 2 2 7 2" xfId="19745"/>
    <cellStyle name="Input cel 2 6 2 2 2 7 3" xfId="36913"/>
    <cellStyle name="Input cel 2 6 2 2 2 8" xfId="13923"/>
    <cellStyle name="Input cel 2 6 2 2 2 8 2" xfId="25561"/>
    <cellStyle name="Input cel 2 6 2 2 2 9" xfId="23034"/>
    <cellStyle name="Input cel 2 6 2 2 3" xfId="3809"/>
    <cellStyle name="Input cel 2 6 2 2 3 2" xfId="5164"/>
    <cellStyle name="Input cel 2 6 2 2 3 2 2" xfId="15533"/>
    <cellStyle name="Input cel 2 6 2 2 3 2 2 2" xfId="33507"/>
    <cellStyle name="Input cel 2 6 2 2 3 2 3" xfId="27171"/>
    <cellStyle name="Input cel 2 6 2 2 3 3" xfId="5900"/>
    <cellStyle name="Input cel 2 6 2 2 3 3 2" xfId="16269"/>
    <cellStyle name="Input cel 2 6 2 2 3 3 2 2" xfId="34194"/>
    <cellStyle name="Input cel 2 6 2 2 3 3 3" xfId="27907"/>
    <cellStyle name="Input cel 2 6 2 2 3 4" xfId="7565"/>
    <cellStyle name="Input cel 2 6 2 2 3 4 2" xfId="17934"/>
    <cellStyle name="Input cel 2 6 2 2 3 4 3" xfId="29833"/>
    <cellStyle name="Input cel 2 6 2 2 3 5" xfId="8320"/>
    <cellStyle name="Input cel 2 6 2 2 3 5 2" xfId="18689"/>
    <cellStyle name="Input cel 2 6 2 2 3 5 3" xfId="35857"/>
    <cellStyle name="Input cel 2 6 2 2 3 6" xfId="9014"/>
    <cellStyle name="Input cel 2 6 2 2 3 6 2" xfId="19383"/>
    <cellStyle name="Input cel 2 6 2 2 3 6 3" xfId="36551"/>
    <cellStyle name="Input cel 2 6 2 2 3 7" xfId="9632"/>
    <cellStyle name="Input cel 2 6 2 2 3 7 2" xfId="20001"/>
    <cellStyle name="Input cel 2 6 2 2 3 7 3" xfId="37169"/>
    <cellStyle name="Input cel 2 6 2 2 3 8" xfId="14179"/>
    <cellStyle name="Input cel 2 6 2 2 3 8 2" xfId="25817"/>
    <cellStyle name="Input cel 2 6 2 2 3 9" xfId="23290"/>
    <cellStyle name="Input cel 2 6 2 2 4" xfId="4663"/>
    <cellStyle name="Input cel 2 6 2 2 4 2" xfId="15033"/>
    <cellStyle name="Input cel 2 6 2 2 4 2 2" xfId="33056"/>
    <cellStyle name="Input cel 2 6 2 2 4 3" xfId="26671"/>
    <cellStyle name="Input cel 2 6 2 2 5" xfId="5297"/>
    <cellStyle name="Input cel 2 6 2 2 5 2" xfId="15666"/>
    <cellStyle name="Input cel 2 6 2 2 5 2 2" xfId="33618"/>
    <cellStyle name="Input cel 2 6 2 2 5 3" xfId="27304"/>
    <cellStyle name="Input cel 2 6 2 2 6" xfId="6933"/>
    <cellStyle name="Input cel 2 6 2 2 6 2" xfId="17302"/>
    <cellStyle name="Input cel 2 6 2 2 6 3" xfId="29114"/>
    <cellStyle name="Input cel 2 6 2 2 7" xfId="7708"/>
    <cellStyle name="Input cel 2 6 2 2 7 2" xfId="18077"/>
    <cellStyle name="Input cel 2 6 2 2 7 3" xfId="35245"/>
    <cellStyle name="Input cel 2 6 2 2 8" xfId="8436"/>
    <cellStyle name="Input cel 2 6 2 2 8 2" xfId="18805"/>
    <cellStyle name="Input cel 2 6 2 2 8 3" xfId="35973"/>
    <cellStyle name="Input cel 2 6 2 2 9" xfId="9095"/>
    <cellStyle name="Input cel 2 6 2 2 9 2" xfId="19464"/>
    <cellStyle name="Input cel 2 6 2 2 9 3" xfId="36632"/>
    <cellStyle name="Input cel 2 6 2 3" xfId="3736"/>
    <cellStyle name="Input cel 2 6 2 3 2" xfId="4829"/>
    <cellStyle name="Input cel 2 6 2 3 2 2" xfId="15199"/>
    <cellStyle name="Input cel 2 6 2 3 2 2 2" xfId="33210"/>
    <cellStyle name="Input cel 2 6 2 3 2 3" xfId="26837"/>
    <cellStyle name="Input cel 2 6 2 3 3" xfId="5827"/>
    <cellStyle name="Input cel 2 6 2 3 3 2" xfId="16196"/>
    <cellStyle name="Input cel 2 6 2 3 3 2 2" xfId="34121"/>
    <cellStyle name="Input cel 2 6 2 3 3 3" xfId="27834"/>
    <cellStyle name="Input cel 2 6 2 3 4" xfId="7492"/>
    <cellStyle name="Input cel 2 6 2 3 4 2" xfId="17861"/>
    <cellStyle name="Input cel 2 6 2 3 4 3" xfId="29760"/>
    <cellStyle name="Input cel 2 6 2 3 5" xfId="8247"/>
    <cellStyle name="Input cel 2 6 2 3 5 2" xfId="18616"/>
    <cellStyle name="Input cel 2 6 2 3 5 3" xfId="35784"/>
    <cellStyle name="Input cel 2 6 2 3 6" xfId="8941"/>
    <cellStyle name="Input cel 2 6 2 3 6 2" xfId="19310"/>
    <cellStyle name="Input cel 2 6 2 3 6 3" xfId="36478"/>
    <cellStyle name="Input cel 2 6 2 3 7" xfId="9559"/>
    <cellStyle name="Input cel 2 6 2 3 7 2" xfId="19928"/>
    <cellStyle name="Input cel 2 6 2 3 7 3" xfId="37096"/>
    <cellStyle name="Input cel 2 6 2 3 8" xfId="14106"/>
    <cellStyle name="Input cel 2 6 2 3 8 2" xfId="25744"/>
    <cellStyle name="Input cel 2 6 2 3 9" xfId="23217"/>
    <cellStyle name="Input cel 2 6 2 4" xfId="3746"/>
    <cellStyle name="Input cel 2 6 2 4 2" xfId="4618"/>
    <cellStyle name="Input cel 2 6 2 4 2 2" xfId="14988"/>
    <cellStyle name="Input cel 2 6 2 4 2 2 2" xfId="33016"/>
    <cellStyle name="Input cel 2 6 2 4 2 3" xfId="26626"/>
    <cellStyle name="Input cel 2 6 2 4 3" xfId="5837"/>
    <cellStyle name="Input cel 2 6 2 4 3 2" xfId="16206"/>
    <cellStyle name="Input cel 2 6 2 4 3 2 2" xfId="34131"/>
    <cellStyle name="Input cel 2 6 2 4 3 3" xfId="27844"/>
    <cellStyle name="Input cel 2 6 2 4 4" xfId="7502"/>
    <cellStyle name="Input cel 2 6 2 4 4 2" xfId="17871"/>
    <cellStyle name="Input cel 2 6 2 4 4 3" xfId="29770"/>
    <cellStyle name="Input cel 2 6 2 4 5" xfId="8257"/>
    <cellStyle name="Input cel 2 6 2 4 5 2" xfId="18626"/>
    <cellStyle name="Input cel 2 6 2 4 5 3" xfId="35794"/>
    <cellStyle name="Input cel 2 6 2 4 6" xfId="8951"/>
    <cellStyle name="Input cel 2 6 2 4 6 2" xfId="19320"/>
    <cellStyle name="Input cel 2 6 2 4 6 3" xfId="36488"/>
    <cellStyle name="Input cel 2 6 2 4 7" xfId="9569"/>
    <cellStyle name="Input cel 2 6 2 4 7 2" xfId="19938"/>
    <cellStyle name="Input cel 2 6 2 4 7 3" xfId="37106"/>
    <cellStyle name="Input cel 2 6 2 4 8" xfId="14116"/>
    <cellStyle name="Input cel 2 6 2 4 8 2" xfId="25754"/>
    <cellStyle name="Input cel 2 6 2 4 9" xfId="23227"/>
    <cellStyle name="Input cel 2 6 2 5" xfId="5140"/>
    <cellStyle name="Input cel 2 6 2 5 2" xfId="15509"/>
    <cellStyle name="Input cel 2 6 2 5 2 2" xfId="33483"/>
    <cellStyle name="Input cel 2 6 2 5 3" xfId="27147"/>
    <cellStyle name="Input cel 2 6 2 6" xfId="5074"/>
    <cellStyle name="Input cel 2 6 2 6 2" xfId="15444"/>
    <cellStyle name="Input cel 2 6 2 6 2 2" xfId="33428"/>
    <cellStyle name="Input cel 2 6 2 6 3" xfId="27082"/>
    <cellStyle name="Input cel 2 6 2 7" xfId="5353"/>
    <cellStyle name="Input cel 2 6 2 7 2" xfId="15722"/>
    <cellStyle name="Input cel 2 6 2 7 2 2" xfId="33656"/>
    <cellStyle name="Input cel 2 6 2 7 3" xfId="27360"/>
    <cellStyle name="Input cel 2 6 2 8" xfId="5982"/>
    <cellStyle name="Input cel 2 6 2 8 2" xfId="16351"/>
    <cellStyle name="Input cel 2 6 2 8 3" xfId="27989"/>
    <cellStyle name="Input cel 2 6 2 9" xfId="6426"/>
    <cellStyle name="Input cel 2 6 2 9 2" xfId="16795"/>
    <cellStyle name="Input cel 2 6 2 9 3" xfId="34560"/>
    <cellStyle name="Input cel 2 6 3" xfId="1154"/>
    <cellStyle name="Input cel 2 6 3 10" xfId="7766"/>
    <cellStyle name="Input cel 2 6 3 10 2" xfId="18135"/>
    <cellStyle name="Input cel 2 6 3 10 3" xfId="35303"/>
    <cellStyle name="Input cel 2 6 3 11" xfId="8475"/>
    <cellStyle name="Input cel 2 6 3 11 2" xfId="18844"/>
    <cellStyle name="Input cel 2 6 3 11 3" xfId="36012"/>
    <cellStyle name="Input cel 2 6 3 12" xfId="11524"/>
    <cellStyle name="Input cel 2 6 3 12 2" xfId="24487"/>
    <cellStyle name="Input cel 2 6 3 13" xfId="21960"/>
    <cellStyle name="Input cel 2 6 3 2" xfId="2133"/>
    <cellStyle name="Input cel 2 6 3 2 2" xfId="4073"/>
    <cellStyle name="Input cel 2 6 3 2 2 2" xfId="14443"/>
    <cellStyle name="Input cel 2 6 3 2 2 2 2" xfId="32516"/>
    <cellStyle name="Input cel 2 6 3 2 2 3" xfId="26081"/>
    <cellStyle name="Input cel 2 6 3 2 3" xfId="5122"/>
    <cellStyle name="Input cel 2 6 3 2 3 2" xfId="15492"/>
    <cellStyle name="Input cel 2 6 3 2 3 2 2" xfId="33469"/>
    <cellStyle name="Input cel 2 6 3 2 3 3" xfId="27130"/>
    <cellStyle name="Input cel 2 6 3 2 4" xfId="6229"/>
    <cellStyle name="Input cel 2 6 3 2 4 2" xfId="16598"/>
    <cellStyle name="Input cel 2 6 3 2 4 3" xfId="28213"/>
    <cellStyle name="Input cel 2 6 3 2 5" xfId="6771"/>
    <cellStyle name="Input cel 2 6 3 2 5 2" xfId="17140"/>
    <cellStyle name="Input cel 2 6 3 2 5 3" xfId="34905"/>
    <cellStyle name="Input cel 2 6 3 2 6" xfId="6608"/>
    <cellStyle name="Input cel 2 6 3 2 6 2" xfId="16977"/>
    <cellStyle name="Input cel 2 6 3 2 6 3" xfId="34742"/>
    <cellStyle name="Input cel 2 6 3 2 7" xfId="6370"/>
    <cellStyle name="Input cel 2 6 3 2 7 2" xfId="16739"/>
    <cellStyle name="Input cel 2 6 3 2 7 3" xfId="34514"/>
    <cellStyle name="Input cel 2 6 3 2 8" xfId="12503"/>
    <cellStyle name="Input cel 2 6 3 2 8 2" xfId="24055"/>
    <cellStyle name="Input cel 2 6 3 2 9" xfId="21519"/>
    <cellStyle name="Input cel 2 6 3 3" xfId="2344"/>
    <cellStyle name="Input cel 2 6 3 3 2" xfId="5040"/>
    <cellStyle name="Input cel 2 6 3 3 2 2" xfId="15410"/>
    <cellStyle name="Input cel 2 6 3 3 2 2 2" xfId="33400"/>
    <cellStyle name="Input cel 2 6 3 3 2 3" xfId="27048"/>
    <cellStyle name="Input cel 2 6 3 3 3" xfId="1969"/>
    <cellStyle name="Input cel 2 6 3 3 3 2" xfId="12339"/>
    <cellStyle name="Input cel 2 6 3 3 3 2 2" xfId="31119"/>
    <cellStyle name="Input cel 2 6 3 3 3 3" xfId="23891"/>
    <cellStyle name="Input cel 2 6 3 3 4" xfId="6380"/>
    <cellStyle name="Input cel 2 6 3 3 4 2" xfId="16749"/>
    <cellStyle name="Input cel 2 6 3 3 4 3" xfId="28424"/>
    <cellStyle name="Input cel 2 6 3 3 5" xfId="6180"/>
    <cellStyle name="Input cel 2 6 3 3 5 2" xfId="16549"/>
    <cellStyle name="Input cel 2 6 3 3 5 3" xfId="34405"/>
    <cellStyle name="Input cel 2 6 3 3 6" xfId="7043"/>
    <cellStyle name="Input cel 2 6 3 3 6 2" xfId="17412"/>
    <cellStyle name="Input cel 2 6 3 3 6 3" xfId="35117"/>
    <cellStyle name="Input cel 2 6 3 3 7" xfId="7798"/>
    <cellStyle name="Input cel 2 6 3 3 7 2" xfId="18167"/>
    <cellStyle name="Input cel 2 6 3 3 7 3" xfId="35335"/>
    <cellStyle name="Input cel 2 6 3 3 8" xfId="12714"/>
    <cellStyle name="Input cel 2 6 3 3 8 2" xfId="24266"/>
    <cellStyle name="Input cel 2 6 3 3 9" xfId="21730"/>
    <cellStyle name="Input cel 2 6 3 4" xfId="4412"/>
    <cellStyle name="Input cel 2 6 3 4 2" xfId="14782"/>
    <cellStyle name="Input cel 2 6 3 4 2 2" xfId="32828"/>
    <cellStyle name="Input cel 2 6 3 4 3" xfId="26420"/>
    <cellStyle name="Input cel 2 6 3 5" xfId="4943"/>
    <cellStyle name="Input cel 2 6 3 5 2" xfId="15313"/>
    <cellStyle name="Input cel 2 6 3 5 2 2" xfId="33315"/>
    <cellStyle name="Input cel 2 6 3 5 3" xfId="26951"/>
    <cellStyle name="Input cel 2 6 3 6" xfId="4001"/>
    <cellStyle name="Input cel 2 6 3 6 2" xfId="14371"/>
    <cellStyle name="Input cel 2 6 3 6 2 2" xfId="32450"/>
    <cellStyle name="Input cel 2 6 3 6 3" xfId="26009"/>
    <cellStyle name="Input cel 2 6 3 7" xfId="5253"/>
    <cellStyle name="Input cel 2 6 3 7 2" xfId="15622"/>
    <cellStyle name="Input cel 2 6 3 7 3" xfId="27260"/>
    <cellStyle name="Input cel 2 6 3 8" xfId="6541"/>
    <cellStyle name="Input cel 2 6 3 8 2" xfId="16910"/>
    <cellStyle name="Input cel 2 6 3 8 3" xfId="34675"/>
    <cellStyle name="Input cel 2 6 3 9" xfId="7003"/>
    <cellStyle name="Input cel 2 6 3 9 2" xfId="17372"/>
    <cellStyle name="Input cel 2 6 3 9 3" xfId="35077"/>
    <cellStyle name="Input cel 2 6 4" xfId="3376"/>
    <cellStyle name="Input cel 2 6 4 2" xfId="4475"/>
    <cellStyle name="Input cel 2 6 4 2 2" xfId="14845"/>
    <cellStyle name="Input cel 2 6 4 2 2 2" xfId="32888"/>
    <cellStyle name="Input cel 2 6 4 2 3" xfId="26483"/>
    <cellStyle name="Input cel 2 6 4 3" xfId="5467"/>
    <cellStyle name="Input cel 2 6 4 3 2" xfId="15836"/>
    <cellStyle name="Input cel 2 6 4 3 2 2" xfId="33761"/>
    <cellStyle name="Input cel 2 6 4 3 3" xfId="27474"/>
    <cellStyle name="Input cel 2 6 4 4" xfId="7132"/>
    <cellStyle name="Input cel 2 6 4 4 2" xfId="17501"/>
    <cellStyle name="Input cel 2 6 4 4 3" xfId="29400"/>
    <cellStyle name="Input cel 2 6 4 5" xfId="7887"/>
    <cellStyle name="Input cel 2 6 4 5 2" xfId="18256"/>
    <cellStyle name="Input cel 2 6 4 5 3" xfId="35424"/>
    <cellStyle name="Input cel 2 6 4 6" xfId="8581"/>
    <cellStyle name="Input cel 2 6 4 6 2" xfId="18950"/>
    <cellStyle name="Input cel 2 6 4 6 3" xfId="36118"/>
    <cellStyle name="Input cel 2 6 4 7" xfId="9199"/>
    <cellStyle name="Input cel 2 6 4 7 2" xfId="19568"/>
    <cellStyle name="Input cel 2 6 4 7 3" xfId="36736"/>
    <cellStyle name="Input cel 2 6 4 8" xfId="13746"/>
    <cellStyle name="Input cel 2 6 4 8 2" xfId="25384"/>
    <cellStyle name="Input cel 2 6 4 9" xfId="22857"/>
    <cellStyle name="Input cel 2 6 5" xfId="2175"/>
    <cellStyle name="Input cel 2 6 5 2" xfId="3890"/>
    <cellStyle name="Input cel 2 6 5 2 2" xfId="14260"/>
    <cellStyle name="Input cel 2 6 5 2 2 2" xfId="32347"/>
    <cellStyle name="Input cel 2 6 5 2 3" xfId="25898"/>
    <cellStyle name="Input cel 2 6 5 3" xfId="4993"/>
    <cellStyle name="Input cel 2 6 5 3 2" xfId="15363"/>
    <cellStyle name="Input cel 2 6 5 3 2 2" xfId="33358"/>
    <cellStyle name="Input cel 2 6 5 3 3" xfId="27001"/>
    <cellStyle name="Input cel 2 6 5 4" xfId="6270"/>
    <cellStyle name="Input cel 2 6 5 4 2" xfId="16639"/>
    <cellStyle name="Input cel 2 6 5 4 3" xfId="28255"/>
    <cellStyle name="Input cel 2 6 5 5" xfId="1449"/>
    <cellStyle name="Input cel 2 6 5 5 2" xfId="11819"/>
    <cellStyle name="Input cel 2 6 5 5 3" xfId="30617"/>
    <cellStyle name="Input cel 2 6 5 6" xfId="6764"/>
    <cellStyle name="Input cel 2 6 5 6 2" xfId="17133"/>
    <cellStyle name="Input cel 2 6 5 6 3" xfId="34898"/>
    <cellStyle name="Input cel 2 6 5 7" xfId="6501"/>
    <cellStyle name="Input cel 2 6 5 7 2" xfId="16870"/>
    <cellStyle name="Input cel 2 6 5 7 3" xfId="34635"/>
    <cellStyle name="Input cel 2 6 5 8" xfId="12545"/>
    <cellStyle name="Input cel 2 6 5 8 2" xfId="24097"/>
    <cellStyle name="Input cel 2 6 5 9" xfId="21561"/>
    <cellStyle name="Input cel 2 6 6" xfId="1812"/>
    <cellStyle name="Input cel 2 6 6 2" xfId="12182"/>
    <cellStyle name="Input cel 2 6 6 2 2" xfId="30968"/>
    <cellStyle name="Input cel 2 6 6 3" xfId="23734"/>
    <cellStyle name="Input cel 2 6 7" xfId="4812"/>
    <cellStyle name="Input cel 2 6 7 2" xfId="15182"/>
    <cellStyle name="Input cel 2 6 7 2 2" xfId="33193"/>
    <cellStyle name="Input cel 2 6 7 3" xfId="26820"/>
    <cellStyle name="Input cel 2 6 8" xfId="4570"/>
    <cellStyle name="Input cel 2 6 8 2" xfId="14940"/>
    <cellStyle name="Input cel 2 6 8 2 2" xfId="32975"/>
    <cellStyle name="Input cel 2 6 8 3" xfId="26578"/>
    <cellStyle name="Input cel 2 6 9" xfId="4652"/>
    <cellStyle name="Input cel 2 6 9 2" xfId="15022"/>
    <cellStyle name="Input cel 2 6 9 3" xfId="26660"/>
    <cellStyle name="Input cel 2 7" xfId="21218"/>
    <cellStyle name="Input cel 3" xfId="283"/>
    <cellStyle name="Input cel 3 2" xfId="482"/>
    <cellStyle name="Input cel 3 2 10" xfId="4265"/>
    <cellStyle name="Input cel 3 2 10 2" xfId="14635"/>
    <cellStyle name="Input cel 3 2 10 3" xfId="26273"/>
    <cellStyle name="Input cel 3 2 11" xfId="6035"/>
    <cellStyle name="Input cel 3 2 11 2" xfId="16404"/>
    <cellStyle name="Input cel 3 2 11 3" xfId="34260"/>
    <cellStyle name="Input cel 3 2 12" xfId="1693"/>
    <cellStyle name="Input cel 3 2 12 2" xfId="12063"/>
    <cellStyle name="Input cel 3 2 12 3" xfId="30861"/>
    <cellStyle name="Input cel 3 2 13" xfId="1470"/>
    <cellStyle name="Input cel 3 2 13 2" xfId="11840"/>
    <cellStyle name="Input cel 3 2 13 3" xfId="30638"/>
    <cellStyle name="Input cel 3 2 14" xfId="6499"/>
    <cellStyle name="Input cel 3 2 14 2" xfId="16868"/>
    <cellStyle name="Input cel 3 2 14 3" xfId="34633"/>
    <cellStyle name="Input cel 3 2 15" xfId="10864"/>
    <cellStyle name="Input cel 3 2 15 2" xfId="23363"/>
    <cellStyle name="Input cel 3 2 16" xfId="21252"/>
    <cellStyle name="Input cel 3 2 2" xfId="968"/>
    <cellStyle name="Input cel 3 2 2 10" xfId="6592"/>
    <cellStyle name="Input cel 3 2 2 10 2" xfId="16961"/>
    <cellStyle name="Input cel 3 2 2 10 3" xfId="34726"/>
    <cellStyle name="Input cel 3 2 2 11" xfId="6980"/>
    <cellStyle name="Input cel 3 2 2 11 2" xfId="17349"/>
    <cellStyle name="Input cel 3 2 2 11 3" xfId="35054"/>
    <cellStyle name="Input cel 3 2 2 12" xfId="7749"/>
    <cellStyle name="Input cel 3 2 2 12 2" xfId="18118"/>
    <cellStyle name="Input cel 3 2 2 12 3" xfId="35286"/>
    <cellStyle name="Input cel 3 2 2 13" xfId="11338"/>
    <cellStyle name="Input cel 3 2 2 13 2" xfId="23574"/>
    <cellStyle name="Input cel 3 2 2 14" xfId="21327"/>
    <cellStyle name="Input cel 3 2 2 2" xfId="3061"/>
    <cellStyle name="Input cel 3 2 2 2 10" xfId="13431"/>
    <cellStyle name="Input cel 3 2 2 2 10 2" xfId="25069"/>
    <cellStyle name="Input cel 3 2 2 2 11" xfId="22542"/>
    <cellStyle name="Input cel 3 2 2 2 2" xfId="2404"/>
    <cellStyle name="Input cel 3 2 2 2 2 2" xfId="4705"/>
    <cellStyle name="Input cel 3 2 2 2 2 2 2" xfId="15075"/>
    <cellStyle name="Input cel 3 2 2 2 2 2 2 2" xfId="33094"/>
    <cellStyle name="Input cel 3 2 2 2 2 2 3" xfId="26713"/>
    <cellStyle name="Input cel 3 2 2 2 2 3" xfId="1841"/>
    <cellStyle name="Input cel 3 2 2 2 2 3 2" xfId="12211"/>
    <cellStyle name="Input cel 3 2 2 2 2 3 2 2" xfId="30996"/>
    <cellStyle name="Input cel 3 2 2 2 2 3 3" xfId="23763"/>
    <cellStyle name="Input cel 3 2 2 2 2 4" xfId="6413"/>
    <cellStyle name="Input cel 3 2 2 2 2 4 2" xfId="16782"/>
    <cellStyle name="Input cel 3 2 2 2 2 4 3" xfId="28484"/>
    <cellStyle name="Input cel 3 2 2 2 2 5" xfId="6397"/>
    <cellStyle name="Input cel 3 2 2 2 2 5 2" xfId="16766"/>
    <cellStyle name="Input cel 3 2 2 2 2 5 3" xfId="34537"/>
    <cellStyle name="Input cel 3 2 2 2 2 6" xfId="6193"/>
    <cellStyle name="Input cel 3 2 2 2 2 6 2" xfId="16562"/>
    <cellStyle name="Input cel 3 2 2 2 2 6 3" xfId="34418"/>
    <cellStyle name="Input cel 3 2 2 2 2 7" xfId="6023"/>
    <cellStyle name="Input cel 3 2 2 2 2 7 2" xfId="16392"/>
    <cellStyle name="Input cel 3 2 2 2 2 7 3" xfId="34248"/>
    <cellStyle name="Input cel 3 2 2 2 2 8" xfId="12774"/>
    <cellStyle name="Input cel 3 2 2 2 2 8 2" xfId="24326"/>
    <cellStyle name="Input cel 3 2 2 2 2 9" xfId="21790"/>
    <cellStyle name="Input cel 3 2 2 2 3" xfId="3780"/>
    <cellStyle name="Input cel 3 2 2 2 3 2" xfId="4267"/>
    <cellStyle name="Input cel 3 2 2 2 3 2 2" xfId="14637"/>
    <cellStyle name="Input cel 3 2 2 2 3 2 2 2" xfId="32699"/>
    <cellStyle name="Input cel 3 2 2 2 3 2 3" xfId="26275"/>
    <cellStyle name="Input cel 3 2 2 2 3 3" xfId="5871"/>
    <cellStyle name="Input cel 3 2 2 2 3 3 2" xfId="16240"/>
    <cellStyle name="Input cel 3 2 2 2 3 3 2 2" xfId="34165"/>
    <cellStyle name="Input cel 3 2 2 2 3 3 3" xfId="27878"/>
    <cellStyle name="Input cel 3 2 2 2 3 4" xfId="7536"/>
    <cellStyle name="Input cel 3 2 2 2 3 4 2" xfId="17905"/>
    <cellStyle name="Input cel 3 2 2 2 3 4 3" xfId="29804"/>
    <cellStyle name="Input cel 3 2 2 2 3 5" xfId="8291"/>
    <cellStyle name="Input cel 3 2 2 2 3 5 2" xfId="18660"/>
    <cellStyle name="Input cel 3 2 2 2 3 5 3" xfId="35828"/>
    <cellStyle name="Input cel 3 2 2 2 3 6" xfId="8985"/>
    <cellStyle name="Input cel 3 2 2 2 3 6 2" xfId="19354"/>
    <cellStyle name="Input cel 3 2 2 2 3 6 3" xfId="36522"/>
    <cellStyle name="Input cel 3 2 2 2 3 7" xfId="9603"/>
    <cellStyle name="Input cel 3 2 2 2 3 7 2" xfId="19972"/>
    <cellStyle name="Input cel 3 2 2 2 3 7 3" xfId="37140"/>
    <cellStyle name="Input cel 3 2 2 2 3 8" xfId="14150"/>
    <cellStyle name="Input cel 3 2 2 2 3 8 2" xfId="25788"/>
    <cellStyle name="Input cel 3 2 2 2 3 9" xfId="23261"/>
    <cellStyle name="Input cel 3 2 2 2 4" xfId="4116"/>
    <cellStyle name="Input cel 3 2 2 2 4 2" xfId="14486"/>
    <cellStyle name="Input cel 3 2 2 2 4 2 2" xfId="32557"/>
    <cellStyle name="Input cel 3 2 2 2 4 3" xfId="26124"/>
    <cellStyle name="Input cel 3 2 2 2 5" xfId="5268"/>
    <cellStyle name="Input cel 3 2 2 2 5 2" xfId="15637"/>
    <cellStyle name="Input cel 3 2 2 2 5 2 2" xfId="33589"/>
    <cellStyle name="Input cel 3 2 2 2 5 3" xfId="27275"/>
    <cellStyle name="Input cel 3 2 2 2 6" xfId="6904"/>
    <cellStyle name="Input cel 3 2 2 2 6 2" xfId="17273"/>
    <cellStyle name="Input cel 3 2 2 2 6 3" xfId="29085"/>
    <cellStyle name="Input cel 3 2 2 2 7" xfId="7679"/>
    <cellStyle name="Input cel 3 2 2 2 7 2" xfId="18048"/>
    <cellStyle name="Input cel 3 2 2 2 7 3" xfId="35216"/>
    <cellStyle name="Input cel 3 2 2 2 8" xfId="8407"/>
    <cellStyle name="Input cel 3 2 2 2 8 2" xfId="18776"/>
    <cellStyle name="Input cel 3 2 2 2 8 3" xfId="35944"/>
    <cellStyle name="Input cel 3 2 2 2 9" xfId="9066"/>
    <cellStyle name="Input cel 3 2 2 2 9 2" xfId="19435"/>
    <cellStyle name="Input cel 3 2 2 2 9 3" xfId="36603"/>
    <cellStyle name="Input cel 3 2 2 3" xfId="3732"/>
    <cellStyle name="Input cel 3 2 2 3 2" xfId="4164"/>
    <cellStyle name="Input cel 3 2 2 3 2 2" xfId="14534"/>
    <cellStyle name="Input cel 3 2 2 3 2 2 2" xfId="32604"/>
    <cellStyle name="Input cel 3 2 2 3 2 3" xfId="26172"/>
    <cellStyle name="Input cel 3 2 2 3 3" xfId="5823"/>
    <cellStyle name="Input cel 3 2 2 3 3 2" xfId="16192"/>
    <cellStyle name="Input cel 3 2 2 3 3 2 2" xfId="34117"/>
    <cellStyle name="Input cel 3 2 2 3 3 3" xfId="27830"/>
    <cellStyle name="Input cel 3 2 2 3 4" xfId="7488"/>
    <cellStyle name="Input cel 3 2 2 3 4 2" xfId="17857"/>
    <cellStyle name="Input cel 3 2 2 3 4 3" xfId="29756"/>
    <cellStyle name="Input cel 3 2 2 3 5" xfId="8243"/>
    <cellStyle name="Input cel 3 2 2 3 5 2" xfId="18612"/>
    <cellStyle name="Input cel 3 2 2 3 5 3" xfId="35780"/>
    <cellStyle name="Input cel 3 2 2 3 6" xfId="8937"/>
    <cellStyle name="Input cel 3 2 2 3 6 2" xfId="19306"/>
    <cellStyle name="Input cel 3 2 2 3 6 3" xfId="36474"/>
    <cellStyle name="Input cel 3 2 2 3 7" xfId="9555"/>
    <cellStyle name="Input cel 3 2 2 3 7 2" xfId="19924"/>
    <cellStyle name="Input cel 3 2 2 3 7 3" xfId="37092"/>
    <cellStyle name="Input cel 3 2 2 3 8" xfId="14102"/>
    <cellStyle name="Input cel 3 2 2 3 8 2" xfId="25740"/>
    <cellStyle name="Input cel 3 2 2 3 9" xfId="23213"/>
    <cellStyle name="Input cel 3 2 2 4" xfId="3343"/>
    <cellStyle name="Input cel 3 2 2 4 2" xfId="4043"/>
    <cellStyle name="Input cel 3 2 2 4 2 2" xfId="14413"/>
    <cellStyle name="Input cel 3 2 2 4 2 2 2" xfId="32486"/>
    <cellStyle name="Input cel 3 2 2 4 2 3" xfId="26051"/>
    <cellStyle name="Input cel 3 2 2 4 3" xfId="5434"/>
    <cellStyle name="Input cel 3 2 2 4 3 2" xfId="15803"/>
    <cellStyle name="Input cel 3 2 2 4 3 2 2" xfId="33728"/>
    <cellStyle name="Input cel 3 2 2 4 3 3" xfId="27441"/>
    <cellStyle name="Input cel 3 2 2 4 4" xfId="7099"/>
    <cellStyle name="Input cel 3 2 2 4 4 2" xfId="17468"/>
    <cellStyle name="Input cel 3 2 2 4 4 3" xfId="29367"/>
    <cellStyle name="Input cel 3 2 2 4 5" xfId="7854"/>
    <cellStyle name="Input cel 3 2 2 4 5 2" xfId="18223"/>
    <cellStyle name="Input cel 3 2 2 4 5 3" xfId="35391"/>
    <cellStyle name="Input cel 3 2 2 4 6" xfId="8548"/>
    <cellStyle name="Input cel 3 2 2 4 6 2" xfId="18917"/>
    <cellStyle name="Input cel 3 2 2 4 6 3" xfId="36085"/>
    <cellStyle name="Input cel 3 2 2 4 7" xfId="9166"/>
    <cellStyle name="Input cel 3 2 2 4 7 2" xfId="19535"/>
    <cellStyle name="Input cel 3 2 2 4 7 3" xfId="36703"/>
    <cellStyle name="Input cel 3 2 2 4 8" xfId="13713"/>
    <cellStyle name="Input cel 3 2 2 4 8 2" xfId="25351"/>
    <cellStyle name="Input cel 3 2 2 4 9" xfId="22824"/>
    <cellStyle name="Input cel 3 2 2 5" xfId="1905"/>
    <cellStyle name="Input cel 3 2 2 5 2" xfId="12275"/>
    <cellStyle name="Input cel 3 2 2 5 2 2" xfId="31056"/>
    <cellStyle name="Input cel 3 2 2 5 3" xfId="23827"/>
    <cellStyle name="Input cel 3 2 2 6" xfId="1703"/>
    <cellStyle name="Input cel 3 2 2 6 2" xfId="12073"/>
    <cellStyle name="Input cel 3 2 2 6 2 2" xfId="30868"/>
    <cellStyle name="Input cel 3 2 2 6 3" xfId="23625"/>
    <cellStyle name="Input cel 3 2 2 7" xfId="3862"/>
    <cellStyle name="Input cel 3 2 2 7 2" xfId="14232"/>
    <cellStyle name="Input cel 3 2 2 7 2 2" xfId="32322"/>
    <cellStyle name="Input cel 3 2 2 7 3" xfId="25870"/>
    <cellStyle name="Input cel 3 2 2 8" xfId="4863"/>
    <cellStyle name="Input cel 3 2 2 8 2" xfId="15233"/>
    <cellStyle name="Input cel 3 2 2 8 3" xfId="26871"/>
    <cellStyle name="Input cel 3 2 2 9" xfId="6092"/>
    <cellStyle name="Input cel 3 2 2 9 2" xfId="16461"/>
    <cellStyle name="Input cel 3 2 2 9 3" xfId="34317"/>
    <cellStyle name="Input cel 3 2 3" xfId="1070"/>
    <cellStyle name="Input cel 3 2 3 10" xfId="6555"/>
    <cellStyle name="Input cel 3 2 3 10 2" xfId="16924"/>
    <cellStyle name="Input cel 3 2 3 10 3" xfId="34689"/>
    <cellStyle name="Input cel 3 2 3 11" xfId="6718"/>
    <cellStyle name="Input cel 3 2 3 11 2" xfId="17087"/>
    <cellStyle name="Input cel 3 2 3 11 3" xfId="34852"/>
    <cellStyle name="Input cel 3 2 3 12" xfId="11440"/>
    <cellStyle name="Input cel 3 2 3 12 2" xfId="24403"/>
    <cellStyle name="Input cel 3 2 3 13" xfId="21876"/>
    <cellStyle name="Input cel 3 2 3 2" xfId="3394"/>
    <cellStyle name="Input cel 3 2 3 2 2" xfId="4394"/>
    <cellStyle name="Input cel 3 2 3 2 2 2" xfId="14764"/>
    <cellStyle name="Input cel 3 2 3 2 2 2 2" xfId="32812"/>
    <cellStyle name="Input cel 3 2 3 2 2 3" xfId="26402"/>
    <cellStyle name="Input cel 3 2 3 2 3" xfId="5485"/>
    <cellStyle name="Input cel 3 2 3 2 3 2" xfId="15854"/>
    <cellStyle name="Input cel 3 2 3 2 3 2 2" xfId="33779"/>
    <cellStyle name="Input cel 3 2 3 2 3 3" xfId="27492"/>
    <cellStyle name="Input cel 3 2 3 2 4" xfId="7150"/>
    <cellStyle name="Input cel 3 2 3 2 4 2" xfId="17519"/>
    <cellStyle name="Input cel 3 2 3 2 4 3" xfId="29418"/>
    <cellStyle name="Input cel 3 2 3 2 5" xfId="7905"/>
    <cellStyle name="Input cel 3 2 3 2 5 2" xfId="18274"/>
    <cellStyle name="Input cel 3 2 3 2 5 3" xfId="35442"/>
    <cellStyle name="Input cel 3 2 3 2 6" xfId="8599"/>
    <cellStyle name="Input cel 3 2 3 2 6 2" xfId="18968"/>
    <cellStyle name="Input cel 3 2 3 2 6 3" xfId="36136"/>
    <cellStyle name="Input cel 3 2 3 2 7" xfId="9217"/>
    <cellStyle name="Input cel 3 2 3 2 7 2" xfId="19586"/>
    <cellStyle name="Input cel 3 2 3 2 7 3" xfId="36754"/>
    <cellStyle name="Input cel 3 2 3 2 8" xfId="13764"/>
    <cellStyle name="Input cel 3 2 3 2 8 2" xfId="25402"/>
    <cellStyle name="Input cel 3 2 3 2 9" xfId="22875"/>
    <cellStyle name="Input cel 3 2 3 3" xfId="3388"/>
    <cellStyle name="Input cel 3 2 3 3 2" xfId="4422"/>
    <cellStyle name="Input cel 3 2 3 3 2 2" xfId="14792"/>
    <cellStyle name="Input cel 3 2 3 3 2 2 2" xfId="32838"/>
    <cellStyle name="Input cel 3 2 3 3 2 3" xfId="26430"/>
    <cellStyle name="Input cel 3 2 3 3 3" xfId="5479"/>
    <cellStyle name="Input cel 3 2 3 3 3 2" xfId="15848"/>
    <cellStyle name="Input cel 3 2 3 3 3 2 2" xfId="33773"/>
    <cellStyle name="Input cel 3 2 3 3 3 3" xfId="27486"/>
    <cellStyle name="Input cel 3 2 3 3 4" xfId="7144"/>
    <cellStyle name="Input cel 3 2 3 3 4 2" xfId="17513"/>
    <cellStyle name="Input cel 3 2 3 3 4 3" xfId="29412"/>
    <cellStyle name="Input cel 3 2 3 3 5" xfId="7899"/>
    <cellStyle name="Input cel 3 2 3 3 5 2" xfId="18268"/>
    <cellStyle name="Input cel 3 2 3 3 5 3" xfId="35436"/>
    <cellStyle name="Input cel 3 2 3 3 6" xfId="8593"/>
    <cellStyle name="Input cel 3 2 3 3 6 2" xfId="18962"/>
    <cellStyle name="Input cel 3 2 3 3 6 3" xfId="36130"/>
    <cellStyle name="Input cel 3 2 3 3 7" xfId="9211"/>
    <cellStyle name="Input cel 3 2 3 3 7 2" xfId="19580"/>
    <cellStyle name="Input cel 3 2 3 3 7 3" xfId="36748"/>
    <cellStyle name="Input cel 3 2 3 3 8" xfId="13758"/>
    <cellStyle name="Input cel 3 2 3 3 8 2" xfId="25396"/>
    <cellStyle name="Input cel 3 2 3 3 9" xfId="22869"/>
    <cellStyle name="Input cel 3 2 3 4" xfId="3991"/>
    <cellStyle name="Input cel 3 2 3 4 2" xfId="14361"/>
    <cellStyle name="Input cel 3 2 3 4 2 2" xfId="32441"/>
    <cellStyle name="Input cel 3 2 3 4 3" xfId="25999"/>
    <cellStyle name="Input cel 3 2 3 5" xfId="4972"/>
    <cellStyle name="Input cel 3 2 3 5 2" xfId="15342"/>
    <cellStyle name="Input cel 3 2 3 5 2 2" xfId="33340"/>
    <cellStyle name="Input cel 3 2 3 5 3" xfId="26980"/>
    <cellStyle name="Input cel 3 2 3 6" xfId="5210"/>
    <cellStyle name="Input cel 3 2 3 6 2" xfId="15579"/>
    <cellStyle name="Input cel 3 2 3 6 2 2" xfId="33542"/>
    <cellStyle name="Input cel 3 2 3 6 3" xfId="27217"/>
    <cellStyle name="Input cel 3 2 3 7" xfId="5318"/>
    <cellStyle name="Input cel 3 2 3 7 2" xfId="15687"/>
    <cellStyle name="Input cel 3 2 3 7 3" xfId="27325"/>
    <cellStyle name="Input cel 3 2 3 8" xfId="6481"/>
    <cellStyle name="Input cel 3 2 3 8 2" xfId="16850"/>
    <cellStyle name="Input cel 3 2 3 8 3" xfId="34615"/>
    <cellStyle name="Input cel 3 2 3 9" xfId="6728"/>
    <cellStyle name="Input cel 3 2 3 9 2" xfId="17097"/>
    <cellStyle name="Input cel 3 2 3 9 3" xfId="34862"/>
    <cellStyle name="Input cel 3 2 4" xfId="731"/>
    <cellStyle name="Input cel 3 2 4 10" xfId="7581"/>
    <cellStyle name="Input cel 3 2 4 10 2" xfId="17950"/>
    <cellStyle name="Input cel 3 2 4 10 3" xfId="35118"/>
    <cellStyle name="Input cel 3 2 4 11" xfId="8336"/>
    <cellStyle name="Input cel 3 2 4 11 2" xfId="18705"/>
    <cellStyle name="Input cel 3 2 4 11 3" xfId="35873"/>
    <cellStyle name="Input cel 3 2 4 12" xfId="11101"/>
    <cellStyle name="Input cel 3 2 4 12 2" xfId="24832"/>
    <cellStyle name="Input cel 3 2 4 13" xfId="22305"/>
    <cellStyle name="Input cel 3 2 4 2" xfId="3643"/>
    <cellStyle name="Input cel 3 2 4 2 2" xfId="4818"/>
    <cellStyle name="Input cel 3 2 4 2 2 2" xfId="15188"/>
    <cellStyle name="Input cel 3 2 4 2 2 2 2" xfId="33199"/>
    <cellStyle name="Input cel 3 2 4 2 2 3" xfId="26826"/>
    <cellStyle name="Input cel 3 2 4 2 3" xfId="5734"/>
    <cellStyle name="Input cel 3 2 4 2 3 2" xfId="16103"/>
    <cellStyle name="Input cel 3 2 4 2 3 2 2" xfId="34028"/>
    <cellStyle name="Input cel 3 2 4 2 3 3" xfId="27741"/>
    <cellStyle name="Input cel 3 2 4 2 4" xfId="7399"/>
    <cellStyle name="Input cel 3 2 4 2 4 2" xfId="17768"/>
    <cellStyle name="Input cel 3 2 4 2 4 3" xfId="29667"/>
    <cellStyle name="Input cel 3 2 4 2 5" xfId="8154"/>
    <cellStyle name="Input cel 3 2 4 2 5 2" xfId="18523"/>
    <cellStyle name="Input cel 3 2 4 2 5 3" xfId="35691"/>
    <cellStyle name="Input cel 3 2 4 2 6" xfId="8848"/>
    <cellStyle name="Input cel 3 2 4 2 6 2" xfId="19217"/>
    <cellStyle name="Input cel 3 2 4 2 6 3" xfId="36385"/>
    <cellStyle name="Input cel 3 2 4 2 7" xfId="9466"/>
    <cellStyle name="Input cel 3 2 4 2 7 2" xfId="19835"/>
    <cellStyle name="Input cel 3 2 4 2 7 3" xfId="37003"/>
    <cellStyle name="Input cel 3 2 4 2 8" xfId="14013"/>
    <cellStyle name="Input cel 3 2 4 2 8 2" xfId="25651"/>
    <cellStyle name="Input cel 3 2 4 2 9" xfId="23124"/>
    <cellStyle name="Input cel 3 2 4 3" xfId="3389"/>
    <cellStyle name="Input cel 3 2 4 3 2" xfId="4795"/>
    <cellStyle name="Input cel 3 2 4 3 2 2" xfId="15165"/>
    <cellStyle name="Input cel 3 2 4 3 2 2 2" xfId="33177"/>
    <cellStyle name="Input cel 3 2 4 3 2 3" xfId="26803"/>
    <cellStyle name="Input cel 3 2 4 3 3" xfId="5480"/>
    <cellStyle name="Input cel 3 2 4 3 3 2" xfId="15849"/>
    <cellStyle name="Input cel 3 2 4 3 3 2 2" xfId="33774"/>
    <cellStyle name="Input cel 3 2 4 3 3 3" xfId="27487"/>
    <cellStyle name="Input cel 3 2 4 3 4" xfId="7145"/>
    <cellStyle name="Input cel 3 2 4 3 4 2" xfId="17514"/>
    <cellStyle name="Input cel 3 2 4 3 4 3" xfId="29413"/>
    <cellStyle name="Input cel 3 2 4 3 5" xfId="7900"/>
    <cellStyle name="Input cel 3 2 4 3 5 2" xfId="18269"/>
    <cellStyle name="Input cel 3 2 4 3 5 3" xfId="35437"/>
    <cellStyle name="Input cel 3 2 4 3 6" xfId="8594"/>
    <cellStyle name="Input cel 3 2 4 3 6 2" xfId="18963"/>
    <cellStyle name="Input cel 3 2 4 3 6 3" xfId="36131"/>
    <cellStyle name="Input cel 3 2 4 3 7" xfId="9212"/>
    <cellStyle name="Input cel 3 2 4 3 7 2" xfId="19581"/>
    <cellStyle name="Input cel 3 2 4 3 7 3" xfId="36749"/>
    <cellStyle name="Input cel 3 2 4 3 8" xfId="13759"/>
    <cellStyle name="Input cel 3 2 4 3 8 2" xfId="25397"/>
    <cellStyle name="Input cel 3 2 4 3 9" xfId="22870"/>
    <cellStyle name="Input cel 3 2 4 4" xfId="3984"/>
    <cellStyle name="Input cel 3 2 4 4 2" xfId="14354"/>
    <cellStyle name="Input cel 3 2 4 4 2 2" xfId="32435"/>
    <cellStyle name="Input cel 3 2 4 4 3" xfId="25992"/>
    <cellStyle name="Input cel 3 2 4 5" xfId="1952"/>
    <cellStyle name="Input cel 3 2 4 5 2" xfId="12322"/>
    <cellStyle name="Input cel 3 2 4 5 2 2" xfId="31103"/>
    <cellStyle name="Input cel 3 2 4 5 3" xfId="23874"/>
    <cellStyle name="Input cel 3 2 4 6" xfId="5013"/>
    <cellStyle name="Input cel 3 2 4 6 2" xfId="15383"/>
    <cellStyle name="Input cel 3 2 4 6 2 2" xfId="33376"/>
    <cellStyle name="Input cel 3 2 4 6 3" xfId="27021"/>
    <cellStyle name="Input cel 3 2 4 7" xfId="4289"/>
    <cellStyle name="Input cel 3 2 4 7 2" xfId="14659"/>
    <cellStyle name="Input cel 3 2 4 7 3" xfId="26297"/>
    <cellStyle name="Input cel 3 2 4 8" xfId="6744"/>
    <cellStyle name="Input cel 3 2 4 8 2" xfId="17113"/>
    <cellStyle name="Input cel 3 2 4 8 3" xfId="34878"/>
    <cellStyle name="Input cel 3 2 4 9" xfId="6784"/>
    <cellStyle name="Input cel 3 2 4 9 2" xfId="17153"/>
    <cellStyle name="Input cel 3 2 4 9 3" xfId="34918"/>
    <cellStyle name="Input cel 3 2 5" xfId="3401"/>
    <cellStyle name="Input cel 3 2 5 2" xfId="3952"/>
    <cellStyle name="Input cel 3 2 5 2 2" xfId="14322"/>
    <cellStyle name="Input cel 3 2 5 2 2 2" xfId="32408"/>
    <cellStyle name="Input cel 3 2 5 2 3" xfId="25960"/>
    <cellStyle name="Input cel 3 2 5 3" xfId="5492"/>
    <cellStyle name="Input cel 3 2 5 3 2" xfId="15861"/>
    <cellStyle name="Input cel 3 2 5 3 2 2" xfId="33786"/>
    <cellStyle name="Input cel 3 2 5 3 3" xfId="27499"/>
    <cellStyle name="Input cel 3 2 5 4" xfId="7157"/>
    <cellStyle name="Input cel 3 2 5 4 2" xfId="17526"/>
    <cellStyle name="Input cel 3 2 5 4 3" xfId="29425"/>
    <cellStyle name="Input cel 3 2 5 5" xfId="7912"/>
    <cellStyle name="Input cel 3 2 5 5 2" xfId="18281"/>
    <cellStyle name="Input cel 3 2 5 5 3" xfId="35449"/>
    <cellStyle name="Input cel 3 2 5 6" xfId="8606"/>
    <cellStyle name="Input cel 3 2 5 6 2" xfId="18975"/>
    <cellStyle name="Input cel 3 2 5 6 3" xfId="36143"/>
    <cellStyle name="Input cel 3 2 5 7" xfId="9224"/>
    <cellStyle name="Input cel 3 2 5 7 2" xfId="19593"/>
    <cellStyle name="Input cel 3 2 5 7 3" xfId="36761"/>
    <cellStyle name="Input cel 3 2 5 8" xfId="13771"/>
    <cellStyle name="Input cel 3 2 5 8 2" xfId="25409"/>
    <cellStyle name="Input cel 3 2 5 9" xfId="22882"/>
    <cellStyle name="Input cel 3 2 6" xfId="2129"/>
    <cellStyle name="Input cel 3 2 6 2" xfId="4386"/>
    <cellStyle name="Input cel 3 2 6 2 2" xfId="14756"/>
    <cellStyle name="Input cel 3 2 6 2 2 2" xfId="32804"/>
    <cellStyle name="Input cel 3 2 6 2 3" xfId="26394"/>
    <cellStyle name="Input cel 3 2 6 3" xfId="4522"/>
    <cellStyle name="Input cel 3 2 6 3 2" xfId="14892"/>
    <cellStyle name="Input cel 3 2 6 3 2 2" xfId="32930"/>
    <cellStyle name="Input cel 3 2 6 3 3" xfId="26530"/>
    <cellStyle name="Input cel 3 2 6 4" xfId="6225"/>
    <cellStyle name="Input cel 3 2 6 4 2" xfId="16594"/>
    <cellStyle name="Input cel 3 2 6 4 3" xfId="28209"/>
    <cellStyle name="Input cel 3 2 6 5" xfId="6996"/>
    <cellStyle name="Input cel 3 2 6 5 2" xfId="17365"/>
    <cellStyle name="Input cel 3 2 6 5 3" xfId="35070"/>
    <cellStyle name="Input cel 3 2 6 6" xfId="7762"/>
    <cellStyle name="Input cel 3 2 6 6 2" xfId="18131"/>
    <cellStyle name="Input cel 3 2 6 6 3" xfId="35299"/>
    <cellStyle name="Input cel 3 2 6 7" xfId="8474"/>
    <cellStyle name="Input cel 3 2 6 7 2" xfId="18843"/>
    <cellStyle name="Input cel 3 2 6 7 3" xfId="36011"/>
    <cellStyle name="Input cel 3 2 6 8" xfId="12499"/>
    <cellStyle name="Input cel 3 2 6 8 2" xfId="24051"/>
    <cellStyle name="Input cel 3 2 6 9" xfId="21515"/>
    <cellStyle name="Input cel 3 2 7" xfId="5143"/>
    <cellStyle name="Input cel 3 2 7 2" xfId="15512"/>
    <cellStyle name="Input cel 3 2 7 2 2" xfId="33486"/>
    <cellStyle name="Input cel 3 2 7 3" xfId="27150"/>
    <cellStyle name="Input cel 3 2 8" xfId="4788"/>
    <cellStyle name="Input cel 3 2 8 2" xfId="15158"/>
    <cellStyle name="Input cel 3 2 8 2 2" xfId="33170"/>
    <cellStyle name="Input cel 3 2 8 3" xfId="26796"/>
    <cellStyle name="Input cel 3 2 9" xfId="4911"/>
    <cellStyle name="Input cel 3 2 9 2" xfId="15281"/>
    <cellStyle name="Input cel 3 2 9 2 2" xfId="33284"/>
    <cellStyle name="Input cel 3 2 9 3" xfId="26919"/>
    <cellStyle name="Input cel 3 3" xfId="483"/>
    <cellStyle name="Input cel 3 3 10" xfId="4700"/>
    <cellStyle name="Input cel 3 3 10 2" xfId="15070"/>
    <cellStyle name="Input cel 3 3 10 3" xfId="26708"/>
    <cellStyle name="Input cel 3 3 11" xfId="6036"/>
    <cellStyle name="Input cel 3 3 11 2" xfId="16405"/>
    <cellStyle name="Input cel 3 3 11 3" xfId="34261"/>
    <cellStyle name="Input cel 3 3 12" xfId="2526"/>
    <cellStyle name="Input cel 3 3 12 2" xfId="12896"/>
    <cellStyle name="Input cel 3 3 12 3" xfId="31583"/>
    <cellStyle name="Input cel 3 3 13" xfId="1468"/>
    <cellStyle name="Input cel 3 3 13 2" xfId="11838"/>
    <cellStyle name="Input cel 3 3 13 3" xfId="30636"/>
    <cellStyle name="Input cel 3 3 14" xfId="6812"/>
    <cellStyle name="Input cel 3 3 14 2" xfId="17181"/>
    <cellStyle name="Input cel 3 3 14 3" xfId="34942"/>
    <cellStyle name="Input cel 3 3 15" xfId="10865"/>
    <cellStyle name="Input cel 3 3 15 2" xfId="23364"/>
    <cellStyle name="Input cel 3 3 16" xfId="21253"/>
    <cellStyle name="Input cel 3 3 2" xfId="969"/>
    <cellStyle name="Input cel 3 3 2 10" xfId="6057"/>
    <cellStyle name="Input cel 3 3 2 10 2" xfId="16426"/>
    <cellStyle name="Input cel 3 3 2 10 3" xfId="34282"/>
    <cellStyle name="Input cel 3 3 2 11" xfId="1485"/>
    <cellStyle name="Input cel 3 3 2 11 2" xfId="11855"/>
    <cellStyle name="Input cel 3 3 2 11 3" xfId="30653"/>
    <cellStyle name="Input cel 3 3 2 12" xfId="5995"/>
    <cellStyle name="Input cel 3 3 2 12 2" xfId="16364"/>
    <cellStyle name="Input cel 3 3 2 12 3" xfId="34220"/>
    <cellStyle name="Input cel 3 3 2 13" xfId="11339"/>
    <cellStyle name="Input cel 3 3 2 13 2" xfId="23575"/>
    <cellStyle name="Input cel 3 3 2 14" xfId="21328"/>
    <cellStyle name="Input cel 3 3 2 2" xfId="3062"/>
    <cellStyle name="Input cel 3 3 2 2 10" xfId="13432"/>
    <cellStyle name="Input cel 3 3 2 2 10 2" xfId="25070"/>
    <cellStyle name="Input cel 3 3 2 2 11" xfId="22543"/>
    <cellStyle name="Input cel 3 3 2 2 2" xfId="2178"/>
    <cellStyle name="Input cel 3 3 2 2 2 2" xfId="4965"/>
    <cellStyle name="Input cel 3 3 2 2 2 2 2" xfId="15335"/>
    <cellStyle name="Input cel 3 3 2 2 2 2 2 2" xfId="33334"/>
    <cellStyle name="Input cel 3 3 2 2 2 2 3" xfId="26973"/>
    <cellStyle name="Input cel 3 3 2 2 2 3" xfId="4881"/>
    <cellStyle name="Input cel 3 3 2 2 2 3 2" xfId="15251"/>
    <cellStyle name="Input cel 3 3 2 2 2 3 2 2" xfId="33257"/>
    <cellStyle name="Input cel 3 3 2 2 2 3 3" xfId="26889"/>
    <cellStyle name="Input cel 3 3 2 2 2 4" xfId="6273"/>
    <cellStyle name="Input cel 3 3 2 2 2 4 2" xfId="16642"/>
    <cellStyle name="Input cel 3 3 2 2 2 4 3" xfId="28258"/>
    <cellStyle name="Input cel 3 3 2 2 2 5" xfId="2808"/>
    <cellStyle name="Input cel 3 3 2 2 2 5 2" xfId="13178"/>
    <cellStyle name="Input cel 3 3 2 2 2 5 3" xfId="31865"/>
    <cellStyle name="Input cel 3 3 2 2 2 6" xfId="6525"/>
    <cellStyle name="Input cel 3 3 2 2 2 6 2" xfId="16894"/>
    <cellStyle name="Input cel 3 3 2 2 2 6 3" xfId="34659"/>
    <cellStyle name="Input cel 3 3 2 2 2 7" xfId="6817"/>
    <cellStyle name="Input cel 3 3 2 2 2 7 2" xfId="17186"/>
    <cellStyle name="Input cel 3 3 2 2 2 7 3" xfId="34947"/>
    <cellStyle name="Input cel 3 3 2 2 2 8" xfId="12548"/>
    <cellStyle name="Input cel 3 3 2 2 2 8 2" xfId="24100"/>
    <cellStyle name="Input cel 3 3 2 2 2 9" xfId="21564"/>
    <cellStyle name="Input cel 3 3 2 2 3" xfId="3781"/>
    <cellStyle name="Input cel 3 3 2 2 3 2" xfId="3895"/>
    <cellStyle name="Input cel 3 3 2 2 3 2 2" xfId="14265"/>
    <cellStyle name="Input cel 3 3 2 2 3 2 2 2" xfId="32351"/>
    <cellStyle name="Input cel 3 3 2 2 3 2 3" xfId="25903"/>
    <cellStyle name="Input cel 3 3 2 2 3 3" xfId="5872"/>
    <cellStyle name="Input cel 3 3 2 2 3 3 2" xfId="16241"/>
    <cellStyle name="Input cel 3 3 2 2 3 3 2 2" xfId="34166"/>
    <cellStyle name="Input cel 3 3 2 2 3 3 3" xfId="27879"/>
    <cellStyle name="Input cel 3 3 2 2 3 4" xfId="7537"/>
    <cellStyle name="Input cel 3 3 2 2 3 4 2" xfId="17906"/>
    <cellStyle name="Input cel 3 3 2 2 3 4 3" xfId="29805"/>
    <cellStyle name="Input cel 3 3 2 2 3 5" xfId="8292"/>
    <cellStyle name="Input cel 3 3 2 2 3 5 2" xfId="18661"/>
    <cellStyle name="Input cel 3 3 2 2 3 5 3" xfId="35829"/>
    <cellStyle name="Input cel 3 3 2 2 3 6" xfId="8986"/>
    <cellStyle name="Input cel 3 3 2 2 3 6 2" xfId="19355"/>
    <cellStyle name="Input cel 3 3 2 2 3 6 3" xfId="36523"/>
    <cellStyle name="Input cel 3 3 2 2 3 7" xfId="9604"/>
    <cellStyle name="Input cel 3 3 2 2 3 7 2" xfId="19973"/>
    <cellStyle name="Input cel 3 3 2 2 3 7 3" xfId="37141"/>
    <cellStyle name="Input cel 3 3 2 2 3 8" xfId="14151"/>
    <cellStyle name="Input cel 3 3 2 2 3 8 2" xfId="25789"/>
    <cellStyle name="Input cel 3 3 2 2 3 9" xfId="23262"/>
    <cellStyle name="Input cel 3 3 2 2 4" xfId="4649"/>
    <cellStyle name="Input cel 3 3 2 2 4 2" xfId="15019"/>
    <cellStyle name="Input cel 3 3 2 2 4 2 2" xfId="33045"/>
    <cellStyle name="Input cel 3 3 2 2 4 3" xfId="26657"/>
    <cellStyle name="Input cel 3 3 2 2 5" xfId="5269"/>
    <cellStyle name="Input cel 3 3 2 2 5 2" xfId="15638"/>
    <cellStyle name="Input cel 3 3 2 2 5 2 2" xfId="33590"/>
    <cellStyle name="Input cel 3 3 2 2 5 3" xfId="27276"/>
    <cellStyle name="Input cel 3 3 2 2 6" xfId="6905"/>
    <cellStyle name="Input cel 3 3 2 2 6 2" xfId="17274"/>
    <cellStyle name="Input cel 3 3 2 2 6 3" xfId="29086"/>
    <cellStyle name="Input cel 3 3 2 2 7" xfId="7680"/>
    <cellStyle name="Input cel 3 3 2 2 7 2" xfId="18049"/>
    <cellStyle name="Input cel 3 3 2 2 7 3" xfId="35217"/>
    <cellStyle name="Input cel 3 3 2 2 8" xfId="8408"/>
    <cellStyle name="Input cel 3 3 2 2 8 2" xfId="18777"/>
    <cellStyle name="Input cel 3 3 2 2 8 3" xfId="35945"/>
    <cellStyle name="Input cel 3 3 2 2 9" xfId="9067"/>
    <cellStyle name="Input cel 3 3 2 2 9 2" xfId="19436"/>
    <cellStyle name="Input cel 3 3 2 2 9 3" xfId="36604"/>
    <cellStyle name="Input cel 3 3 2 3" xfId="3458"/>
    <cellStyle name="Input cel 3 3 2 3 2" xfId="4551"/>
    <cellStyle name="Input cel 3 3 2 3 2 2" xfId="14921"/>
    <cellStyle name="Input cel 3 3 2 3 2 2 2" xfId="32956"/>
    <cellStyle name="Input cel 3 3 2 3 2 3" xfId="26559"/>
    <cellStyle name="Input cel 3 3 2 3 3" xfId="5549"/>
    <cellStyle name="Input cel 3 3 2 3 3 2" xfId="15918"/>
    <cellStyle name="Input cel 3 3 2 3 3 2 2" xfId="33843"/>
    <cellStyle name="Input cel 3 3 2 3 3 3" xfId="27556"/>
    <cellStyle name="Input cel 3 3 2 3 4" xfId="7214"/>
    <cellStyle name="Input cel 3 3 2 3 4 2" xfId="17583"/>
    <cellStyle name="Input cel 3 3 2 3 4 3" xfId="29482"/>
    <cellStyle name="Input cel 3 3 2 3 5" xfId="7969"/>
    <cellStyle name="Input cel 3 3 2 3 5 2" xfId="18338"/>
    <cellStyle name="Input cel 3 3 2 3 5 3" xfId="35506"/>
    <cellStyle name="Input cel 3 3 2 3 6" xfId="8663"/>
    <cellStyle name="Input cel 3 3 2 3 6 2" xfId="19032"/>
    <cellStyle name="Input cel 3 3 2 3 6 3" xfId="36200"/>
    <cellStyle name="Input cel 3 3 2 3 7" xfId="9281"/>
    <cellStyle name="Input cel 3 3 2 3 7 2" xfId="19650"/>
    <cellStyle name="Input cel 3 3 2 3 7 3" xfId="36818"/>
    <cellStyle name="Input cel 3 3 2 3 8" xfId="13828"/>
    <cellStyle name="Input cel 3 3 2 3 8 2" xfId="25466"/>
    <cellStyle name="Input cel 3 3 2 3 9" xfId="22939"/>
    <cellStyle name="Input cel 3 3 2 4" xfId="3318"/>
    <cellStyle name="Input cel 3 3 2 4 2" xfId="4823"/>
    <cellStyle name="Input cel 3 3 2 4 2 2" xfId="15193"/>
    <cellStyle name="Input cel 3 3 2 4 2 2 2" xfId="33204"/>
    <cellStyle name="Input cel 3 3 2 4 2 3" xfId="26831"/>
    <cellStyle name="Input cel 3 3 2 4 3" xfId="5409"/>
    <cellStyle name="Input cel 3 3 2 4 3 2" xfId="15778"/>
    <cellStyle name="Input cel 3 3 2 4 3 2 2" xfId="33703"/>
    <cellStyle name="Input cel 3 3 2 4 3 3" xfId="27416"/>
    <cellStyle name="Input cel 3 3 2 4 4" xfId="7074"/>
    <cellStyle name="Input cel 3 3 2 4 4 2" xfId="17443"/>
    <cellStyle name="Input cel 3 3 2 4 4 3" xfId="29342"/>
    <cellStyle name="Input cel 3 3 2 4 5" xfId="7829"/>
    <cellStyle name="Input cel 3 3 2 4 5 2" xfId="18198"/>
    <cellStyle name="Input cel 3 3 2 4 5 3" xfId="35366"/>
    <cellStyle name="Input cel 3 3 2 4 6" xfId="8523"/>
    <cellStyle name="Input cel 3 3 2 4 6 2" xfId="18892"/>
    <cellStyle name="Input cel 3 3 2 4 6 3" xfId="36060"/>
    <cellStyle name="Input cel 3 3 2 4 7" xfId="9141"/>
    <cellStyle name="Input cel 3 3 2 4 7 2" xfId="19510"/>
    <cellStyle name="Input cel 3 3 2 4 7 3" xfId="36678"/>
    <cellStyle name="Input cel 3 3 2 4 8" xfId="13688"/>
    <cellStyle name="Input cel 3 3 2 4 8 2" xfId="25326"/>
    <cellStyle name="Input cel 3 3 2 4 9" xfId="22799"/>
    <cellStyle name="Input cel 3 3 2 5" xfId="1961"/>
    <cellStyle name="Input cel 3 3 2 5 2" xfId="12331"/>
    <cellStyle name="Input cel 3 3 2 5 2 2" xfId="31112"/>
    <cellStyle name="Input cel 3 3 2 5 3" xfId="23883"/>
    <cellStyle name="Input cel 3 3 2 6" xfId="1745"/>
    <cellStyle name="Input cel 3 3 2 6 2" xfId="12115"/>
    <cellStyle name="Input cel 3 3 2 6 2 2" xfId="30909"/>
    <cellStyle name="Input cel 3 3 2 6 3" xfId="23667"/>
    <cellStyle name="Input cel 3 3 2 7" xfId="3832"/>
    <cellStyle name="Input cel 3 3 2 7 2" xfId="14202"/>
    <cellStyle name="Input cel 3 3 2 7 2 2" xfId="32292"/>
    <cellStyle name="Input cel 3 3 2 7 3" xfId="25840"/>
    <cellStyle name="Input cel 3 3 2 8" xfId="3985"/>
    <cellStyle name="Input cel 3 3 2 8 2" xfId="14355"/>
    <cellStyle name="Input cel 3 3 2 8 3" xfId="25993"/>
    <cellStyle name="Input cel 3 3 2 9" xfId="6093"/>
    <cellStyle name="Input cel 3 3 2 9 2" xfId="16462"/>
    <cellStyle name="Input cel 3 3 2 9 3" xfId="34318"/>
    <cellStyle name="Input cel 3 3 3" xfId="1071"/>
    <cellStyle name="Input cel 3 3 3 10" xfId="6123"/>
    <cellStyle name="Input cel 3 3 3 10 2" xfId="16492"/>
    <cellStyle name="Input cel 3 3 3 10 3" xfId="34348"/>
    <cellStyle name="Input cel 3 3 3 11" xfId="6997"/>
    <cellStyle name="Input cel 3 3 3 11 2" xfId="17366"/>
    <cellStyle name="Input cel 3 3 3 11 3" xfId="35071"/>
    <cellStyle name="Input cel 3 3 3 12" xfId="11441"/>
    <cellStyle name="Input cel 3 3 3 12 2" xfId="24404"/>
    <cellStyle name="Input cel 3 3 3 13" xfId="21877"/>
    <cellStyle name="Input cel 3 3 3 2" xfId="3598"/>
    <cellStyle name="Input cel 3 3 3 2 2" xfId="1868"/>
    <cellStyle name="Input cel 3 3 3 2 2 2" xfId="12238"/>
    <cellStyle name="Input cel 3 3 3 2 2 2 2" xfId="31021"/>
    <cellStyle name="Input cel 3 3 3 2 2 3" xfId="23790"/>
    <cellStyle name="Input cel 3 3 3 2 3" xfId="5689"/>
    <cellStyle name="Input cel 3 3 3 2 3 2" xfId="16058"/>
    <cellStyle name="Input cel 3 3 3 2 3 2 2" xfId="33983"/>
    <cellStyle name="Input cel 3 3 3 2 3 3" xfId="27696"/>
    <cellStyle name="Input cel 3 3 3 2 4" xfId="7354"/>
    <cellStyle name="Input cel 3 3 3 2 4 2" xfId="17723"/>
    <cellStyle name="Input cel 3 3 3 2 4 3" xfId="29622"/>
    <cellStyle name="Input cel 3 3 3 2 5" xfId="8109"/>
    <cellStyle name="Input cel 3 3 3 2 5 2" xfId="18478"/>
    <cellStyle name="Input cel 3 3 3 2 5 3" xfId="35646"/>
    <cellStyle name="Input cel 3 3 3 2 6" xfId="8803"/>
    <cellStyle name="Input cel 3 3 3 2 6 2" xfId="19172"/>
    <cellStyle name="Input cel 3 3 3 2 6 3" xfId="36340"/>
    <cellStyle name="Input cel 3 3 3 2 7" xfId="9421"/>
    <cellStyle name="Input cel 3 3 3 2 7 2" xfId="19790"/>
    <cellStyle name="Input cel 3 3 3 2 7 3" xfId="36958"/>
    <cellStyle name="Input cel 3 3 3 2 8" xfId="13968"/>
    <cellStyle name="Input cel 3 3 3 2 8 2" xfId="25606"/>
    <cellStyle name="Input cel 3 3 3 2 9" xfId="23079"/>
    <cellStyle name="Input cel 3 3 3 3" xfId="3676"/>
    <cellStyle name="Input cel 3 3 3 3 2" xfId="4431"/>
    <cellStyle name="Input cel 3 3 3 3 2 2" xfId="14801"/>
    <cellStyle name="Input cel 3 3 3 3 2 2 2" xfId="32845"/>
    <cellStyle name="Input cel 3 3 3 3 2 3" xfId="26439"/>
    <cellStyle name="Input cel 3 3 3 3 3" xfId="5767"/>
    <cellStyle name="Input cel 3 3 3 3 3 2" xfId="16136"/>
    <cellStyle name="Input cel 3 3 3 3 3 2 2" xfId="34061"/>
    <cellStyle name="Input cel 3 3 3 3 3 3" xfId="27774"/>
    <cellStyle name="Input cel 3 3 3 3 4" xfId="7432"/>
    <cellStyle name="Input cel 3 3 3 3 4 2" xfId="17801"/>
    <cellStyle name="Input cel 3 3 3 3 4 3" xfId="29700"/>
    <cellStyle name="Input cel 3 3 3 3 5" xfId="8187"/>
    <cellStyle name="Input cel 3 3 3 3 5 2" xfId="18556"/>
    <cellStyle name="Input cel 3 3 3 3 5 3" xfId="35724"/>
    <cellStyle name="Input cel 3 3 3 3 6" xfId="8881"/>
    <cellStyle name="Input cel 3 3 3 3 6 2" xfId="19250"/>
    <cellStyle name="Input cel 3 3 3 3 6 3" xfId="36418"/>
    <cellStyle name="Input cel 3 3 3 3 7" xfId="9499"/>
    <cellStyle name="Input cel 3 3 3 3 7 2" xfId="19868"/>
    <cellStyle name="Input cel 3 3 3 3 7 3" xfId="37036"/>
    <cellStyle name="Input cel 3 3 3 3 8" xfId="14046"/>
    <cellStyle name="Input cel 3 3 3 3 8 2" xfId="25684"/>
    <cellStyle name="Input cel 3 3 3 3 9" xfId="23157"/>
    <cellStyle name="Input cel 3 3 3 4" xfId="4495"/>
    <cellStyle name="Input cel 3 3 3 4 2" xfId="14865"/>
    <cellStyle name="Input cel 3 3 3 4 2 2" xfId="32908"/>
    <cellStyle name="Input cel 3 3 3 4 3" xfId="26503"/>
    <cellStyle name="Input cel 3 3 3 5" xfId="4070"/>
    <cellStyle name="Input cel 3 3 3 5 2" xfId="14440"/>
    <cellStyle name="Input cel 3 3 3 5 2 2" xfId="32513"/>
    <cellStyle name="Input cel 3 3 3 5 3" xfId="26078"/>
    <cellStyle name="Input cel 3 3 3 6" xfId="4838"/>
    <cellStyle name="Input cel 3 3 3 6 2" xfId="15208"/>
    <cellStyle name="Input cel 3 3 3 6 2 2" xfId="33219"/>
    <cellStyle name="Input cel 3 3 3 6 3" xfId="26846"/>
    <cellStyle name="Input cel 3 3 3 7" xfId="5956"/>
    <cellStyle name="Input cel 3 3 3 7 2" xfId="16325"/>
    <cellStyle name="Input cel 3 3 3 7 3" xfId="27963"/>
    <cellStyle name="Input cel 3 3 3 8" xfId="6482"/>
    <cellStyle name="Input cel 3 3 3 8 2" xfId="16851"/>
    <cellStyle name="Input cel 3 3 3 8 3" xfId="34616"/>
    <cellStyle name="Input cel 3 3 3 9" xfId="6628"/>
    <cellStyle name="Input cel 3 3 3 9 2" xfId="16997"/>
    <cellStyle name="Input cel 3 3 3 9 3" xfId="34762"/>
    <cellStyle name="Input cel 3 3 4" xfId="732"/>
    <cellStyle name="Input cel 3 3 4 10" xfId="7000"/>
    <cellStyle name="Input cel 3 3 4 10 2" xfId="17369"/>
    <cellStyle name="Input cel 3 3 4 10 3" xfId="35074"/>
    <cellStyle name="Input cel 3 3 4 11" xfId="7764"/>
    <cellStyle name="Input cel 3 3 4 11 2" xfId="18133"/>
    <cellStyle name="Input cel 3 3 4 11 3" xfId="35301"/>
    <cellStyle name="Input cel 3 3 4 12" xfId="11102"/>
    <cellStyle name="Input cel 3 3 4 12 2" xfId="24833"/>
    <cellStyle name="Input cel 3 3 4 13" xfId="22306"/>
    <cellStyle name="Input cel 3 3 4 2" xfId="3524"/>
    <cellStyle name="Input cel 3 3 4 2 2" xfId="4392"/>
    <cellStyle name="Input cel 3 3 4 2 2 2" xfId="14762"/>
    <cellStyle name="Input cel 3 3 4 2 2 2 2" xfId="32810"/>
    <cellStyle name="Input cel 3 3 4 2 2 3" xfId="26400"/>
    <cellStyle name="Input cel 3 3 4 2 3" xfId="5615"/>
    <cellStyle name="Input cel 3 3 4 2 3 2" xfId="15984"/>
    <cellStyle name="Input cel 3 3 4 2 3 2 2" xfId="33909"/>
    <cellStyle name="Input cel 3 3 4 2 3 3" xfId="27622"/>
    <cellStyle name="Input cel 3 3 4 2 4" xfId="7280"/>
    <cellStyle name="Input cel 3 3 4 2 4 2" xfId="17649"/>
    <cellStyle name="Input cel 3 3 4 2 4 3" xfId="29548"/>
    <cellStyle name="Input cel 3 3 4 2 5" xfId="8035"/>
    <cellStyle name="Input cel 3 3 4 2 5 2" xfId="18404"/>
    <cellStyle name="Input cel 3 3 4 2 5 3" xfId="35572"/>
    <cellStyle name="Input cel 3 3 4 2 6" xfId="8729"/>
    <cellStyle name="Input cel 3 3 4 2 6 2" xfId="19098"/>
    <cellStyle name="Input cel 3 3 4 2 6 3" xfId="36266"/>
    <cellStyle name="Input cel 3 3 4 2 7" xfId="9347"/>
    <cellStyle name="Input cel 3 3 4 2 7 2" xfId="19716"/>
    <cellStyle name="Input cel 3 3 4 2 7 3" xfId="36884"/>
    <cellStyle name="Input cel 3 3 4 2 8" xfId="13894"/>
    <cellStyle name="Input cel 3 3 4 2 8 2" xfId="25532"/>
    <cellStyle name="Input cel 3 3 4 2 9" xfId="23005"/>
    <cellStyle name="Input cel 3 3 4 3" xfId="3417"/>
    <cellStyle name="Input cel 3 3 4 3 2" xfId="4806"/>
    <cellStyle name="Input cel 3 3 4 3 2 2" xfId="15176"/>
    <cellStyle name="Input cel 3 3 4 3 2 2 2" xfId="33187"/>
    <cellStyle name="Input cel 3 3 4 3 2 3" xfId="26814"/>
    <cellStyle name="Input cel 3 3 4 3 3" xfId="5508"/>
    <cellStyle name="Input cel 3 3 4 3 3 2" xfId="15877"/>
    <cellStyle name="Input cel 3 3 4 3 3 2 2" xfId="33802"/>
    <cellStyle name="Input cel 3 3 4 3 3 3" xfId="27515"/>
    <cellStyle name="Input cel 3 3 4 3 4" xfId="7173"/>
    <cellStyle name="Input cel 3 3 4 3 4 2" xfId="17542"/>
    <cellStyle name="Input cel 3 3 4 3 4 3" xfId="29441"/>
    <cellStyle name="Input cel 3 3 4 3 5" xfId="7928"/>
    <cellStyle name="Input cel 3 3 4 3 5 2" xfId="18297"/>
    <cellStyle name="Input cel 3 3 4 3 5 3" xfId="35465"/>
    <cellStyle name="Input cel 3 3 4 3 6" xfId="8622"/>
    <cellStyle name="Input cel 3 3 4 3 6 2" xfId="18991"/>
    <cellStyle name="Input cel 3 3 4 3 6 3" xfId="36159"/>
    <cellStyle name="Input cel 3 3 4 3 7" xfId="9240"/>
    <cellStyle name="Input cel 3 3 4 3 7 2" xfId="19609"/>
    <cellStyle name="Input cel 3 3 4 3 7 3" xfId="36777"/>
    <cellStyle name="Input cel 3 3 4 3 8" xfId="13787"/>
    <cellStyle name="Input cel 3 3 4 3 8 2" xfId="25425"/>
    <cellStyle name="Input cel 3 3 4 3 9" xfId="22898"/>
    <cellStyle name="Input cel 3 3 4 4" xfId="5015"/>
    <cellStyle name="Input cel 3 3 4 4 2" xfId="15385"/>
    <cellStyle name="Input cel 3 3 4 4 2 2" xfId="33378"/>
    <cellStyle name="Input cel 3 3 4 4 3" xfId="27023"/>
    <cellStyle name="Input cel 3 3 4 5" xfId="5087"/>
    <cellStyle name="Input cel 3 3 4 5 2" xfId="15457"/>
    <cellStyle name="Input cel 3 3 4 5 2 2" xfId="33439"/>
    <cellStyle name="Input cel 3 3 4 5 3" xfId="27095"/>
    <cellStyle name="Input cel 3 3 4 6" xfId="4808"/>
    <cellStyle name="Input cel 3 3 4 6 2" xfId="15178"/>
    <cellStyle name="Input cel 3 3 4 6 2 2" xfId="33189"/>
    <cellStyle name="Input cel 3 3 4 6 3" xfId="26816"/>
    <cellStyle name="Input cel 3 3 4 7" xfId="1702"/>
    <cellStyle name="Input cel 3 3 4 7 2" xfId="12072"/>
    <cellStyle name="Input cel 3 3 4 7 3" xfId="23624"/>
    <cellStyle name="Input cel 3 3 4 8" xfId="6745"/>
    <cellStyle name="Input cel 3 3 4 8 2" xfId="17114"/>
    <cellStyle name="Input cel 3 3 4 8 3" xfId="34879"/>
    <cellStyle name="Input cel 3 3 4 9" xfId="6693"/>
    <cellStyle name="Input cel 3 3 4 9 2" xfId="17062"/>
    <cellStyle name="Input cel 3 3 4 9 3" xfId="34827"/>
    <cellStyle name="Input cel 3 3 5" xfId="3599"/>
    <cellStyle name="Input cel 3 3 5 2" xfId="4486"/>
    <cellStyle name="Input cel 3 3 5 2 2" xfId="14856"/>
    <cellStyle name="Input cel 3 3 5 2 2 2" xfId="32899"/>
    <cellStyle name="Input cel 3 3 5 2 3" xfId="26494"/>
    <cellStyle name="Input cel 3 3 5 3" xfId="5690"/>
    <cellStyle name="Input cel 3 3 5 3 2" xfId="16059"/>
    <cellStyle name="Input cel 3 3 5 3 2 2" xfId="33984"/>
    <cellStyle name="Input cel 3 3 5 3 3" xfId="27697"/>
    <cellStyle name="Input cel 3 3 5 4" xfId="7355"/>
    <cellStyle name="Input cel 3 3 5 4 2" xfId="17724"/>
    <cellStyle name="Input cel 3 3 5 4 3" xfId="29623"/>
    <cellStyle name="Input cel 3 3 5 5" xfId="8110"/>
    <cellStyle name="Input cel 3 3 5 5 2" xfId="18479"/>
    <cellStyle name="Input cel 3 3 5 5 3" xfId="35647"/>
    <cellStyle name="Input cel 3 3 5 6" xfId="8804"/>
    <cellStyle name="Input cel 3 3 5 6 2" xfId="19173"/>
    <cellStyle name="Input cel 3 3 5 6 3" xfId="36341"/>
    <cellStyle name="Input cel 3 3 5 7" xfId="9422"/>
    <cellStyle name="Input cel 3 3 5 7 2" xfId="19791"/>
    <cellStyle name="Input cel 3 3 5 7 3" xfId="36959"/>
    <cellStyle name="Input cel 3 3 5 8" xfId="13969"/>
    <cellStyle name="Input cel 3 3 5 8 2" xfId="25607"/>
    <cellStyle name="Input cel 3 3 5 9" xfId="23080"/>
    <cellStyle name="Input cel 3 3 6" xfId="3661"/>
    <cellStyle name="Input cel 3 3 6 2" xfId="3947"/>
    <cellStyle name="Input cel 3 3 6 2 2" xfId="14317"/>
    <cellStyle name="Input cel 3 3 6 2 2 2" xfId="32403"/>
    <cellStyle name="Input cel 3 3 6 2 3" xfId="25955"/>
    <cellStyle name="Input cel 3 3 6 3" xfId="5752"/>
    <cellStyle name="Input cel 3 3 6 3 2" xfId="16121"/>
    <cellStyle name="Input cel 3 3 6 3 2 2" xfId="34046"/>
    <cellStyle name="Input cel 3 3 6 3 3" xfId="27759"/>
    <cellStyle name="Input cel 3 3 6 4" xfId="7417"/>
    <cellStyle name="Input cel 3 3 6 4 2" xfId="17786"/>
    <cellStyle name="Input cel 3 3 6 4 3" xfId="29685"/>
    <cellStyle name="Input cel 3 3 6 5" xfId="8172"/>
    <cellStyle name="Input cel 3 3 6 5 2" xfId="18541"/>
    <cellStyle name="Input cel 3 3 6 5 3" xfId="35709"/>
    <cellStyle name="Input cel 3 3 6 6" xfId="8866"/>
    <cellStyle name="Input cel 3 3 6 6 2" xfId="19235"/>
    <cellStyle name="Input cel 3 3 6 6 3" xfId="36403"/>
    <cellStyle name="Input cel 3 3 6 7" xfId="9484"/>
    <cellStyle name="Input cel 3 3 6 7 2" xfId="19853"/>
    <cellStyle name="Input cel 3 3 6 7 3" xfId="37021"/>
    <cellStyle name="Input cel 3 3 6 8" xfId="14031"/>
    <cellStyle name="Input cel 3 3 6 8 2" xfId="25669"/>
    <cellStyle name="Input cel 3 3 6 9" xfId="23142"/>
    <cellStyle name="Input cel 3 3 7" xfId="5099"/>
    <cellStyle name="Input cel 3 3 7 2" xfId="15469"/>
    <cellStyle name="Input cel 3 3 7 2 2" xfId="33449"/>
    <cellStyle name="Input cel 3 3 7 3" xfId="27107"/>
    <cellStyle name="Input cel 3 3 8" xfId="4415"/>
    <cellStyle name="Input cel 3 3 8 2" xfId="14785"/>
    <cellStyle name="Input cel 3 3 8 2 2" xfId="32831"/>
    <cellStyle name="Input cel 3 3 8 3" xfId="26423"/>
    <cellStyle name="Input cel 3 3 9" xfId="4261"/>
    <cellStyle name="Input cel 3 3 9 2" xfId="14631"/>
    <cellStyle name="Input cel 3 3 9 2 2" xfId="32694"/>
    <cellStyle name="Input cel 3 3 9 3" xfId="26269"/>
    <cellStyle name="Input cel 3 4" xfId="484"/>
    <cellStyle name="Input cel 3 4 10" xfId="4617"/>
    <cellStyle name="Input cel 3 4 10 2" xfId="14987"/>
    <cellStyle name="Input cel 3 4 10 3" xfId="26625"/>
    <cellStyle name="Input cel 3 4 11" xfId="6037"/>
    <cellStyle name="Input cel 3 4 11 2" xfId="16406"/>
    <cellStyle name="Input cel 3 4 11 3" xfId="34262"/>
    <cellStyle name="Input cel 3 4 12" xfId="2989"/>
    <cellStyle name="Input cel 3 4 12 2" xfId="13359"/>
    <cellStyle name="Input cel 3 4 12 3" xfId="32042"/>
    <cellStyle name="Input cel 3 4 13" xfId="1466"/>
    <cellStyle name="Input cel 3 4 13 2" xfId="11836"/>
    <cellStyle name="Input cel 3 4 13 3" xfId="30634"/>
    <cellStyle name="Input cel 3 4 14" xfId="6342"/>
    <cellStyle name="Input cel 3 4 14 2" xfId="16711"/>
    <cellStyle name="Input cel 3 4 14 3" xfId="34487"/>
    <cellStyle name="Input cel 3 4 15" xfId="10866"/>
    <cellStyle name="Input cel 3 4 15 2" xfId="23365"/>
    <cellStyle name="Input cel 3 4 16" xfId="21254"/>
    <cellStyle name="Input cel 3 4 2" xfId="970"/>
    <cellStyle name="Input cel 3 4 2 10" xfId="6392"/>
    <cellStyle name="Input cel 3 4 2 10 2" xfId="16761"/>
    <cellStyle name="Input cel 3 4 2 10 3" xfId="34532"/>
    <cellStyle name="Input cel 3 4 2 11" xfId="6808"/>
    <cellStyle name="Input cel 3 4 2 11 2" xfId="17177"/>
    <cellStyle name="Input cel 3 4 2 11 3" xfId="34938"/>
    <cellStyle name="Input cel 3 4 2 12" xfId="7600"/>
    <cellStyle name="Input cel 3 4 2 12 2" xfId="17969"/>
    <cellStyle name="Input cel 3 4 2 12 3" xfId="35137"/>
    <cellStyle name="Input cel 3 4 2 13" xfId="11340"/>
    <cellStyle name="Input cel 3 4 2 13 2" xfId="23576"/>
    <cellStyle name="Input cel 3 4 2 14" xfId="21329"/>
    <cellStyle name="Input cel 3 4 2 2" xfId="3063"/>
    <cellStyle name="Input cel 3 4 2 2 10" xfId="13433"/>
    <cellStyle name="Input cel 3 4 2 2 10 2" xfId="25071"/>
    <cellStyle name="Input cel 3 4 2 2 11" xfId="22544"/>
    <cellStyle name="Input cel 3 4 2 2 2" xfId="2179"/>
    <cellStyle name="Input cel 3 4 2 2 2 2" xfId="3961"/>
    <cellStyle name="Input cel 3 4 2 2 2 2 2" xfId="14331"/>
    <cellStyle name="Input cel 3 4 2 2 2 2 2 2" xfId="32416"/>
    <cellStyle name="Input cel 3 4 2 2 2 2 3" xfId="25969"/>
    <cellStyle name="Input cel 3 4 2 2 2 3" xfId="5062"/>
    <cellStyle name="Input cel 3 4 2 2 2 3 2" xfId="15432"/>
    <cellStyle name="Input cel 3 4 2 2 2 3 2 2" xfId="33420"/>
    <cellStyle name="Input cel 3 4 2 2 2 3 3" xfId="27070"/>
    <cellStyle name="Input cel 3 4 2 2 2 4" xfId="6274"/>
    <cellStyle name="Input cel 3 4 2 2 2 4 2" xfId="16643"/>
    <cellStyle name="Input cel 3 4 2 2 2 4 3" xfId="28259"/>
    <cellStyle name="Input cel 3 4 2 2 2 5" xfId="1523"/>
    <cellStyle name="Input cel 3 4 2 2 2 5 2" xfId="11893"/>
    <cellStyle name="Input cel 3 4 2 2 2 5 3" xfId="30691"/>
    <cellStyle name="Input cel 3 4 2 2 2 6" xfId="6987"/>
    <cellStyle name="Input cel 3 4 2 2 2 6 2" xfId="17356"/>
    <cellStyle name="Input cel 3 4 2 2 2 6 3" xfId="35061"/>
    <cellStyle name="Input cel 3 4 2 2 2 7" xfId="7756"/>
    <cellStyle name="Input cel 3 4 2 2 2 7 2" xfId="18125"/>
    <cellStyle name="Input cel 3 4 2 2 2 7 3" xfId="35293"/>
    <cellStyle name="Input cel 3 4 2 2 2 8" xfId="12549"/>
    <cellStyle name="Input cel 3 4 2 2 2 8 2" xfId="24101"/>
    <cellStyle name="Input cel 3 4 2 2 2 9" xfId="21565"/>
    <cellStyle name="Input cel 3 4 2 2 3" xfId="3782"/>
    <cellStyle name="Input cel 3 4 2 2 3 2" xfId="4025"/>
    <cellStyle name="Input cel 3 4 2 2 3 2 2" xfId="14395"/>
    <cellStyle name="Input cel 3 4 2 2 3 2 2 2" xfId="32469"/>
    <cellStyle name="Input cel 3 4 2 2 3 2 3" xfId="26033"/>
    <cellStyle name="Input cel 3 4 2 2 3 3" xfId="5873"/>
    <cellStyle name="Input cel 3 4 2 2 3 3 2" xfId="16242"/>
    <cellStyle name="Input cel 3 4 2 2 3 3 2 2" xfId="34167"/>
    <cellStyle name="Input cel 3 4 2 2 3 3 3" xfId="27880"/>
    <cellStyle name="Input cel 3 4 2 2 3 4" xfId="7538"/>
    <cellStyle name="Input cel 3 4 2 2 3 4 2" xfId="17907"/>
    <cellStyle name="Input cel 3 4 2 2 3 4 3" xfId="29806"/>
    <cellStyle name="Input cel 3 4 2 2 3 5" xfId="8293"/>
    <cellStyle name="Input cel 3 4 2 2 3 5 2" xfId="18662"/>
    <cellStyle name="Input cel 3 4 2 2 3 5 3" xfId="35830"/>
    <cellStyle name="Input cel 3 4 2 2 3 6" xfId="8987"/>
    <cellStyle name="Input cel 3 4 2 2 3 6 2" xfId="19356"/>
    <cellStyle name="Input cel 3 4 2 2 3 6 3" xfId="36524"/>
    <cellStyle name="Input cel 3 4 2 2 3 7" xfId="9605"/>
    <cellStyle name="Input cel 3 4 2 2 3 7 2" xfId="19974"/>
    <cellStyle name="Input cel 3 4 2 2 3 7 3" xfId="37142"/>
    <cellStyle name="Input cel 3 4 2 2 3 8" xfId="14152"/>
    <cellStyle name="Input cel 3 4 2 2 3 8 2" xfId="25790"/>
    <cellStyle name="Input cel 3 4 2 2 3 9" xfId="23263"/>
    <cellStyle name="Input cel 3 4 2 2 4" xfId="4427"/>
    <cellStyle name="Input cel 3 4 2 2 4 2" xfId="14797"/>
    <cellStyle name="Input cel 3 4 2 2 4 2 2" xfId="32842"/>
    <cellStyle name="Input cel 3 4 2 2 4 3" xfId="26435"/>
    <cellStyle name="Input cel 3 4 2 2 5" xfId="5270"/>
    <cellStyle name="Input cel 3 4 2 2 5 2" xfId="15639"/>
    <cellStyle name="Input cel 3 4 2 2 5 2 2" xfId="33591"/>
    <cellStyle name="Input cel 3 4 2 2 5 3" xfId="27277"/>
    <cellStyle name="Input cel 3 4 2 2 6" xfId="6906"/>
    <cellStyle name="Input cel 3 4 2 2 6 2" xfId="17275"/>
    <cellStyle name="Input cel 3 4 2 2 6 3" xfId="29087"/>
    <cellStyle name="Input cel 3 4 2 2 7" xfId="7681"/>
    <cellStyle name="Input cel 3 4 2 2 7 2" xfId="18050"/>
    <cellStyle name="Input cel 3 4 2 2 7 3" xfId="35218"/>
    <cellStyle name="Input cel 3 4 2 2 8" xfId="8409"/>
    <cellStyle name="Input cel 3 4 2 2 8 2" xfId="18778"/>
    <cellStyle name="Input cel 3 4 2 2 8 3" xfId="35946"/>
    <cellStyle name="Input cel 3 4 2 2 9" xfId="9068"/>
    <cellStyle name="Input cel 3 4 2 2 9 2" xfId="19437"/>
    <cellStyle name="Input cel 3 4 2 2 9 3" xfId="36605"/>
    <cellStyle name="Input cel 3 4 2 3" xfId="3290"/>
    <cellStyle name="Input cel 3 4 2 3 2" xfId="4096"/>
    <cellStyle name="Input cel 3 4 2 3 2 2" xfId="14466"/>
    <cellStyle name="Input cel 3 4 2 3 2 2 2" xfId="32539"/>
    <cellStyle name="Input cel 3 4 2 3 2 3" xfId="26104"/>
    <cellStyle name="Input cel 3 4 2 3 3" xfId="5381"/>
    <cellStyle name="Input cel 3 4 2 3 3 2" xfId="15750"/>
    <cellStyle name="Input cel 3 4 2 3 3 2 2" xfId="33675"/>
    <cellStyle name="Input cel 3 4 2 3 3 3" xfId="27388"/>
    <cellStyle name="Input cel 3 4 2 3 4" xfId="7046"/>
    <cellStyle name="Input cel 3 4 2 3 4 2" xfId="17415"/>
    <cellStyle name="Input cel 3 4 2 3 4 3" xfId="29314"/>
    <cellStyle name="Input cel 3 4 2 3 5" xfId="7801"/>
    <cellStyle name="Input cel 3 4 2 3 5 2" xfId="18170"/>
    <cellStyle name="Input cel 3 4 2 3 5 3" xfId="35338"/>
    <cellStyle name="Input cel 3 4 2 3 6" xfId="8495"/>
    <cellStyle name="Input cel 3 4 2 3 6 2" xfId="18864"/>
    <cellStyle name="Input cel 3 4 2 3 6 3" xfId="36032"/>
    <cellStyle name="Input cel 3 4 2 3 7" xfId="9113"/>
    <cellStyle name="Input cel 3 4 2 3 7 2" xfId="19482"/>
    <cellStyle name="Input cel 3 4 2 3 7 3" xfId="36650"/>
    <cellStyle name="Input cel 3 4 2 3 8" xfId="13660"/>
    <cellStyle name="Input cel 3 4 2 3 8 2" xfId="25298"/>
    <cellStyle name="Input cel 3 4 2 3 9" xfId="22771"/>
    <cellStyle name="Input cel 3 4 2 4" xfId="3706"/>
    <cellStyle name="Input cel 3 4 2 4 2" xfId="4674"/>
    <cellStyle name="Input cel 3 4 2 4 2 2" xfId="15044"/>
    <cellStyle name="Input cel 3 4 2 4 2 2 2" xfId="33066"/>
    <cellStyle name="Input cel 3 4 2 4 2 3" xfId="26682"/>
    <cellStyle name="Input cel 3 4 2 4 3" xfId="5797"/>
    <cellStyle name="Input cel 3 4 2 4 3 2" xfId="16166"/>
    <cellStyle name="Input cel 3 4 2 4 3 2 2" xfId="34091"/>
    <cellStyle name="Input cel 3 4 2 4 3 3" xfId="27804"/>
    <cellStyle name="Input cel 3 4 2 4 4" xfId="7462"/>
    <cellStyle name="Input cel 3 4 2 4 4 2" xfId="17831"/>
    <cellStyle name="Input cel 3 4 2 4 4 3" xfId="29730"/>
    <cellStyle name="Input cel 3 4 2 4 5" xfId="8217"/>
    <cellStyle name="Input cel 3 4 2 4 5 2" xfId="18586"/>
    <cellStyle name="Input cel 3 4 2 4 5 3" xfId="35754"/>
    <cellStyle name="Input cel 3 4 2 4 6" xfId="8911"/>
    <cellStyle name="Input cel 3 4 2 4 6 2" xfId="19280"/>
    <cellStyle name="Input cel 3 4 2 4 6 3" xfId="36448"/>
    <cellStyle name="Input cel 3 4 2 4 7" xfId="9529"/>
    <cellStyle name="Input cel 3 4 2 4 7 2" xfId="19898"/>
    <cellStyle name="Input cel 3 4 2 4 7 3" xfId="37066"/>
    <cellStyle name="Input cel 3 4 2 4 8" xfId="14076"/>
    <cellStyle name="Input cel 3 4 2 4 8 2" xfId="25714"/>
    <cellStyle name="Input cel 3 4 2 4 9" xfId="23187"/>
    <cellStyle name="Input cel 3 4 2 5" xfId="2008"/>
    <cellStyle name="Input cel 3 4 2 5 2" xfId="12378"/>
    <cellStyle name="Input cel 3 4 2 5 2 2" xfId="31158"/>
    <cellStyle name="Input cel 3 4 2 5 3" xfId="23930"/>
    <cellStyle name="Input cel 3 4 2 6" xfId="4326"/>
    <cellStyle name="Input cel 3 4 2 6 2" xfId="14696"/>
    <cellStyle name="Input cel 3 4 2 6 2 2" xfId="32751"/>
    <cellStyle name="Input cel 3 4 2 6 3" xfId="26334"/>
    <cellStyle name="Input cel 3 4 2 7" xfId="1711"/>
    <cellStyle name="Input cel 3 4 2 7 2" xfId="12081"/>
    <cellStyle name="Input cel 3 4 2 7 2 2" xfId="30875"/>
    <cellStyle name="Input cel 3 4 2 7 3" xfId="23633"/>
    <cellStyle name="Input cel 3 4 2 8" xfId="5358"/>
    <cellStyle name="Input cel 3 4 2 8 2" xfId="15727"/>
    <cellStyle name="Input cel 3 4 2 8 3" xfId="27365"/>
    <cellStyle name="Input cel 3 4 2 9" xfId="6094"/>
    <cellStyle name="Input cel 3 4 2 9 2" xfId="16463"/>
    <cellStyle name="Input cel 3 4 2 9 3" xfId="34319"/>
    <cellStyle name="Input cel 3 4 3" xfId="1072"/>
    <cellStyle name="Input cel 3 4 3 10" xfId="7735"/>
    <cellStyle name="Input cel 3 4 3 10 2" xfId="18104"/>
    <cellStyle name="Input cel 3 4 3 10 3" xfId="35272"/>
    <cellStyle name="Input cel 3 4 3 11" xfId="8458"/>
    <cellStyle name="Input cel 3 4 3 11 2" xfId="18827"/>
    <cellStyle name="Input cel 3 4 3 11 3" xfId="35995"/>
    <cellStyle name="Input cel 3 4 3 12" xfId="11442"/>
    <cellStyle name="Input cel 3 4 3 12 2" xfId="24405"/>
    <cellStyle name="Input cel 3 4 3 13" xfId="21878"/>
    <cellStyle name="Input cel 3 4 3 2" xfId="3541"/>
    <cellStyle name="Input cel 3 4 3 2 2" xfId="4832"/>
    <cellStyle name="Input cel 3 4 3 2 2 2" xfId="15202"/>
    <cellStyle name="Input cel 3 4 3 2 2 2 2" xfId="33213"/>
    <cellStyle name="Input cel 3 4 3 2 2 3" xfId="26840"/>
    <cellStyle name="Input cel 3 4 3 2 3" xfId="5632"/>
    <cellStyle name="Input cel 3 4 3 2 3 2" xfId="16001"/>
    <cellStyle name="Input cel 3 4 3 2 3 2 2" xfId="33926"/>
    <cellStyle name="Input cel 3 4 3 2 3 3" xfId="27639"/>
    <cellStyle name="Input cel 3 4 3 2 4" xfId="7297"/>
    <cellStyle name="Input cel 3 4 3 2 4 2" xfId="17666"/>
    <cellStyle name="Input cel 3 4 3 2 4 3" xfId="29565"/>
    <cellStyle name="Input cel 3 4 3 2 5" xfId="8052"/>
    <cellStyle name="Input cel 3 4 3 2 5 2" xfId="18421"/>
    <cellStyle name="Input cel 3 4 3 2 5 3" xfId="35589"/>
    <cellStyle name="Input cel 3 4 3 2 6" xfId="8746"/>
    <cellStyle name="Input cel 3 4 3 2 6 2" xfId="19115"/>
    <cellStyle name="Input cel 3 4 3 2 6 3" xfId="36283"/>
    <cellStyle name="Input cel 3 4 3 2 7" xfId="9364"/>
    <cellStyle name="Input cel 3 4 3 2 7 2" xfId="19733"/>
    <cellStyle name="Input cel 3 4 3 2 7 3" xfId="36901"/>
    <cellStyle name="Input cel 3 4 3 2 8" xfId="13911"/>
    <cellStyle name="Input cel 3 4 3 2 8 2" xfId="25549"/>
    <cellStyle name="Input cel 3 4 3 2 9" xfId="23022"/>
    <cellStyle name="Input cel 3 4 3 3" xfId="3548"/>
    <cellStyle name="Input cel 3 4 3 3 2" xfId="4284"/>
    <cellStyle name="Input cel 3 4 3 3 2 2" xfId="14654"/>
    <cellStyle name="Input cel 3 4 3 3 2 2 2" xfId="32715"/>
    <cellStyle name="Input cel 3 4 3 3 2 3" xfId="26292"/>
    <cellStyle name="Input cel 3 4 3 3 3" xfId="5639"/>
    <cellStyle name="Input cel 3 4 3 3 3 2" xfId="16008"/>
    <cellStyle name="Input cel 3 4 3 3 3 2 2" xfId="33933"/>
    <cellStyle name="Input cel 3 4 3 3 3 3" xfId="27646"/>
    <cellStyle name="Input cel 3 4 3 3 4" xfId="7304"/>
    <cellStyle name="Input cel 3 4 3 3 4 2" xfId="17673"/>
    <cellStyle name="Input cel 3 4 3 3 4 3" xfId="29572"/>
    <cellStyle name="Input cel 3 4 3 3 5" xfId="8059"/>
    <cellStyle name="Input cel 3 4 3 3 5 2" xfId="18428"/>
    <cellStyle name="Input cel 3 4 3 3 5 3" xfId="35596"/>
    <cellStyle name="Input cel 3 4 3 3 6" xfId="8753"/>
    <cellStyle name="Input cel 3 4 3 3 6 2" xfId="19122"/>
    <cellStyle name="Input cel 3 4 3 3 6 3" xfId="36290"/>
    <cellStyle name="Input cel 3 4 3 3 7" xfId="9371"/>
    <cellStyle name="Input cel 3 4 3 3 7 2" xfId="19740"/>
    <cellStyle name="Input cel 3 4 3 3 7 3" xfId="36908"/>
    <cellStyle name="Input cel 3 4 3 3 8" xfId="13918"/>
    <cellStyle name="Input cel 3 4 3 3 8 2" xfId="25556"/>
    <cellStyle name="Input cel 3 4 3 3 9" xfId="23029"/>
    <cellStyle name="Input cel 3 4 3 4" xfId="4356"/>
    <cellStyle name="Input cel 3 4 3 4 2" xfId="14726"/>
    <cellStyle name="Input cel 3 4 3 4 2 2" xfId="32778"/>
    <cellStyle name="Input cel 3 4 3 4 3" xfId="26364"/>
    <cellStyle name="Input cel 3 4 3 5" xfId="4280"/>
    <cellStyle name="Input cel 3 4 3 5 2" xfId="14650"/>
    <cellStyle name="Input cel 3 4 3 5 2 2" xfId="32711"/>
    <cellStyle name="Input cel 3 4 3 5 3" xfId="26288"/>
    <cellStyle name="Input cel 3 4 3 6" xfId="4208"/>
    <cellStyle name="Input cel 3 4 3 6 2" xfId="14578"/>
    <cellStyle name="Input cel 3 4 3 6 2 2" xfId="32644"/>
    <cellStyle name="Input cel 3 4 3 6 3" xfId="26216"/>
    <cellStyle name="Input cel 3 4 3 7" xfId="4007"/>
    <cellStyle name="Input cel 3 4 3 7 2" xfId="14377"/>
    <cellStyle name="Input cel 3 4 3 7 3" xfId="26015"/>
    <cellStyle name="Input cel 3 4 3 8" xfId="6483"/>
    <cellStyle name="Input cel 3 4 3 8 2" xfId="16852"/>
    <cellStyle name="Input cel 3 4 3 8 3" xfId="34617"/>
    <cellStyle name="Input cel 3 4 3 9" xfId="6963"/>
    <cellStyle name="Input cel 3 4 3 9 2" xfId="17332"/>
    <cellStyle name="Input cel 3 4 3 9 3" xfId="35037"/>
    <cellStyle name="Input cel 3 4 4" xfId="733"/>
    <cellStyle name="Input cel 3 4 4 10" xfId="7783"/>
    <cellStyle name="Input cel 3 4 4 10 2" xfId="18152"/>
    <cellStyle name="Input cel 3 4 4 10 3" xfId="35320"/>
    <cellStyle name="Input cel 3 4 4 11" xfId="8485"/>
    <cellStyle name="Input cel 3 4 4 11 2" xfId="18854"/>
    <cellStyle name="Input cel 3 4 4 11 3" xfId="36022"/>
    <cellStyle name="Input cel 3 4 4 12" xfId="11103"/>
    <cellStyle name="Input cel 3 4 4 12 2" xfId="24834"/>
    <cellStyle name="Input cel 3 4 4 13" xfId="22307"/>
    <cellStyle name="Input cel 3 4 4 2" xfId="3728"/>
    <cellStyle name="Input cel 3 4 4 2 2" xfId="1872"/>
    <cellStyle name="Input cel 3 4 4 2 2 2" xfId="12242"/>
    <cellStyle name="Input cel 3 4 4 2 2 2 2" xfId="31025"/>
    <cellStyle name="Input cel 3 4 4 2 2 3" xfId="23794"/>
    <cellStyle name="Input cel 3 4 4 2 3" xfId="5819"/>
    <cellStyle name="Input cel 3 4 4 2 3 2" xfId="16188"/>
    <cellStyle name="Input cel 3 4 4 2 3 2 2" xfId="34113"/>
    <cellStyle name="Input cel 3 4 4 2 3 3" xfId="27826"/>
    <cellStyle name="Input cel 3 4 4 2 4" xfId="7484"/>
    <cellStyle name="Input cel 3 4 4 2 4 2" xfId="17853"/>
    <cellStyle name="Input cel 3 4 4 2 4 3" xfId="29752"/>
    <cellStyle name="Input cel 3 4 4 2 5" xfId="8239"/>
    <cellStyle name="Input cel 3 4 4 2 5 2" xfId="18608"/>
    <cellStyle name="Input cel 3 4 4 2 5 3" xfId="35776"/>
    <cellStyle name="Input cel 3 4 4 2 6" xfId="8933"/>
    <cellStyle name="Input cel 3 4 4 2 6 2" xfId="19302"/>
    <cellStyle name="Input cel 3 4 4 2 6 3" xfId="36470"/>
    <cellStyle name="Input cel 3 4 4 2 7" xfId="9551"/>
    <cellStyle name="Input cel 3 4 4 2 7 2" xfId="19920"/>
    <cellStyle name="Input cel 3 4 4 2 7 3" xfId="37088"/>
    <cellStyle name="Input cel 3 4 4 2 8" xfId="14098"/>
    <cellStyle name="Input cel 3 4 4 2 8 2" xfId="25736"/>
    <cellStyle name="Input cel 3 4 4 2 9" xfId="23209"/>
    <cellStyle name="Input cel 3 4 4 3" xfId="2210"/>
    <cellStyle name="Input cel 3 4 4 3 2" xfId="4482"/>
    <cellStyle name="Input cel 3 4 4 3 2 2" xfId="14852"/>
    <cellStyle name="Input cel 3 4 4 3 2 2 2" xfId="32895"/>
    <cellStyle name="Input cel 3 4 4 3 2 3" xfId="26490"/>
    <cellStyle name="Input cel 3 4 4 3 3" xfId="4517"/>
    <cellStyle name="Input cel 3 4 4 3 3 2" xfId="14887"/>
    <cellStyle name="Input cel 3 4 4 3 3 2 2" xfId="32926"/>
    <cellStyle name="Input cel 3 4 4 3 3 3" xfId="26525"/>
    <cellStyle name="Input cel 3 4 4 3 4" xfId="6296"/>
    <cellStyle name="Input cel 3 4 4 3 4 2" xfId="16665"/>
    <cellStyle name="Input cel 3 4 4 3 4 3" xfId="28290"/>
    <cellStyle name="Input cel 3 4 4 3 5" xfId="6876"/>
    <cellStyle name="Input cel 3 4 4 3 5 2" xfId="17245"/>
    <cellStyle name="Input cel 3 4 4 3 5 3" xfId="35006"/>
    <cellStyle name="Input cel 3 4 4 3 6" xfId="7654"/>
    <cellStyle name="Input cel 3 4 4 3 6 2" xfId="18023"/>
    <cellStyle name="Input cel 3 4 4 3 6 3" xfId="35191"/>
    <cellStyle name="Input cel 3 4 4 3 7" xfId="8384"/>
    <cellStyle name="Input cel 3 4 4 3 7 2" xfId="18753"/>
    <cellStyle name="Input cel 3 4 4 3 7 3" xfId="35921"/>
    <cellStyle name="Input cel 3 4 4 3 8" xfId="12580"/>
    <cellStyle name="Input cel 3 4 4 3 8 2" xfId="24132"/>
    <cellStyle name="Input cel 3 4 4 3 9" xfId="21596"/>
    <cellStyle name="Input cel 3 4 4 4" xfId="5121"/>
    <cellStyle name="Input cel 3 4 4 4 2" xfId="15491"/>
    <cellStyle name="Input cel 3 4 4 4 2 2" xfId="33468"/>
    <cellStyle name="Input cel 3 4 4 4 3" xfId="27129"/>
    <cellStyle name="Input cel 3 4 4 5" xfId="4702"/>
    <cellStyle name="Input cel 3 4 4 5 2" xfId="15072"/>
    <cellStyle name="Input cel 3 4 4 5 2 2" xfId="33091"/>
    <cellStyle name="Input cel 3 4 4 5 3" xfId="26710"/>
    <cellStyle name="Input cel 3 4 4 6" xfId="5192"/>
    <cellStyle name="Input cel 3 4 4 6 2" xfId="15561"/>
    <cellStyle name="Input cel 3 4 4 6 2 2" xfId="33531"/>
    <cellStyle name="Input cel 3 4 4 6 3" xfId="27199"/>
    <cellStyle name="Input cel 3 4 4 7" xfId="5952"/>
    <cellStyle name="Input cel 3 4 4 7 2" xfId="16321"/>
    <cellStyle name="Input cel 3 4 4 7 3" xfId="27959"/>
    <cellStyle name="Input cel 3 4 4 8" xfId="6746"/>
    <cellStyle name="Input cel 3 4 4 8 2" xfId="17115"/>
    <cellStyle name="Input cel 3 4 4 8 3" xfId="34880"/>
    <cellStyle name="Input cel 3 4 4 9" xfId="7023"/>
    <cellStyle name="Input cel 3 4 4 9 2" xfId="17392"/>
    <cellStyle name="Input cel 3 4 4 9 3" xfId="35097"/>
    <cellStyle name="Input cel 3 4 5" xfId="3307"/>
    <cellStyle name="Input cel 3 4 5 2" xfId="4740"/>
    <cellStyle name="Input cel 3 4 5 2 2" xfId="15110"/>
    <cellStyle name="Input cel 3 4 5 2 2 2" xfId="33126"/>
    <cellStyle name="Input cel 3 4 5 2 3" xfId="26748"/>
    <cellStyle name="Input cel 3 4 5 3" xfId="5398"/>
    <cellStyle name="Input cel 3 4 5 3 2" xfId="15767"/>
    <cellStyle name="Input cel 3 4 5 3 2 2" xfId="33692"/>
    <cellStyle name="Input cel 3 4 5 3 3" xfId="27405"/>
    <cellStyle name="Input cel 3 4 5 4" xfId="7063"/>
    <cellStyle name="Input cel 3 4 5 4 2" xfId="17432"/>
    <cellStyle name="Input cel 3 4 5 4 3" xfId="29331"/>
    <cellStyle name="Input cel 3 4 5 5" xfId="7818"/>
    <cellStyle name="Input cel 3 4 5 5 2" xfId="18187"/>
    <cellStyle name="Input cel 3 4 5 5 3" xfId="35355"/>
    <cellStyle name="Input cel 3 4 5 6" xfId="8512"/>
    <cellStyle name="Input cel 3 4 5 6 2" xfId="18881"/>
    <cellStyle name="Input cel 3 4 5 6 3" xfId="36049"/>
    <cellStyle name="Input cel 3 4 5 7" xfId="9130"/>
    <cellStyle name="Input cel 3 4 5 7 2" xfId="19499"/>
    <cellStyle name="Input cel 3 4 5 7 3" xfId="36667"/>
    <cellStyle name="Input cel 3 4 5 8" xfId="13677"/>
    <cellStyle name="Input cel 3 4 5 8 2" xfId="25315"/>
    <cellStyle name="Input cel 3 4 5 9" xfId="22788"/>
    <cellStyle name="Input cel 3 4 6" xfId="3563"/>
    <cellStyle name="Input cel 3 4 6 2" xfId="3843"/>
    <cellStyle name="Input cel 3 4 6 2 2" xfId="14213"/>
    <cellStyle name="Input cel 3 4 6 2 2 2" xfId="32303"/>
    <cellStyle name="Input cel 3 4 6 2 3" xfId="25851"/>
    <cellStyle name="Input cel 3 4 6 3" xfId="5654"/>
    <cellStyle name="Input cel 3 4 6 3 2" xfId="16023"/>
    <cellStyle name="Input cel 3 4 6 3 2 2" xfId="33948"/>
    <cellStyle name="Input cel 3 4 6 3 3" xfId="27661"/>
    <cellStyle name="Input cel 3 4 6 4" xfId="7319"/>
    <cellStyle name="Input cel 3 4 6 4 2" xfId="17688"/>
    <cellStyle name="Input cel 3 4 6 4 3" xfId="29587"/>
    <cellStyle name="Input cel 3 4 6 5" xfId="8074"/>
    <cellStyle name="Input cel 3 4 6 5 2" xfId="18443"/>
    <cellStyle name="Input cel 3 4 6 5 3" xfId="35611"/>
    <cellStyle name="Input cel 3 4 6 6" xfId="8768"/>
    <cellStyle name="Input cel 3 4 6 6 2" xfId="19137"/>
    <cellStyle name="Input cel 3 4 6 6 3" xfId="36305"/>
    <cellStyle name="Input cel 3 4 6 7" xfId="9386"/>
    <cellStyle name="Input cel 3 4 6 7 2" xfId="19755"/>
    <cellStyle name="Input cel 3 4 6 7 3" xfId="36923"/>
    <cellStyle name="Input cel 3 4 6 8" xfId="13933"/>
    <cellStyle name="Input cel 3 4 6 8 2" xfId="25571"/>
    <cellStyle name="Input cel 3 4 6 9" xfId="23044"/>
    <cellStyle name="Input cel 3 4 7" xfId="4709"/>
    <cellStyle name="Input cel 3 4 7 2" xfId="15079"/>
    <cellStyle name="Input cel 3 4 7 2 2" xfId="33097"/>
    <cellStyle name="Input cel 3 4 7 3" xfId="26717"/>
    <cellStyle name="Input cel 3 4 8" xfId="4640"/>
    <cellStyle name="Input cel 3 4 8 2" xfId="15010"/>
    <cellStyle name="Input cel 3 4 8 2 2" xfId="33036"/>
    <cellStyle name="Input cel 3 4 8 3" xfId="26648"/>
    <cellStyle name="Input cel 3 4 9" xfId="4880"/>
    <cellStyle name="Input cel 3 4 9 2" xfId="15250"/>
    <cellStyle name="Input cel 3 4 9 2 2" xfId="33256"/>
    <cellStyle name="Input cel 3 4 9 3" xfId="26888"/>
    <cellStyle name="Input cel 3 5" xfId="564"/>
    <cellStyle name="Input cel 3 5 10" xfId="4745"/>
    <cellStyle name="Input cel 3 5 10 2" xfId="15115"/>
    <cellStyle name="Input cel 3 5 10 3" xfId="26753"/>
    <cellStyle name="Input cel 3 5 11" xfId="6152"/>
    <cellStyle name="Input cel 3 5 11 2" xfId="16521"/>
    <cellStyle name="Input cel 3 5 11 3" xfId="34377"/>
    <cellStyle name="Input cel 3 5 12" xfId="6519"/>
    <cellStyle name="Input cel 3 5 12 2" xfId="16888"/>
    <cellStyle name="Input cel 3 5 12 3" xfId="34653"/>
    <cellStyle name="Input cel 3 5 13" xfId="6992"/>
    <cellStyle name="Input cel 3 5 13 2" xfId="17361"/>
    <cellStyle name="Input cel 3 5 13 3" xfId="35066"/>
    <cellStyle name="Input cel 3 5 14" xfId="7759"/>
    <cellStyle name="Input cel 3 5 14 2" xfId="18128"/>
    <cellStyle name="Input cel 3 5 14 3" xfId="35296"/>
    <cellStyle name="Input cel 3 5 15" xfId="10936"/>
    <cellStyle name="Input cel 3 5 15 2" xfId="23491"/>
    <cellStyle name="Input cel 3 5 16" xfId="21409"/>
    <cellStyle name="Input cel 3 5 2" xfId="995"/>
    <cellStyle name="Input cel 3 5 2 10" xfId="6144"/>
    <cellStyle name="Input cel 3 5 2 10 2" xfId="16513"/>
    <cellStyle name="Input cel 3 5 2 10 3" xfId="34369"/>
    <cellStyle name="Input cel 3 5 2 11" xfId="6590"/>
    <cellStyle name="Input cel 3 5 2 11 2" xfId="16959"/>
    <cellStyle name="Input cel 3 5 2 11 3" xfId="34724"/>
    <cellStyle name="Input cel 3 5 2 12" xfId="6311"/>
    <cellStyle name="Input cel 3 5 2 12 2" xfId="16680"/>
    <cellStyle name="Input cel 3 5 2 12 3" xfId="34457"/>
    <cellStyle name="Input cel 3 5 2 13" xfId="11365"/>
    <cellStyle name="Input cel 3 5 2 13 2" xfId="23601"/>
    <cellStyle name="Input cel 3 5 2 14" xfId="21801"/>
    <cellStyle name="Input cel 3 5 2 2" xfId="3088"/>
    <cellStyle name="Input cel 3 5 2 2 10" xfId="13458"/>
    <cellStyle name="Input cel 3 5 2 2 10 2" xfId="25096"/>
    <cellStyle name="Input cel 3 5 2 2 11" xfId="22569"/>
    <cellStyle name="Input cel 3 5 2 2 2" xfId="3310"/>
    <cellStyle name="Input cel 3 5 2 2 2 2" xfId="4583"/>
    <cellStyle name="Input cel 3 5 2 2 2 2 2" xfId="14953"/>
    <cellStyle name="Input cel 3 5 2 2 2 2 2 2" xfId="32987"/>
    <cellStyle name="Input cel 3 5 2 2 2 2 3" xfId="26591"/>
    <cellStyle name="Input cel 3 5 2 2 2 3" xfId="5401"/>
    <cellStyle name="Input cel 3 5 2 2 2 3 2" xfId="15770"/>
    <cellStyle name="Input cel 3 5 2 2 2 3 2 2" xfId="33695"/>
    <cellStyle name="Input cel 3 5 2 2 2 3 3" xfId="27408"/>
    <cellStyle name="Input cel 3 5 2 2 2 4" xfId="7066"/>
    <cellStyle name="Input cel 3 5 2 2 2 4 2" xfId="17435"/>
    <cellStyle name="Input cel 3 5 2 2 2 4 3" xfId="29334"/>
    <cellStyle name="Input cel 3 5 2 2 2 5" xfId="7821"/>
    <cellStyle name="Input cel 3 5 2 2 2 5 2" xfId="18190"/>
    <cellStyle name="Input cel 3 5 2 2 2 5 3" xfId="35358"/>
    <cellStyle name="Input cel 3 5 2 2 2 6" xfId="8515"/>
    <cellStyle name="Input cel 3 5 2 2 2 6 2" xfId="18884"/>
    <cellStyle name="Input cel 3 5 2 2 2 6 3" xfId="36052"/>
    <cellStyle name="Input cel 3 5 2 2 2 7" xfId="9133"/>
    <cellStyle name="Input cel 3 5 2 2 2 7 2" xfId="19502"/>
    <cellStyle name="Input cel 3 5 2 2 2 7 3" xfId="36670"/>
    <cellStyle name="Input cel 3 5 2 2 2 8" xfId="13680"/>
    <cellStyle name="Input cel 3 5 2 2 2 8 2" xfId="25318"/>
    <cellStyle name="Input cel 3 5 2 2 2 9" xfId="22791"/>
    <cellStyle name="Input cel 3 5 2 2 3" xfId="3807"/>
    <cellStyle name="Input cel 3 5 2 2 3 2" xfId="5162"/>
    <cellStyle name="Input cel 3 5 2 2 3 2 2" xfId="15531"/>
    <cellStyle name="Input cel 3 5 2 2 3 2 2 2" xfId="33505"/>
    <cellStyle name="Input cel 3 5 2 2 3 2 3" xfId="27169"/>
    <cellStyle name="Input cel 3 5 2 2 3 3" xfId="5898"/>
    <cellStyle name="Input cel 3 5 2 2 3 3 2" xfId="16267"/>
    <cellStyle name="Input cel 3 5 2 2 3 3 2 2" xfId="34192"/>
    <cellStyle name="Input cel 3 5 2 2 3 3 3" xfId="27905"/>
    <cellStyle name="Input cel 3 5 2 2 3 4" xfId="7563"/>
    <cellStyle name="Input cel 3 5 2 2 3 4 2" xfId="17932"/>
    <cellStyle name="Input cel 3 5 2 2 3 4 3" xfId="29831"/>
    <cellStyle name="Input cel 3 5 2 2 3 5" xfId="8318"/>
    <cellStyle name="Input cel 3 5 2 2 3 5 2" xfId="18687"/>
    <cellStyle name="Input cel 3 5 2 2 3 5 3" xfId="35855"/>
    <cellStyle name="Input cel 3 5 2 2 3 6" xfId="9012"/>
    <cellStyle name="Input cel 3 5 2 2 3 6 2" xfId="19381"/>
    <cellStyle name="Input cel 3 5 2 2 3 6 3" xfId="36549"/>
    <cellStyle name="Input cel 3 5 2 2 3 7" xfId="9630"/>
    <cellStyle name="Input cel 3 5 2 2 3 7 2" xfId="19999"/>
    <cellStyle name="Input cel 3 5 2 2 3 7 3" xfId="37167"/>
    <cellStyle name="Input cel 3 5 2 2 3 8" xfId="14177"/>
    <cellStyle name="Input cel 3 5 2 2 3 8 2" xfId="25815"/>
    <cellStyle name="Input cel 3 5 2 2 3 9" xfId="23288"/>
    <cellStyle name="Input cel 3 5 2 2 4" xfId="1751"/>
    <cellStyle name="Input cel 3 5 2 2 4 2" xfId="12121"/>
    <cellStyle name="Input cel 3 5 2 2 4 2 2" xfId="30915"/>
    <cellStyle name="Input cel 3 5 2 2 4 3" xfId="23673"/>
    <cellStyle name="Input cel 3 5 2 2 5" xfId="5295"/>
    <cellStyle name="Input cel 3 5 2 2 5 2" xfId="15664"/>
    <cellStyle name="Input cel 3 5 2 2 5 2 2" xfId="33616"/>
    <cellStyle name="Input cel 3 5 2 2 5 3" xfId="27302"/>
    <cellStyle name="Input cel 3 5 2 2 6" xfId="6931"/>
    <cellStyle name="Input cel 3 5 2 2 6 2" xfId="17300"/>
    <cellStyle name="Input cel 3 5 2 2 6 3" xfId="29112"/>
    <cellStyle name="Input cel 3 5 2 2 7" xfId="7706"/>
    <cellStyle name="Input cel 3 5 2 2 7 2" xfId="18075"/>
    <cellStyle name="Input cel 3 5 2 2 7 3" xfId="35243"/>
    <cellStyle name="Input cel 3 5 2 2 8" xfId="8434"/>
    <cellStyle name="Input cel 3 5 2 2 8 2" xfId="18803"/>
    <cellStyle name="Input cel 3 5 2 2 8 3" xfId="35971"/>
    <cellStyle name="Input cel 3 5 2 2 9" xfId="9093"/>
    <cellStyle name="Input cel 3 5 2 2 9 2" xfId="19462"/>
    <cellStyle name="Input cel 3 5 2 2 9 3" xfId="36630"/>
    <cellStyle name="Input cel 3 5 2 3" xfId="3590"/>
    <cellStyle name="Input cel 3 5 2 3 2" xfId="4765"/>
    <cellStyle name="Input cel 3 5 2 3 2 2" xfId="15135"/>
    <cellStyle name="Input cel 3 5 2 3 2 2 2" xfId="33148"/>
    <cellStyle name="Input cel 3 5 2 3 2 3" xfId="26773"/>
    <cellStyle name="Input cel 3 5 2 3 3" xfId="5681"/>
    <cellStyle name="Input cel 3 5 2 3 3 2" xfId="16050"/>
    <cellStyle name="Input cel 3 5 2 3 3 2 2" xfId="33975"/>
    <cellStyle name="Input cel 3 5 2 3 3 3" xfId="27688"/>
    <cellStyle name="Input cel 3 5 2 3 4" xfId="7346"/>
    <cellStyle name="Input cel 3 5 2 3 4 2" xfId="17715"/>
    <cellStyle name="Input cel 3 5 2 3 4 3" xfId="29614"/>
    <cellStyle name="Input cel 3 5 2 3 5" xfId="8101"/>
    <cellStyle name="Input cel 3 5 2 3 5 2" xfId="18470"/>
    <cellStyle name="Input cel 3 5 2 3 5 3" xfId="35638"/>
    <cellStyle name="Input cel 3 5 2 3 6" xfId="8795"/>
    <cellStyle name="Input cel 3 5 2 3 6 2" xfId="19164"/>
    <cellStyle name="Input cel 3 5 2 3 6 3" xfId="36332"/>
    <cellStyle name="Input cel 3 5 2 3 7" xfId="9413"/>
    <cellStyle name="Input cel 3 5 2 3 7 2" xfId="19782"/>
    <cellStyle name="Input cel 3 5 2 3 7 3" xfId="36950"/>
    <cellStyle name="Input cel 3 5 2 3 8" xfId="13960"/>
    <cellStyle name="Input cel 3 5 2 3 8 2" xfId="25598"/>
    <cellStyle name="Input cel 3 5 2 3 9" xfId="23071"/>
    <cellStyle name="Input cel 3 5 2 4" xfId="3423"/>
    <cellStyle name="Input cel 3 5 2 4 2" xfId="4779"/>
    <cellStyle name="Input cel 3 5 2 4 2 2" xfId="15149"/>
    <cellStyle name="Input cel 3 5 2 4 2 2 2" xfId="33162"/>
    <cellStyle name="Input cel 3 5 2 4 2 3" xfId="26787"/>
    <cellStyle name="Input cel 3 5 2 4 3" xfId="5514"/>
    <cellStyle name="Input cel 3 5 2 4 3 2" xfId="15883"/>
    <cellStyle name="Input cel 3 5 2 4 3 2 2" xfId="33808"/>
    <cellStyle name="Input cel 3 5 2 4 3 3" xfId="27521"/>
    <cellStyle name="Input cel 3 5 2 4 4" xfId="7179"/>
    <cellStyle name="Input cel 3 5 2 4 4 2" xfId="17548"/>
    <cellStyle name="Input cel 3 5 2 4 4 3" xfId="29447"/>
    <cellStyle name="Input cel 3 5 2 4 5" xfId="7934"/>
    <cellStyle name="Input cel 3 5 2 4 5 2" xfId="18303"/>
    <cellStyle name="Input cel 3 5 2 4 5 3" xfId="35471"/>
    <cellStyle name="Input cel 3 5 2 4 6" xfId="8628"/>
    <cellStyle name="Input cel 3 5 2 4 6 2" xfId="18997"/>
    <cellStyle name="Input cel 3 5 2 4 6 3" xfId="36165"/>
    <cellStyle name="Input cel 3 5 2 4 7" xfId="9246"/>
    <cellStyle name="Input cel 3 5 2 4 7 2" xfId="19615"/>
    <cellStyle name="Input cel 3 5 2 4 7 3" xfId="36783"/>
    <cellStyle name="Input cel 3 5 2 4 8" xfId="13793"/>
    <cellStyle name="Input cel 3 5 2 4 8 2" xfId="25431"/>
    <cellStyle name="Input cel 3 5 2 4 9" xfId="22904"/>
    <cellStyle name="Input cel 3 5 2 5" xfId="5038"/>
    <cellStyle name="Input cel 3 5 2 5 2" xfId="15408"/>
    <cellStyle name="Input cel 3 5 2 5 2 2" xfId="33398"/>
    <cellStyle name="Input cel 3 5 2 5 3" xfId="27046"/>
    <cellStyle name="Input cel 3 5 2 6" xfId="4785"/>
    <cellStyle name="Input cel 3 5 2 6 2" xfId="15155"/>
    <cellStyle name="Input cel 3 5 2 6 2 2" xfId="33167"/>
    <cellStyle name="Input cel 3 5 2 6 3" xfId="26793"/>
    <cellStyle name="Input cel 3 5 2 7" xfId="5237"/>
    <cellStyle name="Input cel 3 5 2 7 2" xfId="15606"/>
    <cellStyle name="Input cel 3 5 2 7 2 2" xfId="33566"/>
    <cellStyle name="Input cel 3 5 2 7 3" xfId="27244"/>
    <cellStyle name="Input cel 3 5 2 8" xfId="1818"/>
    <cellStyle name="Input cel 3 5 2 8 2" xfId="12188"/>
    <cellStyle name="Input cel 3 5 2 8 3" xfId="23740"/>
    <cellStyle name="Input cel 3 5 2 9" xfId="6424"/>
    <cellStyle name="Input cel 3 5 2 9 2" xfId="16793"/>
    <cellStyle name="Input cel 3 5 2 9 3" xfId="34558"/>
    <cellStyle name="Input cel 3 5 3" xfId="1152"/>
    <cellStyle name="Input cel 3 5 3 10" xfId="7643"/>
    <cellStyle name="Input cel 3 5 3 10 2" xfId="18012"/>
    <cellStyle name="Input cel 3 5 3 10 3" xfId="35180"/>
    <cellStyle name="Input cel 3 5 3 11" xfId="8375"/>
    <cellStyle name="Input cel 3 5 3 11 2" xfId="18744"/>
    <cellStyle name="Input cel 3 5 3 11 3" xfId="35912"/>
    <cellStyle name="Input cel 3 5 3 12" xfId="11522"/>
    <cellStyle name="Input cel 3 5 3 12 2" xfId="24485"/>
    <cellStyle name="Input cel 3 5 3 13" xfId="21958"/>
    <cellStyle name="Input cel 3 5 3 2" xfId="3654"/>
    <cellStyle name="Input cel 3 5 3 2 2" xfId="4390"/>
    <cellStyle name="Input cel 3 5 3 2 2 2" xfId="14760"/>
    <cellStyle name="Input cel 3 5 3 2 2 2 2" xfId="32808"/>
    <cellStyle name="Input cel 3 5 3 2 2 3" xfId="26398"/>
    <cellStyle name="Input cel 3 5 3 2 3" xfId="5745"/>
    <cellStyle name="Input cel 3 5 3 2 3 2" xfId="16114"/>
    <cellStyle name="Input cel 3 5 3 2 3 2 2" xfId="34039"/>
    <cellStyle name="Input cel 3 5 3 2 3 3" xfId="27752"/>
    <cellStyle name="Input cel 3 5 3 2 4" xfId="7410"/>
    <cellStyle name="Input cel 3 5 3 2 4 2" xfId="17779"/>
    <cellStyle name="Input cel 3 5 3 2 4 3" xfId="29678"/>
    <cellStyle name="Input cel 3 5 3 2 5" xfId="8165"/>
    <cellStyle name="Input cel 3 5 3 2 5 2" xfId="18534"/>
    <cellStyle name="Input cel 3 5 3 2 5 3" xfId="35702"/>
    <cellStyle name="Input cel 3 5 3 2 6" xfId="8859"/>
    <cellStyle name="Input cel 3 5 3 2 6 2" xfId="19228"/>
    <cellStyle name="Input cel 3 5 3 2 6 3" xfId="36396"/>
    <cellStyle name="Input cel 3 5 3 2 7" xfId="9477"/>
    <cellStyle name="Input cel 3 5 3 2 7 2" xfId="19846"/>
    <cellStyle name="Input cel 3 5 3 2 7 3" xfId="37014"/>
    <cellStyle name="Input cel 3 5 3 2 8" xfId="14024"/>
    <cellStyle name="Input cel 3 5 3 2 8 2" xfId="25662"/>
    <cellStyle name="Input cel 3 5 3 2 9" xfId="23135"/>
    <cellStyle name="Input cel 3 5 3 3" xfId="3377"/>
    <cellStyle name="Input cel 3 5 3 3 2" xfId="4849"/>
    <cellStyle name="Input cel 3 5 3 3 2 2" xfId="15219"/>
    <cellStyle name="Input cel 3 5 3 3 2 2 2" xfId="33229"/>
    <cellStyle name="Input cel 3 5 3 3 2 3" xfId="26857"/>
    <cellStyle name="Input cel 3 5 3 3 3" xfId="5468"/>
    <cellStyle name="Input cel 3 5 3 3 3 2" xfId="15837"/>
    <cellStyle name="Input cel 3 5 3 3 3 2 2" xfId="33762"/>
    <cellStyle name="Input cel 3 5 3 3 3 3" xfId="27475"/>
    <cellStyle name="Input cel 3 5 3 3 4" xfId="7133"/>
    <cellStyle name="Input cel 3 5 3 3 4 2" xfId="17502"/>
    <cellStyle name="Input cel 3 5 3 3 4 3" xfId="29401"/>
    <cellStyle name="Input cel 3 5 3 3 5" xfId="7888"/>
    <cellStyle name="Input cel 3 5 3 3 5 2" xfId="18257"/>
    <cellStyle name="Input cel 3 5 3 3 5 3" xfId="35425"/>
    <cellStyle name="Input cel 3 5 3 3 6" xfId="8582"/>
    <cellStyle name="Input cel 3 5 3 3 6 2" xfId="18951"/>
    <cellStyle name="Input cel 3 5 3 3 6 3" xfId="36119"/>
    <cellStyle name="Input cel 3 5 3 3 7" xfId="9200"/>
    <cellStyle name="Input cel 3 5 3 3 7 2" xfId="19569"/>
    <cellStyle name="Input cel 3 5 3 3 7 3" xfId="36737"/>
    <cellStyle name="Input cel 3 5 3 3 8" xfId="13747"/>
    <cellStyle name="Input cel 3 5 3 3 8 2" xfId="25385"/>
    <cellStyle name="Input cel 3 5 3 3 9" xfId="22858"/>
    <cellStyle name="Input cel 3 5 3 4" xfId="4101"/>
    <cellStyle name="Input cel 3 5 3 4 2" xfId="14471"/>
    <cellStyle name="Input cel 3 5 3 4 2 2" xfId="32544"/>
    <cellStyle name="Input cel 3 5 3 4 3" xfId="26109"/>
    <cellStyle name="Input cel 3 5 3 5" xfId="4275"/>
    <cellStyle name="Input cel 3 5 3 5 2" xfId="14645"/>
    <cellStyle name="Input cel 3 5 3 5 2 2" xfId="32707"/>
    <cellStyle name="Input cel 3 5 3 5 3" xfId="26283"/>
    <cellStyle name="Input cel 3 5 3 6" xfId="4572"/>
    <cellStyle name="Input cel 3 5 3 6 2" xfId="14942"/>
    <cellStyle name="Input cel 3 5 3 6 2 2" xfId="32977"/>
    <cellStyle name="Input cel 3 5 3 6 3" xfId="26580"/>
    <cellStyle name="Input cel 3 5 3 7" xfId="4970"/>
    <cellStyle name="Input cel 3 5 3 7 2" xfId="15340"/>
    <cellStyle name="Input cel 3 5 3 7 3" xfId="26978"/>
    <cellStyle name="Input cel 3 5 3 8" xfId="6539"/>
    <cellStyle name="Input cel 3 5 3 8 2" xfId="16908"/>
    <cellStyle name="Input cel 3 5 3 8 3" xfId="34673"/>
    <cellStyle name="Input cel 3 5 3 9" xfId="6864"/>
    <cellStyle name="Input cel 3 5 3 9 2" xfId="17233"/>
    <cellStyle name="Input cel 3 5 3 9 3" xfId="34994"/>
    <cellStyle name="Input cel 3 5 4" xfId="889"/>
    <cellStyle name="Input cel 3 5 4 10" xfId="8366"/>
    <cellStyle name="Input cel 3 5 4 10 2" xfId="18735"/>
    <cellStyle name="Input cel 3 5 4 10 3" xfId="35903"/>
    <cellStyle name="Input cel 3 5 4 11" xfId="9041"/>
    <cellStyle name="Input cel 3 5 4 11 2" xfId="19410"/>
    <cellStyle name="Input cel 3 5 4 11 3" xfId="36578"/>
    <cellStyle name="Input cel 3 5 4 12" xfId="11259"/>
    <cellStyle name="Input cel 3 5 4 12 2" xfId="24990"/>
    <cellStyle name="Input cel 3 5 4 13" xfId="22463"/>
    <cellStyle name="Input cel 3 5 4 2" xfId="3679"/>
    <cellStyle name="Input cel 3 5 4 2 2" xfId="3911"/>
    <cellStyle name="Input cel 3 5 4 2 2 2" xfId="14281"/>
    <cellStyle name="Input cel 3 5 4 2 2 2 2" xfId="32367"/>
    <cellStyle name="Input cel 3 5 4 2 2 3" xfId="25919"/>
    <cellStyle name="Input cel 3 5 4 2 3" xfId="5770"/>
    <cellStyle name="Input cel 3 5 4 2 3 2" xfId="16139"/>
    <cellStyle name="Input cel 3 5 4 2 3 2 2" xfId="34064"/>
    <cellStyle name="Input cel 3 5 4 2 3 3" xfId="27777"/>
    <cellStyle name="Input cel 3 5 4 2 4" xfId="7435"/>
    <cellStyle name="Input cel 3 5 4 2 4 2" xfId="17804"/>
    <cellStyle name="Input cel 3 5 4 2 4 3" xfId="29703"/>
    <cellStyle name="Input cel 3 5 4 2 5" xfId="8190"/>
    <cellStyle name="Input cel 3 5 4 2 5 2" xfId="18559"/>
    <cellStyle name="Input cel 3 5 4 2 5 3" xfId="35727"/>
    <cellStyle name="Input cel 3 5 4 2 6" xfId="8884"/>
    <cellStyle name="Input cel 3 5 4 2 6 2" xfId="19253"/>
    <cellStyle name="Input cel 3 5 4 2 6 3" xfId="36421"/>
    <cellStyle name="Input cel 3 5 4 2 7" xfId="9502"/>
    <cellStyle name="Input cel 3 5 4 2 7 2" xfId="19871"/>
    <cellStyle name="Input cel 3 5 4 2 7 3" xfId="37039"/>
    <cellStyle name="Input cel 3 5 4 2 8" xfId="14049"/>
    <cellStyle name="Input cel 3 5 4 2 8 2" xfId="25687"/>
    <cellStyle name="Input cel 3 5 4 2 9" xfId="23160"/>
    <cellStyle name="Input cel 3 5 4 3" xfId="3755"/>
    <cellStyle name="Input cel 3 5 4 3 2" xfId="4209"/>
    <cellStyle name="Input cel 3 5 4 3 2 2" xfId="14579"/>
    <cellStyle name="Input cel 3 5 4 3 2 2 2" xfId="32645"/>
    <cellStyle name="Input cel 3 5 4 3 2 3" xfId="26217"/>
    <cellStyle name="Input cel 3 5 4 3 3" xfId="5846"/>
    <cellStyle name="Input cel 3 5 4 3 3 2" xfId="16215"/>
    <cellStyle name="Input cel 3 5 4 3 3 2 2" xfId="34140"/>
    <cellStyle name="Input cel 3 5 4 3 3 3" xfId="27853"/>
    <cellStyle name="Input cel 3 5 4 3 4" xfId="7511"/>
    <cellStyle name="Input cel 3 5 4 3 4 2" xfId="17880"/>
    <cellStyle name="Input cel 3 5 4 3 4 3" xfId="29779"/>
    <cellStyle name="Input cel 3 5 4 3 5" xfId="8266"/>
    <cellStyle name="Input cel 3 5 4 3 5 2" xfId="18635"/>
    <cellStyle name="Input cel 3 5 4 3 5 3" xfId="35803"/>
    <cellStyle name="Input cel 3 5 4 3 6" xfId="8960"/>
    <cellStyle name="Input cel 3 5 4 3 6 2" xfId="19329"/>
    <cellStyle name="Input cel 3 5 4 3 6 3" xfId="36497"/>
    <cellStyle name="Input cel 3 5 4 3 7" xfId="9578"/>
    <cellStyle name="Input cel 3 5 4 3 7 2" xfId="19947"/>
    <cellStyle name="Input cel 3 5 4 3 7 3" xfId="37115"/>
    <cellStyle name="Input cel 3 5 4 3 8" xfId="14125"/>
    <cellStyle name="Input cel 3 5 4 3 8 2" xfId="25763"/>
    <cellStyle name="Input cel 3 5 4 3 9" xfId="23236"/>
    <cellStyle name="Input cel 3 5 4 4" xfId="4234"/>
    <cellStyle name="Input cel 3 5 4 4 2" xfId="14604"/>
    <cellStyle name="Input cel 3 5 4 4 2 2" xfId="32668"/>
    <cellStyle name="Input cel 3 5 4 4 3" xfId="26242"/>
    <cellStyle name="Input cel 3 5 4 5" xfId="5225"/>
    <cellStyle name="Input cel 3 5 4 5 2" xfId="15594"/>
    <cellStyle name="Input cel 3 5 4 5 2 2" xfId="33555"/>
    <cellStyle name="Input cel 3 5 4 5 3" xfId="27232"/>
    <cellStyle name="Input cel 3 5 4 6" xfId="5370"/>
    <cellStyle name="Input cel 3 5 4 6 2" xfId="15739"/>
    <cellStyle name="Input cel 3 5 4 6 2 2" xfId="33667"/>
    <cellStyle name="Input cel 3 5 4 6 3" xfId="27377"/>
    <cellStyle name="Input cel 3 5 4 7" xfId="4320"/>
    <cellStyle name="Input cel 3 5 4 7 2" xfId="14690"/>
    <cellStyle name="Input cel 3 5 4 7 3" xfId="26328"/>
    <cellStyle name="Input cel 3 5 4 8" xfId="6852"/>
    <cellStyle name="Input cel 3 5 4 8 2" xfId="17221"/>
    <cellStyle name="Input cel 3 5 4 8 3" xfId="34982"/>
    <cellStyle name="Input cel 3 5 4 9" xfId="7633"/>
    <cellStyle name="Input cel 3 5 4 9 2" xfId="18002"/>
    <cellStyle name="Input cel 3 5 4 9 3" xfId="35170"/>
    <cellStyle name="Input cel 3 5 5" xfId="3446"/>
    <cellStyle name="Input cel 3 5 5 2" xfId="4678"/>
    <cellStyle name="Input cel 3 5 5 2 2" xfId="15048"/>
    <cellStyle name="Input cel 3 5 5 2 2 2" xfId="33070"/>
    <cellStyle name="Input cel 3 5 5 2 3" xfId="26686"/>
    <cellStyle name="Input cel 3 5 5 3" xfId="5537"/>
    <cellStyle name="Input cel 3 5 5 3 2" xfId="15906"/>
    <cellStyle name="Input cel 3 5 5 3 2 2" xfId="33831"/>
    <cellStyle name="Input cel 3 5 5 3 3" xfId="27544"/>
    <cellStyle name="Input cel 3 5 5 4" xfId="7202"/>
    <cellStyle name="Input cel 3 5 5 4 2" xfId="17571"/>
    <cellStyle name="Input cel 3 5 5 4 3" xfId="29470"/>
    <cellStyle name="Input cel 3 5 5 5" xfId="7957"/>
    <cellStyle name="Input cel 3 5 5 5 2" xfId="18326"/>
    <cellStyle name="Input cel 3 5 5 5 3" xfId="35494"/>
    <cellStyle name="Input cel 3 5 5 6" xfId="8651"/>
    <cellStyle name="Input cel 3 5 5 6 2" xfId="19020"/>
    <cellStyle name="Input cel 3 5 5 6 3" xfId="36188"/>
    <cellStyle name="Input cel 3 5 5 7" xfId="9269"/>
    <cellStyle name="Input cel 3 5 5 7 2" xfId="19638"/>
    <cellStyle name="Input cel 3 5 5 7 3" xfId="36806"/>
    <cellStyle name="Input cel 3 5 5 8" xfId="13816"/>
    <cellStyle name="Input cel 3 5 5 8 2" xfId="25454"/>
    <cellStyle name="Input cel 3 5 5 9" xfId="22927"/>
    <cellStyle name="Input cel 3 5 6" xfId="3666"/>
    <cellStyle name="Input cel 3 5 6 2" xfId="4718"/>
    <cellStyle name="Input cel 3 5 6 2 2" xfId="15088"/>
    <cellStyle name="Input cel 3 5 6 2 2 2" xfId="33106"/>
    <cellStyle name="Input cel 3 5 6 2 3" xfId="26726"/>
    <cellStyle name="Input cel 3 5 6 3" xfId="5757"/>
    <cellStyle name="Input cel 3 5 6 3 2" xfId="16126"/>
    <cellStyle name="Input cel 3 5 6 3 2 2" xfId="34051"/>
    <cellStyle name="Input cel 3 5 6 3 3" xfId="27764"/>
    <cellStyle name="Input cel 3 5 6 4" xfId="7422"/>
    <cellStyle name="Input cel 3 5 6 4 2" xfId="17791"/>
    <cellStyle name="Input cel 3 5 6 4 3" xfId="29690"/>
    <cellStyle name="Input cel 3 5 6 5" xfId="8177"/>
    <cellStyle name="Input cel 3 5 6 5 2" xfId="18546"/>
    <cellStyle name="Input cel 3 5 6 5 3" xfId="35714"/>
    <cellStyle name="Input cel 3 5 6 6" xfId="8871"/>
    <cellStyle name="Input cel 3 5 6 6 2" xfId="19240"/>
    <cellStyle name="Input cel 3 5 6 6 3" xfId="36408"/>
    <cellStyle name="Input cel 3 5 6 7" xfId="9489"/>
    <cellStyle name="Input cel 3 5 6 7 2" xfId="19858"/>
    <cellStyle name="Input cel 3 5 6 7 3" xfId="37026"/>
    <cellStyle name="Input cel 3 5 6 8" xfId="14036"/>
    <cellStyle name="Input cel 3 5 6 8 2" xfId="25674"/>
    <cellStyle name="Input cel 3 5 6 9" xfId="23147"/>
    <cellStyle name="Input cel 3 5 7" xfId="1810"/>
    <cellStyle name="Input cel 3 5 7 2" xfId="12180"/>
    <cellStyle name="Input cel 3 5 7 2 2" xfId="30966"/>
    <cellStyle name="Input cel 3 5 7 3" xfId="23732"/>
    <cellStyle name="Input cel 3 5 8" xfId="3837"/>
    <cellStyle name="Input cel 3 5 8 2" xfId="14207"/>
    <cellStyle name="Input cel 3 5 8 2 2" xfId="32297"/>
    <cellStyle name="Input cel 3 5 8 3" xfId="25845"/>
    <cellStyle name="Input cel 3 5 9" xfId="4236"/>
    <cellStyle name="Input cel 3 5 9 2" xfId="14606"/>
    <cellStyle name="Input cel 3 5 9 2 2" xfId="32670"/>
    <cellStyle name="Input cel 3 5 9 3" xfId="26244"/>
    <cellStyle name="Input cel 3 6" xfId="565"/>
    <cellStyle name="Input cel 3 6 10" xfId="6153"/>
    <cellStyle name="Input cel 3 6 10 2" xfId="16522"/>
    <cellStyle name="Input cel 3 6 10 3" xfId="34378"/>
    <cellStyle name="Input cel 3 6 11" xfId="6833"/>
    <cellStyle name="Input cel 3 6 11 2" xfId="17202"/>
    <cellStyle name="Input cel 3 6 11 3" xfId="34963"/>
    <cellStyle name="Input cel 3 6 12" xfId="7615"/>
    <cellStyle name="Input cel 3 6 12 2" xfId="17984"/>
    <cellStyle name="Input cel 3 6 12 3" xfId="35152"/>
    <cellStyle name="Input cel 3 6 13" xfId="8354"/>
    <cellStyle name="Input cel 3 6 13 2" xfId="18723"/>
    <cellStyle name="Input cel 3 6 13 3" xfId="35891"/>
    <cellStyle name="Input cel 3 6 14" xfId="10937"/>
    <cellStyle name="Input cel 3 6 14 2" xfId="23492"/>
    <cellStyle name="Input cel 3 6 15" xfId="21410"/>
    <cellStyle name="Input cel 3 6 2" xfId="996"/>
    <cellStyle name="Input cel 3 6 2 10" xfId="6305"/>
    <cellStyle name="Input cel 3 6 2 10 2" xfId="16674"/>
    <cellStyle name="Input cel 3 6 2 10 3" xfId="34451"/>
    <cellStyle name="Input cel 3 6 2 11" xfId="6644"/>
    <cellStyle name="Input cel 3 6 2 11 2" xfId="17013"/>
    <cellStyle name="Input cel 3 6 2 11 3" xfId="34778"/>
    <cellStyle name="Input cel 3 6 2 12" xfId="6658"/>
    <cellStyle name="Input cel 3 6 2 12 2" xfId="17027"/>
    <cellStyle name="Input cel 3 6 2 12 3" xfId="34792"/>
    <cellStyle name="Input cel 3 6 2 13" xfId="11366"/>
    <cellStyle name="Input cel 3 6 2 13 2" xfId="23602"/>
    <cellStyle name="Input cel 3 6 2 14" xfId="21802"/>
    <cellStyle name="Input cel 3 6 2 2" xfId="3089"/>
    <cellStyle name="Input cel 3 6 2 2 10" xfId="13459"/>
    <cellStyle name="Input cel 3 6 2 2 10 2" xfId="25097"/>
    <cellStyle name="Input cel 3 6 2 2 11" xfId="22570"/>
    <cellStyle name="Input cel 3 6 2 2 2" xfId="2128"/>
    <cellStyle name="Input cel 3 6 2 2 2 2" xfId="4544"/>
    <cellStyle name="Input cel 3 6 2 2 2 2 2" xfId="14914"/>
    <cellStyle name="Input cel 3 6 2 2 2 2 2 2" xfId="32949"/>
    <cellStyle name="Input cel 3 6 2 2 2 2 3" xfId="26552"/>
    <cellStyle name="Input cel 3 6 2 2 2 3" xfId="4742"/>
    <cellStyle name="Input cel 3 6 2 2 2 3 2" xfId="15112"/>
    <cellStyle name="Input cel 3 6 2 2 2 3 2 2" xfId="33128"/>
    <cellStyle name="Input cel 3 6 2 2 2 3 3" xfId="26750"/>
    <cellStyle name="Input cel 3 6 2 2 2 4" xfId="6224"/>
    <cellStyle name="Input cel 3 6 2 2 2 4 2" xfId="16593"/>
    <cellStyle name="Input cel 3 6 2 2 2 4 3" xfId="28208"/>
    <cellStyle name="Input cel 3 6 2 2 2 5" xfId="6663"/>
    <cellStyle name="Input cel 3 6 2 2 2 5 2" xfId="17032"/>
    <cellStyle name="Input cel 3 6 2 2 2 5 3" xfId="34797"/>
    <cellStyle name="Input cel 3 6 2 2 2 6" xfId="6650"/>
    <cellStyle name="Input cel 3 6 2 2 2 6 2" xfId="17019"/>
    <cellStyle name="Input cel 3 6 2 2 2 6 3" xfId="34784"/>
    <cellStyle name="Input cel 3 6 2 2 2 7" xfId="6343"/>
    <cellStyle name="Input cel 3 6 2 2 2 7 2" xfId="16712"/>
    <cellStyle name="Input cel 3 6 2 2 2 7 3" xfId="34488"/>
    <cellStyle name="Input cel 3 6 2 2 2 8" xfId="12498"/>
    <cellStyle name="Input cel 3 6 2 2 2 8 2" xfId="24050"/>
    <cellStyle name="Input cel 3 6 2 2 2 9" xfId="21514"/>
    <cellStyle name="Input cel 3 6 2 2 3" xfId="3808"/>
    <cellStyle name="Input cel 3 6 2 2 3 2" xfId="5163"/>
    <cellStyle name="Input cel 3 6 2 2 3 2 2" xfId="15532"/>
    <cellStyle name="Input cel 3 6 2 2 3 2 2 2" xfId="33506"/>
    <cellStyle name="Input cel 3 6 2 2 3 2 3" xfId="27170"/>
    <cellStyle name="Input cel 3 6 2 2 3 3" xfId="5899"/>
    <cellStyle name="Input cel 3 6 2 2 3 3 2" xfId="16268"/>
    <cellStyle name="Input cel 3 6 2 2 3 3 2 2" xfId="34193"/>
    <cellStyle name="Input cel 3 6 2 2 3 3 3" xfId="27906"/>
    <cellStyle name="Input cel 3 6 2 2 3 4" xfId="7564"/>
    <cellStyle name="Input cel 3 6 2 2 3 4 2" xfId="17933"/>
    <cellStyle name="Input cel 3 6 2 2 3 4 3" xfId="29832"/>
    <cellStyle name="Input cel 3 6 2 2 3 5" xfId="8319"/>
    <cellStyle name="Input cel 3 6 2 2 3 5 2" xfId="18688"/>
    <cellStyle name="Input cel 3 6 2 2 3 5 3" xfId="35856"/>
    <cellStyle name="Input cel 3 6 2 2 3 6" xfId="9013"/>
    <cellStyle name="Input cel 3 6 2 2 3 6 2" xfId="19382"/>
    <cellStyle name="Input cel 3 6 2 2 3 6 3" xfId="36550"/>
    <cellStyle name="Input cel 3 6 2 2 3 7" xfId="9631"/>
    <cellStyle name="Input cel 3 6 2 2 3 7 2" xfId="20000"/>
    <cellStyle name="Input cel 3 6 2 2 3 7 3" xfId="37168"/>
    <cellStyle name="Input cel 3 6 2 2 3 8" xfId="14178"/>
    <cellStyle name="Input cel 3 6 2 2 3 8 2" xfId="25816"/>
    <cellStyle name="Input cel 3 6 2 2 3 9" xfId="23289"/>
    <cellStyle name="Input cel 3 6 2 2 4" xfId="4128"/>
    <cellStyle name="Input cel 3 6 2 2 4 2" xfId="14498"/>
    <cellStyle name="Input cel 3 6 2 2 4 2 2" xfId="32569"/>
    <cellStyle name="Input cel 3 6 2 2 4 3" xfId="26136"/>
    <cellStyle name="Input cel 3 6 2 2 5" xfId="5296"/>
    <cellStyle name="Input cel 3 6 2 2 5 2" xfId="15665"/>
    <cellStyle name="Input cel 3 6 2 2 5 2 2" xfId="33617"/>
    <cellStyle name="Input cel 3 6 2 2 5 3" xfId="27303"/>
    <cellStyle name="Input cel 3 6 2 2 6" xfId="6932"/>
    <cellStyle name="Input cel 3 6 2 2 6 2" xfId="17301"/>
    <cellStyle name="Input cel 3 6 2 2 6 3" xfId="29113"/>
    <cellStyle name="Input cel 3 6 2 2 7" xfId="7707"/>
    <cellStyle name="Input cel 3 6 2 2 7 2" xfId="18076"/>
    <cellStyle name="Input cel 3 6 2 2 7 3" xfId="35244"/>
    <cellStyle name="Input cel 3 6 2 2 8" xfId="8435"/>
    <cellStyle name="Input cel 3 6 2 2 8 2" xfId="18804"/>
    <cellStyle name="Input cel 3 6 2 2 8 3" xfId="35972"/>
    <cellStyle name="Input cel 3 6 2 2 9" xfId="9094"/>
    <cellStyle name="Input cel 3 6 2 2 9 2" xfId="19463"/>
    <cellStyle name="Input cel 3 6 2 2 9 3" xfId="36631"/>
    <cellStyle name="Input cel 3 6 2 3" xfId="3532"/>
    <cellStyle name="Input cel 3 6 2 3 2" xfId="1701"/>
    <cellStyle name="Input cel 3 6 2 3 2 2" xfId="12071"/>
    <cellStyle name="Input cel 3 6 2 3 2 2 2" xfId="30867"/>
    <cellStyle name="Input cel 3 6 2 3 2 3" xfId="23623"/>
    <cellStyle name="Input cel 3 6 2 3 3" xfId="5623"/>
    <cellStyle name="Input cel 3 6 2 3 3 2" xfId="15992"/>
    <cellStyle name="Input cel 3 6 2 3 3 2 2" xfId="33917"/>
    <cellStyle name="Input cel 3 6 2 3 3 3" xfId="27630"/>
    <cellStyle name="Input cel 3 6 2 3 4" xfId="7288"/>
    <cellStyle name="Input cel 3 6 2 3 4 2" xfId="17657"/>
    <cellStyle name="Input cel 3 6 2 3 4 3" xfId="29556"/>
    <cellStyle name="Input cel 3 6 2 3 5" xfId="8043"/>
    <cellStyle name="Input cel 3 6 2 3 5 2" xfId="18412"/>
    <cellStyle name="Input cel 3 6 2 3 5 3" xfId="35580"/>
    <cellStyle name="Input cel 3 6 2 3 6" xfId="8737"/>
    <cellStyle name="Input cel 3 6 2 3 6 2" xfId="19106"/>
    <cellStyle name="Input cel 3 6 2 3 6 3" xfId="36274"/>
    <cellStyle name="Input cel 3 6 2 3 7" xfId="9355"/>
    <cellStyle name="Input cel 3 6 2 3 7 2" xfId="19724"/>
    <cellStyle name="Input cel 3 6 2 3 7 3" xfId="36892"/>
    <cellStyle name="Input cel 3 6 2 3 8" xfId="13902"/>
    <cellStyle name="Input cel 3 6 2 3 8 2" xfId="25540"/>
    <cellStyle name="Input cel 3 6 2 3 9" xfId="23013"/>
    <cellStyle name="Input cel 3 6 2 4" xfId="3304"/>
    <cellStyle name="Input cel 3 6 2 4 2" xfId="4000"/>
    <cellStyle name="Input cel 3 6 2 4 2 2" xfId="14370"/>
    <cellStyle name="Input cel 3 6 2 4 2 2 2" xfId="32449"/>
    <cellStyle name="Input cel 3 6 2 4 2 3" xfId="26008"/>
    <cellStyle name="Input cel 3 6 2 4 3" xfId="5395"/>
    <cellStyle name="Input cel 3 6 2 4 3 2" xfId="15764"/>
    <cellStyle name="Input cel 3 6 2 4 3 2 2" xfId="33689"/>
    <cellStyle name="Input cel 3 6 2 4 3 3" xfId="27402"/>
    <cellStyle name="Input cel 3 6 2 4 4" xfId="7060"/>
    <cellStyle name="Input cel 3 6 2 4 4 2" xfId="17429"/>
    <cellStyle name="Input cel 3 6 2 4 4 3" xfId="29328"/>
    <cellStyle name="Input cel 3 6 2 4 5" xfId="7815"/>
    <cellStyle name="Input cel 3 6 2 4 5 2" xfId="18184"/>
    <cellStyle name="Input cel 3 6 2 4 5 3" xfId="35352"/>
    <cellStyle name="Input cel 3 6 2 4 6" xfId="8509"/>
    <cellStyle name="Input cel 3 6 2 4 6 2" xfId="18878"/>
    <cellStyle name="Input cel 3 6 2 4 6 3" xfId="36046"/>
    <cellStyle name="Input cel 3 6 2 4 7" xfId="9127"/>
    <cellStyle name="Input cel 3 6 2 4 7 2" xfId="19496"/>
    <cellStyle name="Input cel 3 6 2 4 7 3" xfId="36664"/>
    <cellStyle name="Input cel 3 6 2 4 8" xfId="13674"/>
    <cellStyle name="Input cel 3 6 2 4 8 2" xfId="25312"/>
    <cellStyle name="Input cel 3 6 2 4 9" xfId="22785"/>
    <cellStyle name="Input cel 3 6 2 5" xfId="4905"/>
    <cellStyle name="Input cel 3 6 2 5 2" xfId="15275"/>
    <cellStyle name="Input cel 3 6 2 5 2 2" xfId="33278"/>
    <cellStyle name="Input cel 3 6 2 5 3" xfId="26913"/>
    <cellStyle name="Input cel 3 6 2 6" xfId="3936"/>
    <cellStyle name="Input cel 3 6 2 6 2" xfId="14306"/>
    <cellStyle name="Input cel 3 6 2 6 2 2" xfId="32392"/>
    <cellStyle name="Input cel 3 6 2 6 3" xfId="25944"/>
    <cellStyle name="Input cel 3 6 2 7" xfId="2420"/>
    <cellStyle name="Input cel 3 6 2 7 2" xfId="12790"/>
    <cellStyle name="Input cel 3 6 2 7 2 2" xfId="31477"/>
    <cellStyle name="Input cel 3 6 2 7 3" xfId="24342"/>
    <cellStyle name="Input cel 3 6 2 8" xfId="5326"/>
    <cellStyle name="Input cel 3 6 2 8 2" xfId="15695"/>
    <cellStyle name="Input cel 3 6 2 8 3" xfId="27333"/>
    <cellStyle name="Input cel 3 6 2 9" xfId="6425"/>
    <cellStyle name="Input cel 3 6 2 9 2" xfId="16794"/>
    <cellStyle name="Input cel 3 6 2 9 3" xfId="34559"/>
    <cellStyle name="Input cel 3 6 3" xfId="1153"/>
    <cellStyle name="Input cel 3 6 3 10" xfId="6951"/>
    <cellStyle name="Input cel 3 6 3 10 2" xfId="17320"/>
    <cellStyle name="Input cel 3 6 3 10 3" xfId="35025"/>
    <cellStyle name="Input cel 3 6 3 11" xfId="7726"/>
    <cellStyle name="Input cel 3 6 3 11 2" xfId="18095"/>
    <cellStyle name="Input cel 3 6 3 11 3" xfId="35263"/>
    <cellStyle name="Input cel 3 6 3 12" xfId="11523"/>
    <cellStyle name="Input cel 3 6 3 12 2" xfId="24486"/>
    <cellStyle name="Input cel 3 6 3 13" xfId="21959"/>
    <cellStyle name="Input cel 3 6 3 2" xfId="3366"/>
    <cellStyle name="Input cel 3 6 3 2 2" xfId="4596"/>
    <cellStyle name="Input cel 3 6 3 2 2 2" xfId="14966"/>
    <cellStyle name="Input cel 3 6 3 2 2 2 2" xfId="32999"/>
    <cellStyle name="Input cel 3 6 3 2 2 3" xfId="26604"/>
    <cellStyle name="Input cel 3 6 3 2 3" xfId="5457"/>
    <cellStyle name="Input cel 3 6 3 2 3 2" xfId="15826"/>
    <cellStyle name="Input cel 3 6 3 2 3 2 2" xfId="33751"/>
    <cellStyle name="Input cel 3 6 3 2 3 3" xfId="27464"/>
    <cellStyle name="Input cel 3 6 3 2 4" xfId="7122"/>
    <cellStyle name="Input cel 3 6 3 2 4 2" xfId="17491"/>
    <cellStyle name="Input cel 3 6 3 2 4 3" xfId="29390"/>
    <cellStyle name="Input cel 3 6 3 2 5" xfId="7877"/>
    <cellStyle name="Input cel 3 6 3 2 5 2" xfId="18246"/>
    <cellStyle name="Input cel 3 6 3 2 5 3" xfId="35414"/>
    <cellStyle name="Input cel 3 6 3 2 6" xfId="8571"/>
    <cellStyle name="Input cel 3 6 3 2 6 2" xfId="18940"/>
    <cellStyle name="Input cel 3 6 3 2 6 3" xfId="36108"/>
    <cellStyle name="Input cel 3 6 3 2 7" xfId="9189"/>
    <cellStyle name="Input cel 3 6 3 2 7 2" xfId="19558"/>
    <cellStyle name="Input cel 3 6 3 2 7 3" xfId="36726"/>
    <cellStyle name="Input cel 3 6 3 2 8" xfId="13736"/>
    <cellStyle name="Input cel 3 6 3 2 8 2" xfId="25374"/>
    <cellStyle name="Input cel 3 6 3 2 9" xfId="22847"/>
    <cellStyle name="Input cel 3 6 3 3" xfId="3424"/>
    <cellStyle name="Input cel 3 6 3 3 2" xfId="4246"/>
    <cellStyle name="Input cel 3 6 3 3 2 2" xfId="14616"/>
    <cellStyle name="Input cel 3 6 3 3 2 2 2" xfId="32679"/>
    <cellStyle name="Input cel 3 6 3 3 2 3" xfId="26254"/>
    <cellStyle name="Input cel 3 6 3 3 3" xfId="5515"/>
    <cellStyle name="Input cel 3 6 3 3 3 2" xfId="15884"/>
    <cellStyle name="Input cel 3 6 3 3 3 2 2" xfId="33809"/>
    <cellStyle name="Input cel 3 6 3 3 3 3" xfId="27522"/>
    <cellStyle name="Input cel 3 6 3 3 4" xfId="7180"/>
    <cellStyle name="Input cel 3 6 3 3 4 2" xfId="17549"/>
    <cellStyle name="Input cel 3 6 3 3 4 3" xfId="29448"/>
    <cellStyle name="Input cel 3 6 3 3 5" xfId="7935"/>
    <cellStyle name="Input cel 3 6 3 3 5 2" xfId="18304"/>
    <cellStyle name="Input cel 3 6 3 3 5 3" xfId="35472"/>
    <cellStyle name="Input cel 3 6 3 3 6" xfId="8629"/>
    <cellStyle name="Input cel 3 6 3 3 6 2" xfId="18998"/>
    <cellStyle name="Input cel 3 6 3 3 6 3" xfId="36166"/>
    <cellStyle name="Input cel 3 6 3 3 7" xfId="9247"/>
    <cellStyle name="Input cel 3 6 3 3 7 2" xfId="19616"/>
    <cellStyle name="Input cel 3 6 3 3 7 3" xfId="36784"/>
    <cellStyle name="Input cel 3 6 3 3 8" xfId="13794"/>
    <cellStyle name="Input cel 3 6 3 3 8 2" xfId="25432"/>
    <cellStyle name="Input cel 3 6 3 3 9" xfId="22905"/>
    <cellStyle name="Input cel 3 6 3 4" xfId="4630"/>
    <cellStyle name="Input cel 3 6 3 4 2" xfId="15000"/>
    <cellStyle name="Input cel 3 6 3 4 2 2" xfId="33028"/>
    <cellStyle name="Input cel 3 6 3 4 3" xfId="26638"/>
    <cellStyle name="Input cel 3 6 3 5" xfId="4191"/>
    <cellStyle name="Input cel 3 6 3 5 2" xfId="14561"/>
    <cellStyle name="Input cel 3 6 3 5 2 2" xfId="32628"/>
    <cellStyle name="Input cel 3 6 3 5 3" xfId="26199"/>
    <cellStyle name="Input cel 3 6 3 6" xfId="5242"/>
    <cellStyle name="Input cel 3 6 3 6 2" xfId="15611"/>
    <cellStyle name="Input cel 3 6 3 6 2 2" xfId="33568"/>
    <cellStyle name="Input cel 3 6 3 6 3" xfId="27249"/>
    <cellStyle name="Input cel 3 6 3 7" xfId="5962"/>
    <cellStyle name="Input cel 3 6 3 7 2" xfId="16331"/>
    <cellStyle name="Input cel 3 6 3 7 3" xfId="27969"/>
    <cellStyle name="Input cel 3 6 3 8" xfId="6540"/>
    <cellStyle name="Input cel 3 6 3 8 2" xfId="16909"/>
    <cellStyle name="Input cel 3 6 3 8 3" xfId="34674"/>
    <cellStyle name="Input cel 3 6 3 9" xfId="6666"/>
    <cellStyle name="Input cel 3 6 3 9 2" xfId="17035"/>
    <cellStyle name="Input cel 3 6 3 9 3" xfId="34800"/>
    <cellStyle name="Input cel 3 6 4" xfId="3664"/>
    <cellStyle name="Input cel 3 6 4 2" xfId="4485"/>
    <cellStyle name="Input cel 3 6 4 2 2" xfId="14855"/>
    <cellStyle name="Input cel 3 6 4 2 2 2" xfId="32898"/>
    <cellStyle name="Input cel 3 6 4 2 3" xfId="26493"/>
    <cellStyle name="Input cel 3 6 4 3" xfId="5755"/>
    <cellStyle name="Input cel 3 6 4 3 2" xfId="16124"/>
    <cellStyle name="Input cel 3 6 4 3 2 2" xfId="34049"/>
    <cellStyle name="Input cel 3 6 4 3 3" xfId="27762"/>
    <cellStyle name="Input cel 3 6 4 4" xfId="7420"/>
    <cellStyle name="Input cel 3 6 4 4 2" xfId="17789"/>
    <cellStyle name="Input cel 3 6 4 4 3" xfId="29688"/>
    <cellStyle name="Input cel 3 6 4 5" xfId="8175"/>
    <cellStyle name="Input cel 3 6 4 5 2" xfId="18544"/>
    <cellStyle name="Input cel 3 6 4 5 3" xfId="35712"/>
    <cellStyle name="Input cel 3 6 4 6" xfId="8869"/>
    <cellStyle name="Input cel 3 6 4 6 2" xfId="19238"/>
    <cellStyle name="Input cel 3 6 4 6 3" xfId="36406"/>
    <cellStyle name="Input cel 3 6 4 7" xfId="9487"/>
    <cellStyle name="Input cel 3 6 4 7 2" xfId="19856"/>
    <cellStyle name="Input cel 3 6 4 7 3" xfId="37024"/>
    <cellStyle name="Input cel 3 6 4 8" xfId="14034"/>
    <cellStyle name="Input cel 3 6 4 8 2" xfId="25672"/>
    <cellStyle name="Input cel 3 6 4 9" xfId="23145"/>
    <cellStyle name="Input cel 3 6 5" xfId="3384"/>
    <cellStyle name="Input cel 3 6 5 2" xfId="4304"/>
    <cellStyle name="Input cel 3 6 5 2 2" xfId="14674"/>
    <cellStyle name="Input cel 3 6 5 2 2 2" xfId="32733"/>
    <cellStyle name="Input cel 3 6 5 2 3" xfId="26312"/>
    <cellStyle name="Input cel 3 6 5 3" xfId="5475"/>
    <cellStyle name="Input cel 3 6 5 3 2" xfId="15844"/>
    <cellStyle name="Input cel 3 6 5 3 2 2" xfId="33769"/>
    <cellStyle name="Input cel 3 6 5 3 3" xfId="27482"/>
    <cellStyle name="Input cel 3 6 5 4" xfId="7140"/>
    <cellStyle name="Input cel 3 6 5 4 2" xfId="17509"/>
    <cellStyle name="Input cel 3 6 5 4 3" xfId="29408"/>
    <cellStyle name="Input cel 3 6 5 5" xfId="7895"/>
    <cellStyle name="Input cel 3 6 5 5 2" xfId="18264"/>
    <cellStyle name="Input cel 3 6 5 5 3" xfId="35432"/>
    <cellStyle name="Input cel 3 6 5 6" xfId="8589"/>
    <cellStyle name="Input cel 3 6 5 6 2" xfId="18958"/>
    <cellStyle name="Input cel 3 6 5 6 3" xfId="36126"/>
    <cellStyle name="Input cel 3 6 5 7" xfId="9207"/>
    <cellStyle name="Input cel 3 6 5 7 2" xfId="19576"/>
    <cellStyle name="Input cel 3 6 5 7 3" xfId="36744"/>
    <cellStyle name="Input cel 3 6 5 8" xfId="13754"/>
    <cellStyle name="Input cel 3 6 5 8 2" xfId="25392"/>
    <cellStyle name="Input cel 3 6 5 9" xfId="22865"/>
    <cellStyle name="Input cel 3 6 6" xfId="1811"/>
    <cellStyle name="Input cel 3 6 6 2" xfId="12181"/>
    <cellStyle name="Input cel 3 6 6 2 2" xfId="30967"/>
    <cellStyle name="Input cel 3 6 6 3" xfId="23733"/>
    <cellStyle name="Input cel 3 6 7" xfId="4033"/>
    <cellStyle name="Input cel 3 6 7 2" xfId="14403"/>
    <cellStyle name="Input cel 3 6 7 2 2" xfId="32477"/>
    <cellStyle name="Input cel 3 6 7 3" xfId="26041"/>
    <cellStyle name="Input cel 3 6 8" xfId="4463"/>
    <cellStyle name="Input cel 3 6 8 2" xfId="14833"/>
    <cellStyle name="Input cel 3 6 8 2 2" xfId="32876"/>
    <cellStyle name="Input cel 3 6 8 3" xfId="26471"/>
    <cellStyle name="Input cel 3 6 9" xfId="4437"/>
    <cellStyle name="Input cel 3 6 9 2" xfId="14807"/>
    <cellStyle name="Input cel 3 6 9 3" xfId="26445"/>
    <cellStyle name="Input cel 3 7" xfId="21219"/>
    <cellStyle name="Input cel 4" xfId="188"/>
    <cellStyle name="Input cel 4 10" xfId="4381"/>
    <cellStyle name="Input cel 4 10 2" xfId="14751"/>
    <cellStyle name="Input cel 4 10 3" xfId="26389"/>
    <cellStyle name="Input cel 4 11" xfId="1522"/>
    <cellStyle name="Input cel 4 11 2" xfId="11892"/>
    <cellStyle name="Input cel 4 11 3" xfId="30690"/>
    <cellStyle name="Input cel 4 12" xfId="6331"/>
    <cellStyle name="Input cel 4 12 2" xfId="16700"/>
    <cellStyle name="Input cel 4 12 3" xfId="34476"/>
    <cellStyle name="Input cel 4 13" xfId="6699"/>
    <cellStyle name="Input cel 4 13 2" xfId="17068"/>
    <cellStyle name="Input cel 4 13 3" xfId="34833"/>
    <cellStyle name="Input cel 4 14" xfId="6122"/>
    <cellStyle name="Input cel 4 14 2" xfId="16491"/>
    <cellStyle name="Input cel 4 14 3" xfId="34347"/>
    <cellStyle name="Input cel 4 15" xfId="10820"/>
    <cellStyle name="Input cel 4 15 2" xfId="23309"/>
    <cellStyle name="Input cel 4 16" xfId="21192"/>
    <cellStyle name="Input cel 4 2" xfId="806"/>
    <cellStyle name="Input cel 4 2 10" xfId="1483"/>
    <cellStyle name="Input cel 4 2 10 2" xfId="11853"/>
    <cellStyle name="Input cel 4 2 10 3" xfId="30651"/>
    <cellStyle name="Input cel 4 2 11" xfId="5993"/>
    <cellStyle name="Input cel 4 2 11 2" xfId="16362"/>
    <cellStyle name="Input cel 4 2 11 3" xfId="34218"/>
    <cellStyle name="Input cel 4 2 12" xfId="1478"/>
    <cellStyle name="Input cel 4 2 12 2" xfId="11848"/>
    <cellStyle name="Input cel 4 2 12 3" xfId="30646"/>
    <cellStyle name="Input cel 4 2 13" xfId="11176"/>
    <cellStyle name="Input cel 4 2 13 2" xfId="23406"/>
    <cellStyle name="Input cel 4 2 14" xfId="21273"/>
    <cellStyle name="Input cel 4 2 2" xfId="2913"/>
    <cellStyle name="Input cel 4 2 2 10" xfId="13283"/>
    <cellStyle name="Input cel 4 2 2 10 2" xfId="24907"/>
    <cellStyle name="Input cel 4 2 2 11" xfId="22380"/>
    <cellStyle name="Input cel 4 2 2 2" xfId="3547"/>
    <cellStyle name="Input cel 4 2 2 2 2" xfId="4804"/>
    <cellStyle name="Input cel 4 2 2 2 2 2" xfId="15174"/>
    <cellStyle name="Input cel 4 2 2 2 2 2 2" xfId="33185"/>
    <cellStyle name="Input cel 4 2 2 2 2 3" xfId="26812"/>
    <cellStyle name="Input cel 4 2 2 2 3" xfId="5638"/>
    <cellStyle name="Input cel 4 2 2 2 3 2" xfId="16007"/>
    <cellStyle name="Input cel 4 2 2 2 3 2 2" xfId="33932"/>
    <cellStyle name="Input cel 4 2 2 2 3 3" xfId="27645"/>
    <cellStyle name="Input cel 4 2 2 2 4" xfId="7303"/>
    <cellStyle name="Input cel 4 2 2 2 4 2" xfId="17672"/>
    <cellStyle name="Input cel 4 2 2 2 4 3" xfId="29571"/>
    <cellStyle name="Input cel 4 2 2 2 5" xfId="8058"/>
    <cellStyle name="Input cel 4 2 2 2 5 2" xfId="18427"/>
    <cellStyle name="Input cel 4 2 2 2 5 3" xfId="35595"/>
    <cellStyle name="Input cel 4 2 2 2 6" xfId="8752"/>
    <cellStyle name="Input cel 4 2 2 2 6 2" xfId="19121"/>
    <cellStyle name="Input cel 4 2 2 2 6 3" xfId="36289"/>
    <cellStyle name="Input cel 4 2 2 2 7" xfId="9370"/>
    <cellStyle name="Input cel 4 2 2 2 7 2" xfId="19739"/>
    <cellStyle name="Input cel 4 2 2 2 7 3" xfId="36907"/>
    <cellStyle name="Input cel 4 2 2 2 8" xfId="13917"/>
    <cellStyle name="Input cel 4 2 2 2 8 2" xfId="25555"/>
    <cellStyle name="Input cel 4 2 2 2 9" xfId="23028"/>
    <cellStyle name="Input cel 4 2 2 3" xfId="3461"/>
    <cellStyle name="Input cel 4 2 2 3 2" xfId="4227"/>
    <cellStyle name="Input cel 4 2 2 3 2 2" xfId="14597"/>
    <cellStyle name="Input cel 4 2 2 3 2 2 2" xfId="32662"/>
    <cellStyle name="Input cel 4 2 2 3 2 3" xfId="26235"/>
    <cellStyle name="Input cel 4 2 2 3 3" xfId="5552"/>
    <cellStyle name="Input cel 4 2 2 3 3 2" xfId="15921"/>
    <cellStyle name="Input cel 4 2 2 3 3 2 2" xfId="33846"/>
    <cellStyle name="Input cel 4 2 2 3 3 3" xfId="27559"/>
    <cellStyle name="Input cel 4 2 2 3 4" xfId="7217"/>
    <cellStyle name="Input cel 4 2 2 3 4 2" xfId="17586"/>
    <cellStyle name="Input cel 4 2 2 3 4 3" xfId="29485"/>
    <cellStyle name="Input cel 4 2 2 3 5" xfId="7972"/>
    <cellStyle name="Input cel 4 2 2 3 5 2" xfId="18341"/>
    <cellStyle name="Input cel 4 2 2 3 5 3" xfId="35509"/>
    <cellStyle name="Input cel 4 2 2 3 6" xfId="8666"/>
    <cellStyle name="Input cel 4 2 2 3 6 2" xfId="19035"/>
    <cellStyle name="Input cel 4 2 2 3 6 3" xfId="36203"/>
    <cellStyle name="Input cel 4 2 2 3 7" xfId="9284"/>
    <cellStyle name="Input cel 4 2 2 3 7 2" xfId="19653"/>
    <cellStyle name="Input cel 4 2 2 3 7 3" xfId="36821"/>
    <cellStyle name="Input cel 4 2 2 3 8" xfId="13831"/>
    <cellStyle name="Input cel 4 2 2 3 8 2" xfId="25469"/>
    <cellStyle name="Input cel 4 2 2 3 9" xfId="22942"/>
    <cellStyle name="Input cel 4 2 2 4" xfId="5131"/>
    <cellStyle name="Input cel 4 2 2 4 2" xfId="15501"/>
    <cellStyle name="Input cel 4 2 2 4 2 2" xfId="33476"/>
    <cellStyle name="Input cel 4 2 2 4 3" xfId="27139"/>
    <cellStyle name="Input cel 4 2 2 5" xfId="5196"/>
    <cellStyle name="Input cel 4 2 2 5 2" xfId="15565"/>
    <cellStyle name="Input cel 4 2 2 5 2 2" xfId="33533"/>
    <cellStyle name="Input cel 4 2 2 5 3" xfId="27203"/>
    <cellStyle name="Input cel 4 2 2 6" xfId="6797"/>
    <cellStyle name="Input cel 4 2 2 6 2" xfId="17166"/>
    <cellStyle name="Input cel 4 2 2 6 3" xfId="28944"/>
    <cellStyle name="Input cel 4 2 2 7" xfId="7590"/>
    <cellStyle name="Input cel 4 2 2 7 2" xfId="17959"/>
    <cellStyle name="Input cel 4 2 2 7 3" xfId="35127"/>
    <cellStyle name="Input cel 4 2 2 8" xfId="8340"/>
    <cellStyle name="Input cel 4 2 2 8 2" xfId="18709"/>
    <cellStyle name="Input cel 4 2 2 8 3" xfId="35877"/>
    <cellStyle name="Input cel 4 2 2 9" xfId="9031"/>
    <cellStyle name="Input cel 4 2 2 9 2" xfId="19400"/>
    <cellStyle name="Input cel 4 2 2 9 3" xfId="36568"/>
    <cellStyle name="Input cel 4 2 3" xfId="2098"/>
    <cellStyle name="Input cel 4 2 3 2" xfId="4157"/>
    <cellStyle name="Input cel 4 2 3 2 2" xfId="14527"/>
    <cellStyle name="Input cel 4 2 3 2 2 2" xfId="32598"/>
    <cellStyle name="Input cel 4 2 3 2 3" xfId="26165"/>
    <cellStyle name="Input cel 4 2 3 3" xfId="4087"/>
    <cellStyle name="Input cel 4 2 3 3 2" xfId="14457"/>
    <cellStyle name="Input cel 4 2 3 3 2 2" xfId="32530"/>
    <cellStyle name="Input cel 4 2 3 3 3" xfId="26095"/>
    <cellStyle name="Input cel 4 2 3 4" xfId="6200"/>
    <cellStyle name="Input cel 4 2 3 4 2" xfId="16569"/>
    <cellStyle name="Input cel 4 2 3 4 3" xfId="28178"/>
    <cellStyle name="Input cel 4 2 3 5" xfId="1494"/>
    <cellStyle name="Input cel 4 2 3 5 2" xfId="11864"/>
    <cellStyle name="Input cel 4 2 3 5 3" xfId="30662"/>
    <cellStyle name="Input cel 4 2 3 6" xfId="6003"/>
    <cellStyle name="Input cel 4 2 3 6 2" xfId="16372"/>
    <cellStyle name="Input cel 4 2 3 6 3" xfId="34228"/>
    <cellStyle name="Input cel 4 2 3 7" xfId="6203"/>
    <cellStyle name="Input cel 4 2 3 7 2" xfId="16572"/>
    <cellStyle name="Input cel 4 2 3 7 3" xfId="34422"/>
    <cellStyle name="Input cel 4 2 3 8" xfId="12468"/>
    <cellStyle name="Input cel 4 2 3 8 2" xfId="24020"/>
    <cellStyle name="Input cel 4 2 3 9" xfId="21484"/>
    <cellStyle name="Input cel 4 2 4" xfId="2177"/>
    <cellStyle name="Input cel 4 2 4 2" xfId="4931"/>
    <cellStyle name="Input cel 4 2 4 2 2" xfId="15301"/>
    <cellStyle name="Input cel 4 2 4 2 2 2" xfId="33303"/>
    <cellStyle name="Input cel 4 2 4 2 3" xfId="26939"/>
    <cellStyle name="Input cel 4 2 4 3" xfId="4681"/>
    <cellStyle name="Input cel 4 2 4 3 2" xfId="15051"/>
    <cellStyle name="Input cel 4 2 4 3 2 2" xfId="33073"/>
    <cellStyle name="Input cel 4 2 4 3 3" xfId="26689"/>
    <cellStyle name="Input cel 4 2 4 4" xfId="6272"/>
    <cellStyle name="Input cel 4 2 4 4 2" xfId="16641"/>
    <cellStyle name="Input cel 4 2 4 4 3" xfId="28257"/>
    <cellStyle name="Input cel 4 2 4 5" xfId="2426"/>
    <cellStyle name="Input cel 4 2 4 5 2" xfId="12796"/>
    <cellStyle name="Input cel 4 2 4 5 3" xfId="31483"/>
    <cellStyle name="Input cel 4 2 4 6" xfId="6136"/>
    <cellStyle name="Input cel 4 2 4 6 2" xfId="16505"/>
    <cellStyle name="Input cel 4 2 4 6 3" xfId="34361"/>
    <cellStyle name="Input cel 4 2 4 7" xfId="6810"/>
    <cellStyle name="Input cel 4 2 4 7 2" xfId="17179"/>
    <cellStyle name="Input cel 4 2 4 7 3" xfId="34940"/>
    <cellStyle name="Input cel 4 2 4 8" xfId="12547"/>
    <cellStyle name="Input cel 4 2 4 8 2" xfId="24099"/>
    <cellStyle name="Input cel 4 2 4 9" xfId="21563"/>
    <cellStyle name="Input cel 4 2 5" xfId="3971"/>
    <cellStyle name="Input cel 4 2 5 2" xfId="14341"/>
    <cellStyle name="Input cel 4 2 5 2 2" xfId="32424"/>
    <cellStyle name="Input cel 4 2 5 3" xfId="25979"/>
    <cellStyle name="Input cel 4 2 6" xfId="4685"/>
    <cellStyle name="Input cel 4 2 6 2" xfId="15055"/>
    <cellStyle name="Input cel 4 2 6 2 2" xfId="33077"/>
    <cellStyle name="Input cel 4 2 6 3" xfId="26693"/>
    <cellStyle name="Input cel 4 2 7" xfId="4322"/>
    <cellStyle name="Input cel 4 2 7 2" xfId="14692"/>
    <cellStyle name="Input cel 4 2 7 2 2" xfId="32748"/>
    <cellStyle name="Input cel 4 2 7 3" xfId="26330"/>
    <cellStyle name="Input cel 4 2 8" xfId="4383"/>
    <cellStyle name="Input cel 4 2 8 2" xfId="14753"/>
    <cellStyle name="Input cel 4 2 8 3" xfId="26391"/>
    <cellStyle name="Input cel 4 2 9" xfId="6055"/>
    <cellStyle name="Input cel 4 2 9 2" xfId="16424"/>
    <cellStyle name="Input cel 4 2 9 3" xfId="34280"/>
    <cellStyle name="Input cel 4 3" xfId="1016"/>
    <cellStyle name="Input cel 4 3 10" xfId="7665"/>
    <cellStyle name="Input cel 4 3 10 2" xfId="18034"/>
    <cellStyle name="Input cel 4 3 10 3" xfId="35202"/>
    <cellStyle name="Input cel 4 3 11" xfId="8393"/>
    <cellStyle name="Input cel 4 3 11 2" xfId="18762"/>
    <cellStyle name="Input cel 4 3 11 3" xfId="35930"/>
    <cellStyle name="Input cel 4 3 12" xfId="11386"/>
    <cellStyle name="Input cel 4 3 12 2" xfId="24349"/>
    <cellStyle name="Input cel 4 3 13" xfId="21822"/>
    <cellStyle name="Input cel 4 3 2" xfId="3683"/>
    <cellStyle name="Input cel 4 3 2 2" xfId="4775"/>
    <cellStyle name="Input cel 4 3 2 2 2" xfId="15145"/>
    <cellStyle name="Input cel 4 3 2 2 2 2" xfId="33158"/>
    <cellStyle name="Input cel 4 3 2 2 3" xfId="26783"/>
    <cellStyle name="Input cel 4 3 2 3" xfId="5774"/>
    <cellStyle name="Input cel 4 3 2 3 2" xfId="16143"/>
    <cellStyle name="Input cel 4 3 2 3 2 2" xfId="34068"/>
    <cellStyle name="Input cel 4 3 2 3 3" xfId="27781"/>
    <cellStyle name="Input cel 4 3 2 4" xfId="7439"/>
    <cellStyle name="Input cel 4 3 2 4 2" xfId="17808"/>
    <cellStyle name="Input cel 4 3 2 4 3" xfId="29707"/>
    <cellStyle name="Input cel 4 3 2 5" xfId="8194"/>
    <cellStyle name="Input cel 4 3 2 5 2" xfId="18563"/>
    <cellStyle name="Input cel 4 3 2 5 3" xfId="35731"/>
    <cellStyle name="Input cel 4 3 2 6" xfId="8888"/>
    <cellStyle name="Input cel 4 3 2 6 2" xfId="19257"/>
    <cellStyle name="Input cel 4 3 2 6 3" xfId="36425"/>
    <cellStyle name="Input cel 4 3 2 7" xfId="9506"/>
    <cellStyle name="Input cel 4 3 2 7 2" xfId="19875"/>
    <cellStyle name="Input cel 4 3 2 7 3" xfId="37043"/>
    <cellStyle name="Input cel 4 3 2 8" xfId="14053"/>
    <cellStyle name="Input cel 4 3 2 8 2" xfId="25691"/>
    <cellStyle name="Input cel 4 3 2 9" xfId="23164"/>
    <cellStyle name="Input cel 4 3 3" xfId="3593"/>
    <cellStyle name="Input cel 4 3 3 2" xfId="4078"/>
    <cellStyle name="Input cel 4 3 3 2 2" xfId="14448"/>
    <cellStyle name="Input cel 4 3 3 2 2 2" xfId="32521"/>
    <cellStyle name="Input cel 4 3 3 2 3" xfId="26086"/>
    <cellStyle name="Input cel 4 3 3 3" xfId="5684"/>
    <cellStyle name="Input cel 4 3 3 3 2" xfId="16053"/>
    <cellStyle name="Input cel 4 3 3 3 2 2" xfId="33978"/>
    <cellStyle name="Input cel 4 3 3 3 3" xfId="27691"/>
    <cellStyle name="Input cel 4 3 3 4" xfId="7349"/>
    <cellStyle name="Input cel 4 3 3 4 2" xfId="17718"/>
    <cellStyle name="Input cel 4 3 3 4 3" xfId="29617"/>
    <cellStyle name="Input cel 4 3 3 5" xfId="8104"/>
    <cellStyle name="Input cel 4 3 3 5 2" xfId="18473"/>
    <cellStyle name="Input cel 4 3 3 5 3" xfId="35641"/>
    <cellStyle name="Input cel 4 3 3 6" xfId="8798"/>
    <cellStyle name="Input cel 4 3 3 6 2" xfId="19167"/>
    <cellStyle name="Input cel 4 3 3 6 3" xfId="36335"/>
    <cellStyle name="Input cel 4 3 3 7" xfId="9416"/>
    <cellStyle name="Input cel 4 3 3 7 2" xfId="19785"/>
    <cellStyle name="Input cel 4 3 3 7 3" xfId="36953"/>
    <cellStyle name="Input cel 4 3 3 8" xfId="13963"/>
    <cellStyle name="Input cel 4 3 3 8 2" xfId="25601"/>
    <cellStyle name="Input cel 4 3 3 9" xfId="23074"/>
    <cellStyle name="Input cel 4 3 4" xfId="2415"/>
    <cellStyle name="Input cel 4 3 4 2" xfId="12785"/>
    <cellStyle name="Input cel 4 3 4 2 2" xfId="31473"/>
    <cellStyle name="Input cel 4 3 4 3" xfId="24337"/>
    <cellStyle name="Input cel 4 3 5" xfId="4176"/>
    <cellStyle name="Input cel 4 3 5 2" xfId="14546"/>
    <cellStyle name="Input cel 4 3 5 2 2" xfId="32615"/>
    <cellStyle name="Input cel 4 3 5 3" xfId="26184"/>
    <cellStyle name="Input cel 4 3 6" xfId="4466"/>
    <cellStyle name="Input cel 4 3 6 2" xfId="14836"/>
    <cellStyle name="Input cel 4 3 6 2 2" xfId="32879"/>
    <cellStyle name="Input cel 4 3 6 3" xfId="26474"/>
    <cellStyle name="Input cel 4 3 7" xfId="5333"/>
    <cellStyle name="Input cel 4 3 7 2" xfId="15702"/>
    <cellStyle name="Input cel 4 3 7 3" xfId="27340"/>
    <cellStyle name="Input cel 4 3 8" xfId="6444"/>
    <cellStyle name="Input cel 4 3 8 2" xfId="16813"/>
    <cellStyle name="Input cel 4 3 8 3" xfId="34578"/>
    <cellStyle name="Input cel 4 3 9" xfId="6890"/>
    <cellStyle name="Input cel 4 3 9 2" xfId="17259"/>
    <cellStyle name="Input cel 4 3 9 3" xfId="35020"/>
    <cellStyle name="Input cel 4 4" xfId="682"/>
    <cellStyle name="Input cel 4 4 10" xfId="7042"/>
    <cellStyle name="Input cel 4 4 10 2" xfId="17411"/>
    <cellStyle name="Input cel 4 4 10 3" xfId="35116"/>
    <cellStyle name="Input cel 4 4 11" xfId="7797"/>
    <cellStyle name="Input cel 4 4 11 2" xfId="18166"/>
    <cellStyle name="Input cel 4 4 11 3" xfId="35334"/>
    <cellStyle name="Input cel 4 4 12" xfId="11052"/>
    <cellStyle name="Input cel 4 4 12 2" xfId="24783"/>
    <cellStyle name="Input cel 4 4 13" xfId="22256"/>
    <cellStyle name="Input cel 4 4 2" xfId="3512"/>
    <cellStyle name="Input cel 4 4 2 2" xfId="4448"/>
    <cellStyle name="Input cel 4 4 2 2 2" xfId="14818"/>
    <cellStyle name="Input cel 4 4 2 2 2 2" xfId="32861"/>
    <cellStyle name="Input cel 4 4 2 2 3" xfId="26456"/>
    <cellStyle name="Input cel 4 4 2 3" xfId="5603"/>
    <cellStyle name="Input cel 4 4 2 3 2" xfId="15972"/>
    <cellStyle name="Input cel 4 4 2 3 2 2" xfId="33897"/>
    <cellStyle name="Input cel 4 4 2 3 3" xfId="27610"/>
    <cellStyle name="Input cel 4 4 2 4" xfId="7268"/>
    <cellStyle name="Input cel 4 4 2 4 2" xfId="17637"/>
    <cellStyle name="Input cel 4 4 2 4 3" xfId="29536"/>
    <cellStyle name="Input cel 4 4 2 5" xfId="8023"/>
    <cellStyle name="Input cel 4 4 2 5 2" xfId="18392"/>
    <cellStyle name="Input cel 4 4 2 5 3" xfId="35560"/>
    <cellStyle name="Input cel 4 4 2 6" xfId="8717"/>
    <cellStyle name="Input cel 4 4 2 6 2" xfId="19086"/>
    <cellStyle name="Input cel 4 4 2 6 3" xfId="36254"/>
    <cellStyle name="Input cel 4 4 2 7" xfId="9335"/>
    <cellStyle name="Input cel 4 4 2 7 2" xfId="19704"/>
    <cellStyle name="Input cel 4 4 2 7 3" xfId="36872"/>
    <cellStyle name="Input cel 4 4 2 8" xfId="13882"/>
    <cellStyle name="Input cel 4 4 2 8 2" xfId="25520"/>
    <cellStyle name="Input cel 4 4 2 9" xfId="22993"/>
    <cellStyle name="Input cel 4 4 3" xfId="3349"/>
    <cellStyle name="Input cel 4 4 3 2" xfId="4125"/>
    <cellStyle name="Input cel 4 4 3 2 2" xfId="14495"/>
    <cellStyle name="Input cel 4 4 3 2 2 2" xfId="32566"/>
    <cellStyle name="Input cel 4 4 3 2 3" xfId="26133"/>
    <cellStyle name="Input cel 4 4 3 3" xfId="5440"/>
    <cellStyle name="Input cel 4 4 3 3 2" xfId="15809"/>
    <cellStyle name="Input cel 4 4 3 3 2 2" xfId="33734"/>
    <cellStyle name="Input cel 4 4 3 3 3" xfId="27447"/>
    <cellStyle name="Input cel 4 4 3 4" xfId="7105"/>
    <cellStyle name="Input cel 4 4 3 4 2" xfId="17474"/>
    <cellStyle name="Input cel 4 4 3 4 3" xfId="29373"/>
    <cellStyle name="Input cel 4 4 3 5" xfId="7860"/>
    <cellStyle name="Input cel 4 4 3 5 2" xfId="18229"/>
    <cellStyle name="Input cel 4 4 3 5 3" xfId="35397"/>
    <cellStyle name="Input cel 4 4 3 6" xfId="8554"/>
    <cellStyle name="Input cel 4 4 3 6 2" xfId="18923"/>
    <cellStyle name="Input cel 4 4 3 6 3" xfId="36091"/>
    <cellStyle name="Input cel 4 4 3 7" xfId="9172"/>
    <cellStyle name="Input cel 4 4 3 7 2" xfId="19541"/>
    <cellStyle name="Input cel 4 4 3 7 3" xfId="36709"/>
    <cellStyle name="Input cel 4 4 3 8" xfId="13719"/>
    <cellStyle name="Input cel 4 4 3 8 2" xfId="25357"/>
    <cellStyle name="Input cel 4 4 3 9" xfId="22830"/>
    <cellStyle name="Input cel 4 4 4" xfId="4890"/>
    <cellStyle name="Input cel 4 4 4 2" xfId="15260"/>
    <cellStyle name="Input cel 4 4 4 2 2" xfId="33265"/>
    <cellStyle name="Input cel 4 4 4 3" xfId="26898"/>
    <cellStyle name="Input cel 4 4 5" xfId="4440"/>
    <cellStyle name="Input cel 4 4 5 2" xfId="14810"/>
    <cellStyle name="Input cel 4 4 5 2 2" xfId="32853"/>
    <cellStyle name="Input cel 4 4 5 3" xfId="26448"/>
    <cellStyle name="Input cel 4 4 6" xfId="5378"/>
    <cellStyle name="Input cel 4 4 6 2" xfId="15747"/>
    <cellStyle name="Input cel 4 4 6 2 2" xfId="33672"/>
    <cellStyle name="Input cel 4 4 6 3" xfId="27385"/>
    <cellStyle name="Input cel 4 4 7" xfId="4231"/>
    <cellStyle name="Input cel 4 4 7 2" xfId="14601"/>
    <cellStyle name="Input cel 4 4 7 3" xfId="26239"/>
    <cellStyle name="Input cel 4 4 8" xfId="6712"/>
    <cellStyle name="Input cel 4 4 8 2" xfId="17081"/>
    <cellStyle name="Input cel 4 4 8 3" xfId="34846"/>
    <cellStyle name="Input cel 4 4 9" xfId="6138"/>
    <cellStyle name="Input cel 4 4 9 2" xfId="16507"/>
    <cellStyle name="Input cel 4 4 9 3" xfId="34363"/>
    <cellStyle name="Input cel 4 5" xfId="3663"/>
    <cellStyle name="Input cel 4 5 2" xfId="1870"/>
    <cellStyle name="Input cel 4 5 2 2" xfId="12240"/>
    <cellStyle name="Input cel 4 5 2 2 2" xfId="31023"/>
    <cellStyle name="Input cel 4 5 2 3" xfId="23792"/>
    <cellStyle name="Input cel 4 5 3" xfId="5754"/>
    <cellStyle name="Input cel 4 5 3 2" xfId="16123"/>
    <cellStyle name="Input cel 4 5 3 2 2" xfId="34048"/>
    <cellStyle name="Input cel 4 5 3 3" xfId="27761"/>
    <cellStyle name="Input cel 4 5 4" xfId="7419"/>
    <cellStyle name="Input cel 4 5 4 2" xfId="17788"/>
    <cellStyle name="Input cel 4 5 4 3" xfId="29687"/>
    <cellStyle name="Input cel 4 5 5" xfId="8174"/>
    <cellStyle name="Input cel 4 5 5 2" xfId="18543"/>
    <cellStyle name="Input cel 4 5 5 3" xfId="35711"/>
    <cellStyle name="Input cel 4 5 6" xfId="8868"/>
    <cellStyle name="Input cel 4 5 6 2" xfId="19237"/>
    <cellStyle name="Input cel 4 5 6 3" xfId="36405"/>
    <cellStyle name="Input cel 4 5 7" xfId="9486"/>
    <cellStyle name="Input cel 4 5 7 2" xfId="19855"/>
    <cellStyle name="Input cel 4 5 7 3" xfId="37023"/>
    <cellStyle name="Input cel 4 5 8" xfId="14033"/>
    <cellStyle name="Input cel 4 5 8 2" xfId="25671"/>
    <cellStyle name="Input cel 4 5 9" xfId="23144"/>
    <cellStyle name="Input cel 4 6" xfId="3744"/>
    <cellStyle name="Input cel 4 6 2" xfId="3910"/>
    <cellStyle name="Input cel 4 6 2 2" xfId="14280"/>
    <cellStyle name="Input cel 4 6 2 2 2" xfId="32366"/>
    <cellStyle name="Input cel 4 6 2 3" xfId="25918"/>
    <cellStyle name="Input cel 4 6 3" xfId="5835"/>
    <cellStyle name="Input cel 4 6 3 2" xfId="16204"/>
    <cellStyle name="Input cel 4 6 3 2 2" xfId="34129"/>
    <cellStyle name="Input cel 4 6 3 3" xfId="27842"/>
    <cellStyle name="Input cel 4 6 4" xfId="7500"/>
    <cellStyle name="Input cel 4 6 4 2" xfId="17869"/>
    <cellStyle name="Input cel 4 6 4 3" xfId="29768"/>
    <cellStyle name="Input cel 4 6 5" xfId="8255"/>
    <cellStyle name="Input cel 4 6 5 2" xfId="18624"/>
    <cellStyle name="Input cel 4 6 5 3" xfId="35792"/>
    <cellStyle name="Input cel 4 6 6" xfId="8949"/>
    <cellStyle name="Input cel 4 6 6 2" xfId="19318"/>
    <cellStyle name="Input cel 4 6 6 3" xfId="36486"/>
    <cellStyle name="Input cel 4 6 7" xfId="9567"/>
    <cellStyle name="Input cel 4 6 7 2" xfId="19936"/>
    <cellStyle name="Input cel 4 6 7 3" xfId="37104"/>
    <cellStyle name="Input cel 4 6 8" xfId="14114"/>
    <cellStyle name="Input cel 4 6 8 2" xfId="25752"/>
    <cellStyle name="Input cel 4 6 9" xfId="23225"/>
    <cellStyle name="Input cel 4 7" xfId="4977"/>
    <cellStyle name="Input cel 4 7 2" xfId="15347"/>
    <cellStyle name="Input cel 4 7 2 2" xfId="33345"/>
    <cellStyle name="Input cel 4 7 3" xfId="26985"/>
    <cellStyle name="Input cel 4 8" xfId="4877"/>
    <cellStyle name="Input cel 4 8 2" xfId="15247"/>
    <cellStyle name="Input cel 4 8 2 2" xfId="33254"/>
    <cellStyle name="Input cel 4 8 3" xfId="26885"/>
    <cellStyle name="Input cel 4 9" xfId="4930"/>
    <cellStyle name="Input cel 4 9 2" xfId="15300"/>
    <cellStyle name="Input cel 4 9 2 2" xfId="33302"/>
    <cellStyle name="Input cel 4 9 3" xfId="26938"/>
    <cellStyle name="Input cel 5" xfId="496"/>
    <cellStyle name="Input cel 5 10" xfId="5929"/>
    <cellStyle name="Input cel 5 10 2" xfId="16298"/>
    <cellStyle name="Input cel 5 10 3" xfId="27936"/>
    <cellStyle name="Input cel 5 11" xfId="6049"/>
    <cellStyle name="Input cel 5 11 2" xfId="16418"/>
    <cellStyle name="Input cel 5 11 3" xfId="34274"/>
    <cellStyle name="Input cel 5 12" xfId="2605"/>
    <cellStyle name="Input cel 5 12 2" xfId="12975"/>
    <cellStyle name="Input cel 5 12 3" xfId="31662"/>
    <cellStyle name="Input cel 5 13" xfId="5988"/>
    <cellStyle name="Input cel 5 13 2" xfId="16357"/>
    <cellStyle name="Input cel 5 13 3" xfId="34213"/>
    <cellStyle name="Input cel 5 14" xfId="2524"/>
    <cellStyle name="Input cel 5 14 2" xfId="12894"/>
    <cellStyle name="Input cel 5 14 3" xfId="31581"/>
    <cellStyle name="Input cel 5 15" xfId="10871"/>
    <cellStyle name="Input cel 5 15 2" xfId="23377"/>
    <cellStyle name="Input cel 5 16" xfId="21266"/>
    <cellStyle name="Input cel 5 2" xfId="982"/>
    <cellStyle name="Input cel 5 2 10" xfId="6297"/>
    <cellStyle name="Input cel 5 2 10 2" xfId="16666"/>
    <cellStyle name="Input cel 5 2 10 3" xfId="34443"/>
    <cellStyle name="Input cel 5 2 11" xfId="6571"/>
    <cellStyle name="Input cel 5 2 11 2" xfId="16940"/>
    <cellStyle name="Input cel 5 2 11 3" xfId="34705"/>
    <cellStyle name="Input cel 5 2 12" xfId="6345"/>
    <cellStyle name="Input cel 5 2 12 2" xfId="16714"/>
    <cellStyle name="Input cel 5 2 12 3" xfId="34490"/>
    <cellStyle name="Input cel 5 2 13" xfId="11352"/>
    <cellStyle name="Input cel 5 2 13 2" xfId="23588"/>
    <cellStyle name="Input cel 5 2 14" xfId="21341"/>
    <cellStyle name="Input cel 5 2 2" xfId="3075"/>
    <cellStyle name="Input cel 5 2 2 10" xfId="13445"/>
    <cellStyle name="Input cel 5 2 2 10 2" xfId="25083"/>
    <cellStyle name="Input cel 5 2 2 11" xfId="22556"/>
    <cellStyle name="Input cel 5 2 2 2" xfId="3718"/>
    <cellStyle name="Input cel 5 2 2 2 2" xfId="4547"/>
    <cellStyle name="Input cel 5 2 2 2 2 2" xfId="14917"/>
    <cellStyle name="Input cel 5 2 2 2 2 2 2" xfId="32952"/>
    <cellStyle name="Input cel 5 2 2 2 2 3" xfId="26555"/>
    <cellStyle name="Input cel 5 2 2 2 3" xfId="5809"/>
    <cellStyle name="Input cel 5 2 2 2 3 2" xfId="16178"/>
    <cellStyle name="Input cel 5 2 2 2 3 2 2" xfId="34103"/>
    <cellStyle name="Input cel 5 2 2 2 3 3" xfId="27816"/>
    <cellStyle name="Input cel 5 2 2 2 4" xfId="7474"/>
    <cellStyle name="Input cel 5 2 2 2 4 2" xfId="17843"/>
    <cellStyle name="Input cel 5 2 2 2 4 3" xfId="29742"/>
    <cellStyle name="Input cel 5 2 2 2 5" xfId="8229"/>
    <cellStyle name="Input cel 5 2 2 2 5 2" xfId="18598"/>
    <cellStyle name="Input cel 5 2 2 2 5 3" xfId="35766"/>
    <cellStyle name="Input cel 5 2 2 2 6" xfId="8923"/>
    <cellStyle name="Input cel 5 2 2 2 6 2" xfId="19292"/>
    <cellStyle name="Input cel 5 2 2 2 6 3" xfId="36460"/>
    <cellStyle name="Input cel 5 2 2 2 7" xfId="9541"/>
    <cellStyle name="Input cel 5 2 2 2 7 2" xfId="19910"/>
    <cellStyle name="Input cel 5 2 2 2 7 3" xfId="37078"/>
    <cellStyle name="Input cel 5 2 2 2 8" xfId="14088"/>
    <cellStyle name="Input cel 5 2 2 2 8 2" xfId="25726"/>
    <cellStyle name="Input cel 5 2 2 2 9" xfId="23199"/>
    <cellStyle name="Input cel 5 2 2 3" xfId="3794"/>
    <cellStyle name="Input cel 5 2 2 3 2" xfId="5149"/>
    <cellStyle name="Input cel 5 2 2 3 2 2" xfId="15518"/>
    <cellStyle name="Input cel 5 2 2 3 2 2 2" xfId="33492"/>
    <cellStyle name="Input cel 5 2 2 3 2 3" xfId="27156"/>
    <cellStyle name="Input cel 5 2 2 3 3" xfId="5885"/>
    <cellStyle name="Input cel 5 2 2 3 3 2" xfId="16254"/>
    <cellStyle name="Input cel 5 2 2 3 3 2 2" xfId="34179"/>
    <cellStyle name="Input cel 5 2 2 3 3 3" xfId="27892"/>
    <cellStyle name="Input cel 5 2 2 3 4" xfId="7550"/>
    <cellStyle name="Input cel 5 2 2 3 4 2" xfId="17919"/>
    <cellStyle name="Input cel 5 2 2 3 4 3" xfId="29818"/>
    <cellStyle name="Input cel 5 2 2 3 5" xfId="8305"/>
    <cellStyle name="Input cel 5 2 2 3 5 2" xfId="18674"/>
    <cellStyle name="Input cel 5 2 2 3 5 3" xfId="35842"/>
    <cellStyle name="Input cel 5 2 2 3 6" xfId="8999"/>
    <cellStyle name="Input cel 5 2 2 3 6 2" xfId="19368"/>
    <cellStyle name="Input cel 5 2 2 3 6 3" xfId="36536"/>
    <cellStyle name="Input cel 5 2 2 3 7" xfId="9617"/>
    <cellStyle name="Input cel 5 2 2 3 7 2" xfId="19986"/>
    <cellStyle name="Input cel 5 2 2 3 7 3" xfId="37154"/>
    <cellStyle name="Input cel 5 2 2 3 8" xfId="14164"/>
    <cellStyle name="Input cel 5 2 2 3 8 2" xfId="25802"/>
    <cellStyle name="Input cel 5 2 2 3 9" xfId="23275"/>
    <cellStyle name="Input cel 5 2 2 4" xfId="2027"/>
    <cellStyle name="Input cel 5 2 2 4 2" xfId="12397"/>
    <cellStyle name="Input cel 5 2 2 4 2 2" xfId="31177"/>
    <cellStyle name="Input cel 5 2 2 4 3" xfId="23949"/>
    <cellStyle name="Input cel 5 2 2 5" xfId="5282"/>
    <cellStyle name="Input cel 5 2 2 5 2" xfId="15651"/>
    <cellStyle name="Input cel 5 2 2 5 2 2" xfId="33603"/>
    <cellStyle name="Input cel 5 2 2 5 3" xfId="27289"/>
    <cellStyle name="Input cel 5 2 2 6" xfId="6918"/>
    <cellStyle name="Input cel 5 2 2 6 2" xfId="17287"/>
    <cellStyle name="Input cel 5 2 2 6 3" xfId="29099"/>
    <cellStyle name="Input cel 5 2 2 7" xfId="7693"/>
    <cellStyle name="Input cel 5 2 2 7 2" xfId="18062"/>
    <cellStyle name="Input cel 5 2 2 7 3" xfId="35230"/>
    <cellStyle name="Input cel 5 2 2 8" xfId="8421"/>
    <cellStyle name="Input cel 5 2 2 8 2" xfId="18790"/>
    <cellStyle name="Input cel 5 2 2 8 3" xfId="35958"/>
    <cellStyle name="Input cel 5 2 2 9" xfId="9080"/>
    <cellStyle name="Input cel 5 2 2 9 2" xfId="19449"/>
    <cellStyle name="Input cel 5 2 2 9 3" xfId="36617"/>
    <cellStyle name="Input cel 5 2 3" xfId="3486"/>
    <cellStyle name="Input cel 5 2 3 2" xfId="4622"/>
    <cellStyle name="Input cel 5 2 3 2 2" xfId="14992"/>
    <cellStyle name="Input cel 5 2 3 2 2 2" xfId="33020"/>
    <cellStyle name="Input cel 5 2 3 2 3" xfId="26630"/>
    <cellStyle name="Input cel 5 2 3 3" xfId="5577"/>
    <cellStyle name="Input cel 5 2 3 3 2" xfId="15946"/>
    <cellStyle name="Input cel 5 2 3 3 2 2" xfId="33871"/>
    <cellStyle name="Input cel 5 2 3 3 3" xfId="27584"/>
    <cellStyle name="Input cel 5 2 3 4" xfId="7242"/>
    <cellStyle name="Input cel 5 2 3 4 2" xfId="17611"/>
    <cellStyle name="Input cel 5 2 3 4 3" xfId="29510"/>
    <cellStyle name="Input cel 5 2 3 5" xfId="7997"/>
    <cellStyle name="Input cel 5 2 3 5 2" xfId="18366"/>
    <cellStyle name="Input cel 5 2 3 5 3" xfId="35534"/>
    <cellStyle name="Input cel 5 2 3 6" xfId="8691"/>
    <cellStyle name="Input cel 5 2 3 6 2" xfId="19060"/>
    <cellStyle name="Input cel 5 2 3 6 3" xfId="36228"/>
    <cellStyle name="Input cel 5 2 3 7" xfId="9309"/>
    <cellStyle name="Input cel 5 2 3 7 2" xfId="19678"/>
    <cellStyle name="Input cel 5 2 3 7 3" xfId="36846"/>
    <cellStyle name="Input cel 5 2 3 8" xfId="13856"/>
    <cellStyle name="Input cel 5 2 3 8 2" xfId="25494"/>
    <cellStyle name="Input cel 5 2 3 9" xfId="22967"/>
    <cellStyle name="Input cel 5 2 4" xfId="3372"/>
    <cellStyle name="Input cel 5 2 4 2" xfId="4739"/>
    <cellStyle name="Input cel 5 2 4 2 2" xfId="15109"/>
    <cellStyle name="Input cel 5 2 4 2 2 2" xfId="33125"/>
    <cellStyle name="Input cel 5 2 4 2 3" xfId="26747"/>
    <cellStyle name="Input cel 5 2 4 3" xfId="5463"/>
    <cellStyle name="Input cel 5 2 4 3 2" xfId="15832"/>
    <cellStyle name="Input cel 5 2 4 3 2 2" xfId="33757"/>
    <cellStyle name="Input cel 5 2 4 3 3" xfId="27470"/>
    <cellStyle name="Input cel 5 2 4 4" xfId="7128"/>
    <cellStyle name="Input cel 5 2 4 4 2" xfId="17497"/>
    <cellStyle name="Input cel 5 2 4 4 3" xfId="29396"/>
    <cellStyle name="Input cel 5 2 4 5" xfId="7883"/>
    <cellStyle name="Input cel 5 2 4 5 2" xfId="18252"/>
    <cellStyle name="Input cel 5 2 4 5 3" xfId="35420"/>
    <cellStyle name="Input cel 5 2 4 6" xfId="8577"/>
    <cellStyle name="Input cel 5 2 4 6 2" xfId="18946"/>
    <cellStyle name="Input cel 5 2 4 6 3" xfId="36114"/>
    <cellStyle name="Input cel 5 2 4 7" xfId="9195"/>
    <cellStyle name="Input cel 5 2 4 7 2" xfId="19564"/>
    <cellStyle name="Input cel 5 2 4 7 3" xfId="36732"/>
    <cellStyle name="Input cel 5 2 4 8" xfId="13742"/>
    <cellStyle name="Input cel 5 2 4 8 2" xfId="25380"/>
    <cellStyle name="Input cel 5 2 4 9" xfId="22853"/>
    <cellStyle name="Input cel 5 2 5" xfId="2412"/>
    <cellStyle name="Input cel 5 2 5 2" xfId="12782"/>
    <cellStyle name="Input cel 5 2 5 2 2" xfId="31470"/>
    <cellStyle name="Input cel 5 2 5 3" xfId="24334"/>
    <cellStyle name="Input cel 5 2 6" xfId="5106"/>
    <cellStyle name="Input cel 5 2 6 2" xfId="15476"/>
    <cellStyle name="Input cel 5 2 6 2 2" xfId="33455"/>
    <cellStyle name="Input cel 5 2 6 3" xfId="27114"/>
    <cellStyle name="Input cel 5 2 7" xfId="1912"/>
    <cellStyle name="Input cel 5 2 7 2" xfId="12282"/>
    <cellStyle name="Input cel 5 2 7 2 2" xfId="31063"/>
    <cellStyle name="Input cel 5 2 7 3" xfId="23834"/>
    <cellStyle name="Input cel 5 2 8" xfId="5917"/>
    <cellStyle name="Input cel 5 2 8 2" xfId="16286"/>
    <cellStyle name="Input cel 5 2 8 3" xfId="27924"/>
    <cellStyle name="Input cel 5 2 9" xfId="6106"/>
    <cellStyle name="Input cel 5 2 9 2" xfId="16475"/>
    <cellStyle name="Input cel 5 2 9 3" xfId="34331"/>
    <cellStyle name="Input cel 5 3" xfId="1084"/>
    <cellStyle name="Input cel 5 3 10" xfId="6385"/>
    <cellStyle name="Input cel 5 3 10 2" xfId="16754"/>
    <cellStyle name="Input cel 5 3 10 3" xfId="34525"/>
    <cellStyle name="Input cel 5 3 11" xfId="6976"/>
    <cellStyle name="Input cel 5 3 11 2" xfId="17345"/>
    <cellStyle name="Input cel 5 3 11 3" xfId="35050"/>
    <cellStyle name="Input cel 5 3 12" xfId="11454"/>
    <cellStyle name="Input cel 5 3 12 2" xfId="24417"/>
    <cellStyle name="Input cel 5 3 13" xfId="21890"/>
    <cellStyle name="Input cel 5 3 2" xfId="3440"/>
    <cellStyle name="Input cel 5 3 2 2" xfId="4581"/>
    <cellStyle name="Input cel 5 3 2 2 2" xfId="14951"/>
    <cellStyle name="Input cel 5 3 2 2 2 2" xfId="32985"/>
    <cellStyle name="Input cel 5 3 2 2 3" xfId="26589"/>
    <cellStyle name="Input cel 5 3 2 3" xfId="5531"/>
    <cellStyle name="Input cel 5 3 2 3 2" xfId="15900"/>
    <cellStyle name="Input cel 5 3 2 3 2 2" xfId="33825"/>
    <cellStyle name="Input cel 5 3 2 3 3" xfId="27538"/>
    <cellStyle name="Input cel 5 3 2 4" xfId="7196"/>
    <cellStyle name="Input cel 5 3 2 4 2" xfId="17565"/>
    <cellStyle name="Input cel 5 3 2 4 3" xfId="29464"/>
    <cellStyle name="Input cel 5 3 2 5" xfId="7951"/>
    <cellStyle name="Input cel 5 3 2 5 2" xfId="18320"/>
    <cellStyle name="Input cel 5 3 2 5 3" xfId="35488"/>
    <cellStyle name="Input cel 5 3 2 6" xfId="8645"/>
    <cellStyle name="Input cel 5 3 2 6 2" xfId="19014"/>
    <cellStyle name="Input cel 5 3 2 6 3" xfId="36182"/>
    <cellStyle name="Input cel 5 3 2 7" xfId="9263"/>
    <cellStyle name="Input cel 5 3 2 7 2" xfId="19632"/>
    <cellStyle name="Input cel 5 3 2 7 3" xfId="36800"/>
    <cellStyle name="Input cel 5 3 2 8" xfId="13810"/>
    <cellStyle name="Input cel 5 3 2 8 2" xfId="25448"/>
    <cellStyle name="Input cel 5 3 2 9" xfId="22921"/>
    <cellStyle name="Input cel 5 3 3" xfId="3435"/>
    <cellStyle name="Input cel 5 3 3 2" xfId="4502"/>
    <cellStyle name="Input cel 5 3 3 2 2" xfId="14872"/>
    <cellStyle name="Input cel 5 3 3 2 2 2" xfId="32914"/>
    <cellStyle name="Input cel 5 3 3 2 3" xfId="26510"/>
    <cellStyle name="Input cel 5 3 3 3" xfId="5526"/>
    <cellStyle name="Input cel 5 3 3 3 2" xfId="15895"/>
    <cellStyle name="Input cel 5 3 3 3 2 2" xfId="33820"/>
    <cellStyle name="Input cel 5 3 3 3 3" xfId="27533"/>
    <cellStyle name="Input cel 5 3 3 4" xfId="7191"/>
    <cellStyle name="Input cel 5 3 3 4 2" xfId="17560"/>
    <cellStyle name="Input cel 5 3 3 4 3" xfId="29459"/>
    <cellStyle name="Input cel 5 3 3 5" xfId="7946"/>
    <cellStyle name="Input cel 5 3 3 5 2" xfId="18315"/>
    <cellStyle name="Input cel 5 3 3 5 3" xfId="35483"/>
    <cellStyle name="Input cel 5 3 3 6" xfId="8640"/>
    <cellStyle name="Input cel 5 3 3 6 2" xfId="19009"/>
    <cellStyle name="Input cel 5 3 3 6 3" xfId="36177"/>
    <cellStyle name="Input cel 5 3 3 7" xfId="9258"/>
    <cellStyle name="Input cel 5 3 3 7 2" xfId="19627"/>
    <cellStyle name="Input cel 5 3 3 7 3" xfId="36795"/>
    <cellStyle name="Input cel 5 3 3 8" xfId="13805"/>
    <cellStyle name="Input cel 5 3 3 8 2" xfId="25443"/>
    <cellStyle name="Input cel 5 3 3 9" xfId="22916"/>
    <cellStyle name="Input cel 5 3 4" xfId="4814"/>
    <cellStyle name="Input cel 5 3 4 2" xfId="15184"/>
    <cellStyle name="Input cel 5 3 4 2 2" xfId="33195"/>
    <cellStyle name="Input cel 5 3 4 3" xfId="26822"/>
    <cellStyle name="Input cel 5 3 5" xfId="5124"/>
    <cellStyle name="Input cel 5 3 5 2" xfId="15494"/>
    <cellStyle name="Input cel 5 3 5 2 2" xfId="33471"/>
    <cellStyle name="Input cel 5 3 5 3" xfId="27132"/>
    <cellStyle name="Input cel 5 3 6" xfId="5369"/>
    <cellStyle name="Input cel 5 3 6 2" xfId="15738"/>
    <cellStyle name="Input cel 5 3 6 2 2" xfId="33666"/>
    <cellStyle name="Input cel 5 3 6 3" xfId="27376"/>
    <cellStyle name="Input cel 5 3 7" xfId="5931"/>
    <cellStyle name="Input cel 5 3 7 2" xfId="16300"/>
    <cellStyle name="Input cel 5 3 7 3" xfId="27938"/>
    <cellStyle name="Input cel 5 3 8" xfId="6495"/>
    <cellStyle name="Input cel 5 3 8 2" xfId="16864"/>
    <cellStyle name="Input cel 5 3 8 3" xfId="34629"/>
    <cellStyle name="Input cel 5 3 9" xfId="6584"/>
    <cellStyle name="Input cel 5 3 9 2" xfId="16953"/>
    <cellStyle name="Input cel 5 3 9 3" xfId="34718"/>
    <cellStyle name="Input cel 5 4" xfId="745"/>
    <cellStyle name="Input cel 5 4 10" xfId="7757"/>
    <cellStyle name="Input cel 5 4 10 2" xfId="18126"/>
    <cellStyle name="Input cel 5 4 10 3" xfId="35294"/>
    <cellStyle name="Input cel 5 4 11" xfId="8471"/>
    <cellStyle name="Input cel 5 4 11 2" xfId="18840"/>
    <cellStyle name="Input cel 5 4 11 3" xfId="36008"/>
    <cellStyle name="Input cel 5 4 12" xfId="11115"/>
    <cellStyle name="Input cel 5 4 12 2" xfId="24846"/>
    <cellStyle name="Input cel 5 4 13" xfId="22319"/>
    <cellStyle name="Input cel 5 4 2" xfId="3608"/>
    <cellStyle name="Input cel 5 4 2 2" xfId="1758"/>
    <cellStyle name="Input cel 5 4 2 2 2" xfId="12128"/>
    <cellStyle name="Input cel 5 4 2 2 2 2" xfId="30921"/>
    <cellStyle name="Input cel 5 4 2 2 3" xfId="23680"/>
    <cellStyle name="Input cel 5 4 2 3" xfId="5699"/>
    <cellStyle name="Input cel 5 4 2 3 2" xfId="16068"/>
    <cellStyle name="Input cel 5 4 2 3 2 2" xfId="33993"/>
    <cellStyle name="Input cel 5 4 2 3 3" xfId="27706"/>
    <cellStyle name="Input cel 5 4 2 4" xfId="7364"/>
    <cellStyle name="Input cel 5 4 2 4 2" xfId="17733"/>
    <cellStyle name="Input cel 5 4 2 4 3" xfId="29632"/>
    <cellStyle name="Input cel 5 4 2 5" xfId="8119"/>
    <cellStyle name="Input cel 5 4 2 5 2" xfId="18488"/>
    <cellStyle name="Input cel 5 4 2 5 3" xfId="35656"/>
    <cellStyle name="Input cel 5 4 2 6" xfId="8813"/>
    <cellStyle name="Input cel 5 4 2 6 2" xfId="19182"/>
    <cellStyle name="Input cel 5 4 2 6 3" xfId="36350"/>
    <cellStyle name="Input cel 5 4 2 7" xfId="9431"/>
    <cellStyle name="Input cel 5 4 2 7 2" xfId="19800"/>
    <cellStyle name="Input cel 5 4 2 7 3" xfId="36968"/>
    <cellStyle name="Input cel 5 4 2 8" xfId="13978"/>
    <cellStyle name="Input cel 5 4 2 8 2" xfId="25616"/>
    <cellStyle name="Input cel 5 4 2 9" xfId="23089"/>
    <cellStyle name="Input cel 5 4 3" xfId="3321"/>
    <cellStyle name="Input cel 5 4 3 2" xfId="4113"/>
    <cellStyle name="Input cel 5 4 3 2 2" xfId="14483"/>
    <cellStyle name="Input cel 5 4 3 2 2 2" xfId="32555"/>
    <cellStyle name="Input cel 5 4 3 2 3" xfId="26121"/>
    <cellStyle name="Input cel 5 4 3 3" xfId="5412"/>
    <cellStyle name="Input cel 5 4 3 3 2" xfId="15781"/>
    <cellStyle name="Input cel 5 4 3 3 2 2" xfId="33706"/>
    <cellStyle name="Input cel 5 4 3 3 3" xfId="27419"/>
    <cellStyle name="Input cel 5 4 3 4" xfId="7077"/>
    <cellStyle name="Input cel 5 4 3 4 2" xfId="17446"/>
    <cellStyle name="Input cel 5 4 3 4 3" xfId="29345"/>
    <cellStyle name="Input cel 5 4 3 5" xfId="7832"/>
    <cellStyle name="Input cel 5 4 3 5 2" xfId="18201"/>
    <cellStyle name="Input cel 5 4 3 5 3" xfId="35369"/>
    <cellStyle name="Input cel 5 4 3 6" xfId="8526"/>
    <cellStyle name="Input cel 5 4 3 6 2" xfId="18895"/>
    <cellStyle name="Input cel 5 4 3 6 3" xfId="36063"/>
    <cellStyle name="Input cel 5 4 3 7" xfId="9144"/>
    <cellStyle name="Input cel 5 4 3 7 2" xfId="19513"/>
    <cellStyle name="Input cel 5 4 3 7 3" xfId="36681"/>
    <cellStyle name="Input cel 5 4 3 8" xfId="13691"/>
    <cellStyle name="Input cel 5 4 3 8 2" xfId="25329"/>
    <cellStyle name="Input cel 5 4 3 9" xfId="22802"/>
    <cellStyle name="Input cel 5 4 4" xfId="4197"/>
    <cellStyle name="Input cel 5 4 4 2" xfId="14567"/>
    <cellStyle name="Input cel 5 4 4 2 2" xfId="32633"/>
    <cellStyle name="Input cel 5 4 4 3" xfId="26205"/>
    <cellStyle name="Input cel 5 4 5" xfId="4251"/>
    <cellStyle name="Input cel 5 4 5 2" xfId="14621"/>
    <cellStyle name="Input cel 5 4 5 2 2" xfId="32684"/>
    <cellStyle name="Input cel 5 4 5 3" xfId="26259"/>
    <cellStyle name="Input cel 5 4 6" xfId="5219"/>
    <cellStyle name="Input cel 5 4 6 2" xfId="15588"/>
    <cellStyle name="Input cel 5 4 6 2 2" xfId="33549"/>
    <cellStyle name="Input cel 5 4 6 3" xfId="27226"/>
    <cellStyle name="Input cel 5 4 7" xfId="5972"/>
    <cellStyle name="Input cel 5 4 7 2" xfId="16341"/>
    <cellStyle name="Input cel 5 4 7 3" xfId="27979"/>
    <cellStyle name="Input cel 5 4 8" xfId="6758"/>
    <cellStyle name="Input cel 5 4 8 2" xfId="17127"/>
    <cellStyle name="Input cel 5 4 8 3" xfId="34892"/>
    <cellStyle name="Input cel 5 4 9" xfId="6988"/>
    <cellStyle name="Input cel 5 4 9 2" xfId="17357"/>
    <cellStyle name="Input cel 5 4 9 3" xfId="35062"/>
    <cellStyle name="Input cel 5 5" xfId="2151"/>
    <cellStyle name="Input cel 5 5 2" xfId="3982"/>
    <cellStyle name="Input cel 5 5 2 2" xfId="14352"/>
    <cellStyle name="Input cel 5 5 2 2 2" xfId="32433"/>
    <cellStyle name="Input cel 5 5 2 3" xfId="25990"/>
    <cellStyle name="Input cel 5 5 3" xfId="4933"/>
    <cellStyle name="Input cel 5 5 3 2" xfId="15303"/>
    <cellStyle name="Input cel 5 5 3 2 2" xfId="33305"/>
    <cellStyle name="Input cel 5 5 3 3" xfId="26941"/>
    <cellStyle name="Input cel 5 5 4" xfId="6246"/>
    <cellStyle name="Input cel 5 5 4 2" xfId="16615"/>
    <cellStyle name="Input cel 5 5 4 3" xfId="28231"/>
    <cellStyle name="Input cel 5 5 5" xfId="6409"/>
    <cellStyle name="Input cel 5 5 5 2" xfId="16778"/>
    <cellStyle name="Input cel 5 5 5 3" xfId="34547"/>
    <cellStyle name="Input cel 5 5 6" xfId="6790"/>
    <cellStyle name="Input cel 5 5 6 2" xfId="17159"/>
    <cellStyle name="Input cel 5 5 6 3" xfId="34924"/>
    <cellStyle name="Input cel 5 5 7" xfId="7584"/>
    <cellStyle name="Input cel 5 5 7 2" xfId="17953"/>
    <cellStyle name="Input cel 5 5 7 3" xfId="35121"/>
    <cellStyle name="Input cel 5 5 8" xfId="12521"/>
    <cellStyle name="Input cel 5 5 8 2" xfId="24073"/>
    <cellStyle name="Input cel 5 5 9" xfId="21537"/>
    <cellStyle name="Input cel 5 6" xfId="3540"/>
    <cellStyle name="Input cel 5 6 2" xfId="4458"/>
    <cellStyle name="Input cel 5 6 2 2" xfId="14828"/>
    <cellStyle name="Input cel 5 6 2 2 2" xfId="32871"/>
    <cellStyle name="Input cel 5 6 2 3" xfId="26466"/>
    <cellStyle name="Input cel 5 6 3" xfId="5631"/>
    <cellStyle name="Input cel 5 6 3 2" xfId="16000"/>
    <cellStyle name="Input cel 5 6 3 2 2" xfId="33925"/>
    <cellStyle name="Input cel 5 6 3 3" xfId="27638"/>
    <cellStyle name="Input cel 5 6 4" xfId="7296"/>
    <cellStyle name="Input cel 5 6 4 2" xfId="17665"/>
    <cellStyle name="Input cel 5 6 4 3" xfId="29564"/>
    <cellStyle name="Input cel 5 6 5" xfId="8051"/>
    <cellStyle name="Input cel 5 6 5 2" xfId="18420"/>
    <cellStyle name="Input cel 5 6 5 3" xfId="35588"/>
    <cellStyle name="Input cel 5 6 6" xfId="8745"/>
    <cellStyle name="Input cel 5 6 6 2" xfId="19114"/>
    <cellStyle name="Input cel 5 6 6 3" xfId="36282"/>
    <cellStyle name="Input cel 5 6 7" xfId="9363"/>
    <cellStyle name="Input cel 5 6 7 2" xfId="19732"/>
    <cellStyle name="Input cel 5 6 7 3" xfId="36900"/>
    <cellStyle name="Input cel 5 6 8" xfId="13910"/>
    <cellStyle name="Input cel 5 6 8 2" xfId="25548"/>
    <cellStyle name="Input cel 5 6 9" xfId="23021"/>
    <cellStyle name="Input cel 5 7" xfId="4989"/>
    <cellStyle name="Input cel 5 7 2" xfId="15359"/>
    <cellStyle name="Input cel 5 7 2 2" xfId="33354"/>
    <cellStyle name="Input cel 5 7 3" xfId="26997"/>
    <cellStyle name="Input cel 5 8" xfId="4115"/>
    <cellStyle name="Input cel 5 8 2" xfId="14485"/>
    <cellStyle name="Input cel 5 8 2 2" xfId="32556"/>
    <cellStyle name="Input cel 5 8 3" xfId="26123"/>
    <cellStyle name="Input cel 5 9" xfId="4321"/>
    <cellStyle name="Input cel 5 9 2" xfId="14691"/>
    <cellStyle name="Input cel 5 9 2 2" xfId="32747"/>
    <cellStyle name="Input cel 5 9 3" xfId="26329"/>
    <cellStyle name="Input cel 6" xfId="472"/>
    <cellStyle name="Input cel 6 10" xfId="5004"/>
    <cellStyle name="Input cel 6 10 2" xfId="15374"/>
    <cellStyle name="Input cel 6 10 3" xfId="27012"/>
    <cellStyle name="Input cel 6 11" xfId="6025"/>
    <cellStyle name="Input cel 6 11 2" xfId="16394"/>
    <cellStyle name="Input cel 6 11 3" xfId="34250"/>
    <cellStyle name="Input cel 6 12" xfId="6774"/>
    <cellStyle name="Input cel 6 12 2" xfId="17143"/>
    <cellStyle name="Input cel 6 12 3" xfId="34908"/>
    <cellStyle name="Input cel 6 13" xfId="6885"/>
    <cellStyle name="Input cel 6 13 2" xfId="17254"/>
    <cellStyle name="Input cel 6 13 3" xfId="35015"/>
    <cellStyle name="Input cel 6 14" xfId="7661"/>
    <cellStyle name="Input cel 6 14 2" xfId="18030"/>
    <cellStyle name="Input cel 6 14 3" xfId="35198"/>
    <cellStyle name="Input cel 6 15" xfId="10858"/>
    <cellStyle name="Input cel 6 15 2" xfId="23353"/>
    <cellStyle name="Input cel 6 16" xfId="21242"/>
    <cellStyle name="Input cel 6 2" xfId="958"/>
    <cellStyle name="Input cel 6 2 10" xfId="6013"/>
    <cellStyle name="Input cel 6 2 10 2" xfId="16382"/>
    <cellStyle name="Input cel 6 2 10 3" xfId="34238"/>
    <cellStyle name="Input cel 6 2 11" xfId="6800"/>
    <cellStyle name="Input cel 6 2 11 2" xfId="17169"/>
    <cellStyle name="Input cel 6 2 11 3" xfId="34930"/>
    <cellStyle name="Input cel 6 2 12" xfId="7593"/>
    <cellStyle name="Input cel 6 2 12 2" xfId="17962"/>
    <cellStyle name="Input cel 6 2 12 3" xfId="35130"/>
    <cellStyle name="Input cel 6 2 13" xfId="11328"/>
    <cellStyle name="Input cel 6 2 13 2" xfId="23564"/>
    <cellStyle name="Input cel 6 2 14" xfId="21317"/>
    <cellStyle name="Input cel 6 2 2" xfId="3051"/>
    <cellStyle name="Input cel 6 2 2 10" xfId="13421"/>
    <cellStyle name="Input cel 6 2 2 10 2" xfId="25059"/>
    <cellStyle name="Input cel 6 2 2 11" xfId="22532"/>
    <cellStyle name="Input cel 6 2 2 2" xfId="3710"/>
    <cellStyle name="Input cel 6 2 2 2 2" xfId="3927"/>
    <cellStyle name="Input cel 6 2 2 2 2 2" xfId="14297"/>
    <cellStyle name="Input cel 6 2 2 2 2 2 2" xfId="32383"/>
    <cellStyle name="Input cel 6 2 2 2 2 3" xfId="25935"/>
    <cellStyle name="Input cel 6 2 2 2 3" xfId="5801"/>
    <cellStyle name="Input cel 6 2 2 2 3 2" xfId="16170"/>
    <cellStyle name="Input cel 6 2 2 2 3 2 2" xfId="34095"/>
    <cellStyle name="Input cel 6 2 2 2 3 3" xfId="27808"/>
    <cellStyle name="Input cel 6 2 2 2 4" xfId="7466"/>
    <cellStyle name="Input cel 6 2 2 2 4 2" xfId="17835"/>
    <cellStyle name="Input cel 6 2 2 2 4 3" xfId="29734"/>
    <cellStyle name="Input cel 6 2 2 2 5" xfId="8221"/>
    <cellStyle name="Input cel 6 2 2 2 5 2" xfId="18590"/>
    <cellStyle name="Input cel 6 2 2 2 5 3" xfId="35758"/>
    <cellStyle name="Input cel 6 2 2 2 6" xfId="8915"/>
    <cellStyle name="Input cel 6 2 2 2 6 2" xfId="19284"/>
    <cellStyle name="Input cel 6 2 2 2 6 3" xfId="36452"/>
    <cellStyle name="Input cel 6 2 2 2 7" xfId="9533"/>
    <cellStyle name="Input cel 6 2 2 2 7 2" xfId="19902"/>
    <cellStyle name="Input cel 6 2 2 2 7 3" xfId="37070"/>
    <cellStyle name="Input cel 6 2 2 2 8" xfId="14080"/>
    <cellStyle name="Input cel 6 2 2 2 8 2" xfId="25718"/>
    <cellStyle name="Input cel 6 2 2 2 9" xfId="23191"/>
    <cellStyle name="Input cel 6 2 2 3" xfId="3770"/>
    <cellStyle name="Input cel 6 2 2 3 2" xfId="4134"/>
    <cellStyle name="Input cel 6 2 2 3 2 2" xfId="14504"/>
    <cellStyle name="Input cel 6 2 2 3 2 2 2" xfId="32575"/>
    <cellStyle name="Input cel 6 2 2 3 2 3" xfId="26142"/>
    <cellStyle name="Input cel 6 2 2 3 3" xfId="5861"/>
    <cellStyle name="Input cel 6 2 2 3 3 2" xfId="16230"/>
    <cellStyle name="Input cel 6 2 2 3 3 2 2" xfId="34155"/>
    <cellStyle name="Input cel 6 2 2 3 3 3" xfId="27868"/>
    <cellStyle name="Input cel 6 2 2 3 4" xfId="7526"/>
    <cellStyle name="Input cel 6 2 2 3 4 2" xfId="17895"/>
    <cellStyle name="Input cel 6 2 2 3 4 3" xfId="29794"/>
    <cellStyle name="Input cel 6 2 2 3 5" xfId="8281"/>
    <cellStyle name="Input cel 6 2 2 3 5 2" xfId="18650"/>
    <cellStyle name="Input cel 6 2 2 3 5 3" xfId="35818"/>
    <cellStyle name="Input cel 6 2 2 3 6" xfId="8975"/>
    <cellStyle name="Input cel 6 2 2 3 6 2" xfId="19344"/>
    <cellStyle name="Input cel 6 2 2 3 6 3" xfId="36512"/>
    <cellStyle name="Input cel 6 2 2 3 7" xfId="9593"/>
    <cellStyle name="Input cel 6 2 2 3 7 2" xfId="19962"/>
    <cellStyle name="Input cel 6 2 2 3 7 3" xfId="37130"/>
    <cellStyle name="Input cel 6 2 2 3 8" xfId="14140"/>
    <cellStyle name="Input cel 6 2 2 3 8 2" xfId="25778"/>
    <cellStyle name="Input cel 6 2 2 3 9" xfId="23251"/>
    <cellStyle name="Input cel 6 2 2 4" xfId="4478"/>
    <cellStyle name="Input cel 6 2 2 4 2" xfId="14848"/>
    <cellStyle name="Input cel 6 2 2 4 2 2" xfId="32891"/>
    <cellStyle name="Input cel 6 2 2 4 3" xfId="26486"/>
    <cellStyle name="Input cel 6 2 2 5" xfId="5258"/>
    <cellStyle name="Input cel 6 2 2 5 2" xfId="15627"/>
    <cellStyle name="Input cel 6 2 2 5 2 2" xfId="33579"/>
    <cellStyle name="Input cel 6 2 2 5 3" xfId="27265"/>
    <cellStyle name="Input cel 6 2 2 6" xfId="6894"/>
    <cellStyle name="Input cel 6 2 2 6 2" xfId="17263"/>
    <cellStyle name="Input cel 6 2 2 6 3" xfId="29075"/>
    <cellStyle name="Input cel 6 2 2 7" xfId="7669"/>
    <cellStyle name="Input cel 6 2 2 7 2" xfId="18038"/>
    <cellStyle name="Input cel 6 2 2 7 3" xfId="35206"/>
    <cellStyle name="Input cel 6 2 2 8" xfId="8397"/>
    <cellStyle name="Input cel 6 2 2 8 2" xfId="18766"/>
    <cellStyle name="Input cel 6 2 2 8 3" xfId="35934"/>
    <cellStyle name="Input cel 6 2 2 9" xfId="9056"/>
    <cellStyle name="Input cel 6 2 2 9 2" xfId="19425"/>
    <cellStyle name="Input cel 6 2 2 9 3" xfId="36593"/>
    <cellStyle name="Input cel 6 2 3" xfId="3605"/>
    <cellStyle name="Input cel 6 2 3 2" xfId="4457"/>
    <cellStyle name="Input cel 6 2 3 2 2" xfId="14827"/>
    <cellStyle name="Input cel 6 2 3 2 2 2" xfId="32870"/>
    <cellStyle name="Input cel 6 2 3 2 3" xfId="26465"/>
    <cellStyle name="Input cel 6 2 3 3" xfId="5696"/>
    <cellStyle name="Input cel 6 2 3 3 2" xfId="16065"/>
    <cellStyle name="Input cel 6 2 3 3 2 2" xfId="33990"/>
    <cellStyle name="Input cel 6 2 3 3 3" xfId="27703"/>
    <cellStyle name="Input cel 6 2 3 4" xfId="7361"/>
    <cellStyle name="Input cel 6 2 3 4 2" xfId="17730"/>
    <cellStyle name="Input cel 6 2 3 4 3" xfId="29629"/>
    <cellStyle name="Input cel 6 2 3 5" xfId="8116"/>
    <cellStyle name="Input cel 6 2 3 5 2" xfId="18485"/>
    <cellStyle name="Input cel 6 2 3 5 3" xfId="35653"/>
    <cellStyle name="Input cel 6 2 3 6" xfId="8810"/>
    <cellStyle name="Input cel 6 2 3 6 2" xfId="19179"/>
    <cellStyle name="Input cel 6 2 3 6 3" xfId="36347"/>
    <cellStyle name="Input cel 6 2 3 7" xfId="9428"/>
    <cellStyle name="Input cel 6 2 3 7 2" xfId="19797"/>
    <cellStyle name="Input cel 6 2 3 7 3" xfId="36965"/>
    <cellStyle name="Input cel 6 2 3 8" xfId="13975"/>
    <cellStyle name="Input cel 6 2 3 8 2" xfId="25613"/>
    <cellStyle name="Input cel 6 2 3 9" xfId="23086"/>
    <cellStyle name="Input cel 6 2 4" xfId="3447"/>
    <cellStyle name="Input cel 6 2 4 2" xfId="4449"/>
    <cellStyle name="Input cel 6 2 4 2 2" xfId="14819"/>
    <cellStyle name="Input cel 6 2 4 2 2 2" xfId="32862"/>
    <cellStyle name="Input cel 6 2 4 2 3" xfId="26457"/>
    <cellStyle name="Input cel 6 2 4 3" xfId="5538"/>
    <cellStyle name="Input cel 6 2 4 3 2" xfId="15907"/>
    <cellStyle name="Input cel 6 2 4 3 2 2" xfId="33832"/>
    <cellStyle name="Input cel 6 2 4 3 3" xfId="27545"/>
    <cellStyle name="Input cel 6 2 4 4" xfId="7203"/>
    <cellStyle name="Input cel 6 2 4 4 2" xfId="17572"/>
    <cellStyle name="Input cel 6 2 4 4 3" xfId="29471"/>
    <cellStyle name="Input cel 6 2 4 5" xfId="7958"/>
    <cellStyle name="Input cel 6 2 4 5 2" xfId="18327"/>
    <cellStyle name="Input cel 6 2 4 5 3" xfId="35495"/>
    <cellStyle name="Input cel 6 2 4 6" xfId="8652"/>
    <cellStyle name="Input cel 6 2 4 6 2" xfId="19021"/>
    <cellStyle name="Input cel 6 2 4 6 3" xfId="36189"/>
    <cellStyle name="Input cel 6 2 4 7" xfId="9270"/>
    <cellStyle name="Input cel 6 2 4 7 2" xfId="19639"/>
    <cellStyle name="Input cel 6 2 4 7 3" xfId="36807"/>
    <cellStyle name="Input cel 6 2 4 8" xfId="13817"/>
    <cellStyle name="Input cel 6 2 4 8 2" xfId="25455"/>
    <cellStyle name="Input cel 6 2 4 9" xfId="22928"/>
    <cellStyle name="Input cel 6 2 5" xfId="2411"/>
    <cellStyle name="Input cel 6 2 5 2" xfId="12781"/>
    <cellStyle name="Input cel 6 2 5 2 2" xfId="31469"/>
    <cellStyle name="Input cel 6 2 5 3" xfId="24333"/>
    <cellStyle name="Input cel 6 2 6" xfId="1796"/>
    <cellStyle name="Input cel 6 2 6 2" xfId="12166"/>
    <cellStyle name="Input cel 6 2 6 2 2" xfId="30953"/>
    <cellStyle name="Input cel 6 2 6 3" xfId="23718"/>
    <cellStyle name="Input cel 6 2 7" xfId="5243"/>
    <cellStyle name="Input cel 6 2 7 2" xfId="15612"/>
    <cellStyle name="Input cel 6 2 7 2 2" xfId="33569"/>
    <cellStyle name="Input cel 6 2 7 3" xfId="27250"/>
    <cellStyle name="Input cel 6 2 8" xfId="5970"/>
    <cellStyle name="Input cel 6 2 8 2" xfId="16339"/>
    <cellStyle name="Input cel 6 2 8 3" xfId="27977"/>
    <cellStyle name="Input cel 6 2 9" xfId="6082"/>
    <cellStyle name="Input cel 6 2 9 2" xfId="16451"/>
    <cellStyle name="Input cel 6 2 9 3" xfId="34307"/>
    <cellStyle name="Input cel 6 3" xfId="1060"/>
    <cellStyle name="Input cel 6 3 10" xfId="7021"/>
    <cellStyle name="Input cel 6 3 10 2" xfId="17390"/>
    <cellStyle name="Input cel 6 3 10 3" xfId="35095"/>
    <cellStyle name="Input cel 6 3 11" xfId="7781"/>
    <cellStyle name="Input cel 6 3 11 2" xfId="18150"/>
    <cellStyle name="Input cel 6 3 11 3" xfId="35318"/>
    <cellStyle name="Input cel 6 3 12" xfId="11430"/>
    <cellStyle name="Input cel 6 3 12 2" xfId="24393"/>
    <cellStyle name="Input cel 6 3 13" xfId="21866"/>
    <cellStyle name="Input cel 6 3 2" xfId="3576"/>
    <cellStyle name="Input cel 6 3 2 2" xfId="4676"/>
    <cellStyle name="Input cel 6 3 2 2 2" xfId="15046"/>
    <cellStyle name="Input cel 6 3 2 2 2 2" xfId="33068"/>
    <cellStyle name="Input cel 6 3 2 2 3" xfId="26684"/>
    <cellStyle name="Input cel 6 3 2 3" xfId="5667"/>
    <cellStyle name="Input cel 6 3 2 3 2" xfId="16036"/>
    <cellStyle name="Input cel 6 3 2 3 2 2" xfId="33961"/>
    <cellStyle name="Input cel 6 3 2 3 3" xfId="27674"/>
    <cellStyle name="Input cel 6 3 2 4" xfId="7332"/>
    <cellStyle name="Input cel 6 3 2 4 2" xfId="17701"/>
    <cellStyle name="Input cel 6 3 2 4 3" xfId="29600"/>
    <cellStyle name="Input cel 6 3 2 5" xfId="8087"/>
    <cellStyle name="Input cel 6 3 2 5 2" xfId="18456"/>
    <cellStyle name="Input cel 6 3 2 5 3" xfId="35624"/>
    <cellStyle name="Input cel 6 3 2 6" xfId="8781"/>
    <cellStyle name="Input cel 6 3 2 6 2" xfId="19150"/>
    <cellStyle name="Input cel 6 3 2 6 3" xfId="36318"/>
    <cellStyle name="Input cel 6 3 2 7" xfId="9399"/>
    <cellStyle name="Input cel 6 3 2 7 2" xfId="19768"/>
    <cellStyle name="Input cel 6 3 2 7 3" xfId="36936"/>
    <cellStyle name="Input cel 6 3 2 8" xfId="13946"/>
    <cellStyle name="Input cel 6 3 2 8 2" xfId="25584"/>
    <cellStyle name="Input cel 6 3 2 9" xfId="23057"/>
    <cellStyle name="Input cel 6 3 3" xfId="2095"/>
    <cellStyle name="Input cel 6 3 3 2" xfId="4480"/>
    <cellStyle name="Input cel 6 3 3 2 2" xfId="14850"/>
    <cellStyle name="Input cel 6 3 3 2 2 2" xfId="32893"/>
    <cellStyle name="Input cel 6 3 3 2 3" xfId="26488"/>
    <cellStyle name="Input cel 6 3 3 3" xfId="5072"/>
    <cellStyle name="Input cel 6 3 3 3 2" xfId="15442"/>
    <cellStyle name="Input cel 6 3 3 3 2 2" xfId="33427"/>
    <cellStyle name="Input cel 6 3 3 3 3" xfId="27080"/>
    <cellStyle name="Input cel 6 3 3 4" xfId="6197"/>
    <cellStyle name="Input cel 6 3 3 4 2" xfId="16566"/>
    <cellStyle name="Input cel 6 3 3 4 3" xfId="28175"/>
    <cellStyle name="Input cel 6 3 3 5" xfId="1491"/>
    <cellStyle name="Input cel 6 3 3 5 2" xfId="11861"/>
    <cellStyle name="Input cel 6 3 3 5 3" xfId="30659"/>
    <cellStyle name="Input cel 6 3 3 6" xfId="6000"/>
    <cellStyle name="Input cel 6 3 3 6 2" xfId="16369"/>
    <cellStyle name="Input cel 6 3 3 6 3" xfId="34225"/>
    <cellStyle name="Input cel 6 3 3 7" xfId="6811"/>
    <cellStyle name="Input cel 6 3 3 7 2" xfId="17180"/>
    <cellStyle name="Input cel 6 3 3 7 3" xfId="34941"/>
    <cellStyle name="Input cel 6 3 3 8" xfId="12465"/>
    <cellStyle name="Input cel 6 3 3 8 2" xfId="24017"/>
    <cellStyle name="Input cel 6 3 3 9" xfId="21481"/>
    <cellStyle name="Input cel 6 3 4" xfId="1845"/>
    <cellStyle name="Input cel 6 3 4 2" xfId="12215"/>
    <cellStyle name="Input cel 6 3 4 2 2" xfId="31000"/>
    <cellStyle name="Input cel 6 3 4 3" xfId="23767"/>
    <cellStyle name="Input cel 6 3 5" xfId="4413"/>
    <cellStyle name="Input cel 6 3 5 2" xfId="14783"/>
    <cellStyle name="Input cel 6 3 5 2 2" xfId="32829"/>
    <cellStyle name="Input cel 6 3 5 3" xfId="26421"/>
    <cellStyle name="Input cel 6 3 6" xfId="5236"/>
    <cellStyle name="Input cel 6 3 6 2" xfId="15605"/>
    <cellStyle name="Input cel 6 3 6 2 2" xfId="33565"/>
    <cellStyle name="Input cel 6 3 6 3" xfId="27243"/>
    <cellStyle name="Input cel 6 3 7" xfId="5937"/>
    <cellStyle name="Input cel 6 3 7 2" xfId="16306"/>
    <cellStyle name="Input cel 6 3 7 3" xfId="27944"/>
    <cellStyle name="Input cel 6 3 8" xfId="6471"/>
    <cellStyle name="Input cel 6 3 8 2" xfId="16840"/>
    <cellStyle name="Input cel 6 3 8 3" xfId="34605"/>
    <cellStyle name="Input cel 6 3 9" xfId="6143"/>
    <cellStyle name="Input cel 6 3 9 2" xfId="16512"/>
    <cellStyle name="Input cel 6 3 9 3" xfId="34368"/>
    <cellStyle name="Input cel 6 4" xfId="721"/>
    <cellStyle name="Input cel 6 4 10" xfId="6377"/>
    <cellStyle name="Input cel 6 4 10 2" xfId="16746"/>
    <cellStyle name="Input cel 6 4 10 3" xfId="34520"/>
    <cellStyle name="Input cel 6 4 11" xfId="6678"/>
    <cellStyle name="Input cel 6 4 11 2" xfId="17047"/>
    <cellStyle name="Input cel 6 4 11 3" xfId="34812"/>
    <cellStyle name="Input cel 6 4 12" xfId="11091"/>
    <cellStyle name="Input cel 6 4 12 2" xfId="24822"/>
    <cellStyle name="Input cel 6 4 13" xfId="22295"/>
    <cellStyle name="Input cel 6 4 2" xfId="2127"/>
    <cellStyle name="Input cel 6 4 2 2" xfId="4023"/>
    <cellStyle name="Input cel 6 4 2 2 2" xfId="14393"/>
    <cellStyle name="Input cel 6 4 2 2 2 2" xfId="32467"/>
    <cellStyle name="Input cel 6 4 2 2 3" xfId="26031"/>
    <cellStyle name="Input cel 6 4 2 3" xfId="4254"/>
    <cellStyle name="Input cel 6 4 2 3 2" xfId="14624"/>
    <cellStyle name="Input cel 6 4 2 3 2 2" xfId="32687"/>
    <cellStyle name="Input cel 6 4 2 3 3" xfId="26262"/>
    <cellStyle name="Input cel 6 4 2 4" xfId="6223"/>
    <cellStyle name="Input cel 6 4 2 4 2" xfId="16592"/>
    <cellStyle name="Input cel 6 4 2 4 3" xfId="28207"/>
    <cellStyle name="Input cel 6 4 2 5" xfId="6845"/>
    <cellStyle name="Input cel 6 4 2 5 2" xfId="17214"/>
    <cellStyle name="Input cel 6 4 2 5 3" xfId="34975"/>
    <cellStyle name="Input cel 6 4 2 6" xfId="7626"/>
    <cellStyle name="Input cel 6 4 2 6 2" xfId="17995"/>
    <cellStyle name="Input cel 6 4 2 6 3" xfId="35163"/>
    <cellStyle name="Input cel 6 4 2 7" xfId="8360"/>
    <cellStyle name="Input cel 6 4 2 7 2" xfId="18729"/>
    <cellStyle name="Input cel 6 4 2 7 3" xfId="35897"/>
    <cellStyle name="Input cel 6 4 2 8" xfId="12497"/>
    <cellStyle name="Input cel 6 4 2 8 2" xfId="24049"/>
    <cellStyle name="Input cel 6 4 2 9" xfId="21513"/>
    <cellStyle name="Input cel 6 4 3" xfId="3496"/>
    <cellStyle name="Input cel 6 4 3 2" xfId="4594"/>
    <cellStyle name="Input cel 6 4 3 2 2" xfId="14964"/>
    <cellStyle name="Input cel 6 4 3 2 2 2" xfId="32997"/>
    <cellStyle name="Input cel 6 4 3 2 3" xfId="26602"/>
    <cellStyle name="Input cel 6 4 3 3" xfId="5587"/>
    <cellStyle name="Input cel 6 4 3 3 2" xfId="15956"/>
    <cellStyle name="Input cel 6 4 3 3 2 2" xfId="33881"/>
    <cellStyle name="Input cel 6 4 3 3 3" xfId="27594"/>
    <cellStyle name="Input cel 6 4 3 4" xfId="7252"/>
    <cellStyle name="Input cel 6 4 3 4 2" xfId="17621"/>
    <cellStyle name="Input cel 6 4 3 4 3" xfId="29520"/>
    <cellStyle name="Input cel 6 4 3 5" xfId="8007"/>
    <cellStyle name="Input cel 6 4 3 5 2" xfId="18376"/>
    <cellStyle name="Input cel 6 4 3 5 3" xfId="35544"/>
    <cellStyle name="Input cel 6 4 3 6" xfId="8701"/>
    <cellStyle name="Input cel 6 4 3 6 2" xfId="19070"/>
    <cellStyle name="Input cel 6 4 3 6 3" xfId="36238"/>
    <cellStyle name="Input cel 6 4 3 7" xfId="9319"/>
    <cellStyle name="Input cel 6 4 3 7 2" xfId="19688"/>
    <cellStyle name="Input cel 6 4 3 7 3" xfId="36856"/>
    <cellStyle name="Input cel 6 4 3 8" xfId="13866"/>
    <cellStyle name="Input cel 6 4 3 8 2" xfId="25504"/>
    <cellStyle name="Input cel 6 4 3 9" xfId="22977"/>
    <cellStyle name="Input cel 6 4 4" xfId="3830"/>
    <cellStyle name="Input cel 6 4 4 2" xfId="14200"/>
    <cellStyle name="Input cel 6 4 4 2 2" xfId="32290"/>
    <cellStyle name="Input cel 6 4 4 3" xfId="25838"/>
    <cellStyle name="Input cel 6 4 5" xfId="4335"/>
    <cellStyle name="Input cel 6 4 5 2" xfId="14705"/>
    <cellStyle name="Input cel 6 4 5 2 2" xfId="32760"/>
    <cellStyle name="Input cel 6 4 5 3" xfId="26343"/>
    <cellStyle name="Input cel 6 4 6" xfId="5079"/>
    <cellStyle name="Input cel 6 4 6 2" xfId="15449"/>
    <cellStyle name="Input cel 6 4 6 2 2" xfId="33432"/>
    <cellStyle name="Input cel 6 4 6 3" xfId="27087"/>
    <cellStyle name="Input cel 6 4 7" xfId="5977"/>
    <cellStyle name="Input cel 6 4 7 2" xfId="16346"/>
    <cellStyle name="Input cel 6 4 7 3" xfId="27984"/>
    <cellStyle name="Input cel 6 4 8" xfId="6734"/>
    <cellStyle name="Input cel 6 4 8 2" xfId="17103"/>
    <cellStyle name="Input cel 6 4 8 3" xfId="34868"/>
    <cellStyle name="Input cel 6 4 9" xfId="6121"/>
    <cellStyle name="Input cel 6 4 9 2" xfId="16490"/>
    <cellStyle name="Input cel 6 4 9 3" xfId="34346"/>
    <cellStyle name="Input cel 6 5" xfId="3441"/>
    <cellStyle name="Input cel 6 5 2" xfId="4474"/>
    <cellStyle name="Input cel 6 5 2 2" xfId="14844"/>
    <cellStyle name="Input cel 6 5 2 2 2" xfId="32887"/>
    <cellStyle name="Input cel 6 5 2 3" xfId="26482"/>
    <cellStyle name="Input cel 6 5 3" xfId="5532"/>
    <cellStyle name="Input cel 6 5 3 2" xfId="15901"/>
    <cellStyle name="Input cel 6 5 3 2 2" xfId="33826"/>
    <cellStyle name="Input cel 6 5 3 3" xfId="27539"/>
    <cellStyle name="Input cel 6 5 4" xfId="7197"/>
    <cellStyle name="Input cel 6 5 4 2" xfId="17566"/>
    <cellStyle name="Input cel 6 5 4 3" xfId="29465"/>
    <cellStyle name="Input cel 6 5 5" xfId="7952"/>
    <cellStyle name="Input cel 6 5 5 2" xfId="18321"/>
    <cellStyle name="Input cel 6 5 5 3" xfId="35489"/>
    <cellStyle name="Input cel 6 5 6" xfId="8646"/>
    <cellStyle name="Input cel 6 5 6 2" xfId="19015"/>
    <cellStyle name="Input cel 6 5 6 3" xfId="36183"/>
    <cellStyle name="Input cel 6 5 7" xfId="9264"/>
    <cellStyle name="Input cel 6 5 7 2" xfId="19633"/>
    <cellStyle name="Input cel 6 5 7 3" xfId="36801"/>
    <cellStyle name="Input cel 6 5 8" xfId="13811"/>
    <cellStyle name="Input cel 6 5 8 2" xfId="25449"/>
    <cellStyle name="Input cel 6 5 9" xfId="22922"/>
    <cellStyle name="Input cel 6 6" xfId="3709"/>
    <cellStyle name="Input cel 6 6 2" xfId="4299"/>
    <cellStyle name="Input cel 6 6 2 2" xfId="14669"/>
    <cellStyle name="Input cel 6 6 2 2 2" xfId="32728"/>
    <cellStyle name="Input cel 6 6 2 3" xfId="26307"/>
    <cellStyle name="Input cel 6 6 3" xfId="5800"/>
    <cellStyle name="Input cel 6 6 3 2" xfId="16169"/>
    <cellStyle name="Input cel 6 6 3 2 2" xfId="34094"/>
    <cellStyle name="Input cel 6 6 3 3" xfId="27807"/>
    <cellStyle name="Input cel 6 6 4" xfId="7465"/>
    <cellStyle name="Input cel 6 6 4 2" xfId="17834"/>
    <cellStyle name="Input cel 6 6 4 3" xfId="29733"/>
    <cellStyle name="Input cel 6 6 5" xfId="8220"/>
    <cellStyle name="Input cel 6 6 5 2" xfId="18589"/>
    <cellStyle name="Input cel 6 6 5 3" xfId="35757"/>
    <cellStyle name="Input cel 6 6 6" xfId="8914"/>
    <cellStyle name="Input cel 6 6 6 2" xfId="19283"/>
    <cellStyle name="Input cel 6 6 6 3" xfId="36451"/>
    <cellStyle name="Input cel 6 6 7" xfId="9532"/>
    <cellStyle name="Input cel 6 6 7 2" xfId="19901"/>
    <cellStyle name="Input cel 6 6 7 3" xfId="37069"/>
    <cellStyle name="Input cel 6 6 8" xfId="14079"/>
    <cellStyle name="Input cel 6 6 8 2" xfId="25717"/>
    <cellStyle name="Input cel 6 6 9" xfId="23190"/>
    <cellStyle name="Input cel 6 7" xfId="5009"/>
    <cellStyle name="Input cel 6 7 2" xfId="15379"/>
    <cellStyle name="Input cel 6 7 2 2" xfId="33372"/>
    <cellStyle name="Input cel 6 7 3" xfId="27017"/>
    <cellStyle name="Input cel 6 8" xfId="1705"/>
    <cellStyle name="Input cel 6 8 2" xfId="12075"/>
    <cellStyle name="Input cel 6 8 2 2" xfId="30870"/>
    <cellStyle name="Input cel 6 8 3" xfId="23627"/>
    <cellStyle name="Input cel 6 9" xfId="4203"/>
    <cellStyle name="Input cel 6 9 2" xfId="14573"/>
    <cellStyle name="Input cel 6 9 2 2" xfId="32639"/>
    <cellStyle name="Input cel 6 9 3" xfId="26211"/>
    <cellStyle name="Input cel 7" xfId="575"/>
    <cellStyle name="Input cel 7 10" xfId="1788"/>
    <cellStyle name="Input cel 7 10 2" xfId="12158"/>
    <cellStyle name="Input cel 7 10 3" xfId="23710"/>
    <cellStyle name="Input cel 7 11" xfId="6163"/>
    <cellStyle name="Input cel 7 11 2" xfId="16532"/>
    <cellStyle name="Input cel 7 11 3" xfId="34388"/>
    <cellStyle name="Input cel 7 12" xfId="6701"/>
    <cellStyle name="Input cel 7 12 2" xfId="17070"/>
    <cellStyle name="Input cel 7 12 3" xfId="34835"/>
    <cellStyle name="Input cel 7 13" xfId="2530"/>
    <cellStyle name="Input cel 7 13 2" xfId="12900"/>
    <cellStyle name="Input cel 7 13 3" xfId="31587"/>
    <cellStyle name="Input cel 7 14" xfId="6579"/>
    <cellStyle name="Input cel 7 14 2" xfId="16948"/>
    <cellStyle name="Input cel 7 14 3" xfId="34713"/>
    <cellStyle name="Input cel 7 15" xfId="10947"/>
    <cellStyle name="Input cel 7 15 2" xfId="23502"/>
    <cellStyle name="Input cel 7 16" xfId="21420"/>
    <cellStyle name="Input cel 7 2" xfId="1006"/>
    <cellStyle name="Input cel 7 2 10" xfId="6629"/>
    <cellStyle name="Input cel 7 2 10 2" xfId="16998"/>
    <cellStyle name="Input cel 7 2 10 3" xfId="34763"/>
    <cellStyle name="Input cel 7 2 11" xfId="6016"/>
    <cellStyle name="Input cel 7 2 11 2" xfId="16385"/>
    <cellStyle name="Input cel 7 2 11 3" xfId="34241"/>
    <cellStyle name="Input cel 7 2 12" xfId="6884"/>
    <cellStyle name="Input cel 7 2 12 2" xfId="17253"/>
    <cellStyle name="Input cel 7 2 12 3" xfId="35014"/>
    <cellStyle name="Input cel 7 2 13" xfId="11376"/>
    <cellStyle name="Input cel 7 2 13 2" xfId="23612"/>
    <cellStyle name="Input cel 7 2 14" xfId="21812"/>
    <cellStyle name="Input cel 7 2 2" xfId="3099"/>
    <cellStyle name="Input cel 7 2 2 10" xfId="13469"/>
    <cellStyle name="Input cel 7 2 2 10 2" xfId="25107"/>
    <cellStyle name="Input cel 7 2 2 11" xfId="22580"/>
    <cellStyle name="Input cel 7 2 2 2" xfId="3640"/>
    <cellStyle name="Input cel 7 2 2 2 2" xfId="4136"/>
    <cellStyle name="Input cel 7 2 2 2 2 2" xfId="14506"/>
    <cellStyle name="Input cel 7 2 2 2 2 2 2" xfId="32577"/>
    <cellStyle name="Input cel 7 2 2 2 2 3" xfId="26144"/>
    <cellStyle name="Input cel 7 2 2 2 3" xfId="5731"/>
    <cellStyle name="Input cel 7 2 2 2 3 2" xfId="16100"/>
    <cellStyle name="Input cel 7 2 2 2 3 2 2" xfId="34025"/>
    <cellStyle name="Input cel 7 2 2 2 3 3" xfId="27738"/>
    <cellStyle name="Input cel 7 2 2 2 4" xfId="7396"/>
    <cellStyle name="Input cel 7 2 2 2 4 2" xfId="17765"/>
    <cellStyle name="Input cel 7 2 2 2 4 3" xfId="29664"/>
    <cellStyle name="Input cel 7 2 2 2 5" xfId="8151"/>
    <cellStyle name="Input cel 7 2 2 2 5 2" xfId="18520"/>
    <cellStyle name="Input cel 7 2 2 2 5 3" xfId="35688"/>
    <cellStyle name="Input cel 7 2 2 2 6" xfId="8845"/>
    <cellStyle name="Input cel 7 2 2 2 6 2" xfId="19214"/>
    <cellStyle name="Input cel 7 2 2 2 6 3" xfId="36382"/>
    <cellStyle name="Input cel 7 2 2 2 7" xfId="9463"/>
    <cellStyle name="Input cel 7 2 2 2 7 2" xfId="19832"/>
    <cellStyle name="Input cel 7 2 2 2 7 3" xfId="37000"/>
    <cellStyle name="Input cel 7 2 2 2 8" xfId="14010"/>
    <cellStyle name="Input cel 7 2 2 2 8 2" xfId="25648"/>
    <cellStyle name="Input cel 7 2 2 2 9" xfId="23121"/>
    <cellStyle name="Input cel 7 2 2 3" xfId="3818"/>
    <cellStyle name="Input cel 7 2 2 3 2" xfId="5173"/>
    <cellStyle name="Input cel 7 2 2 3 2 2" xfId="15542"/>
    <cellStyle name="Input cel 7 2 2 3 2 2 2" xfId="33516"/>
    <cellStyle name="Input cel 7 2 2 3 2 3" xfId="27180"/>
    <cellStyle name="Input cel 7 2 2 3 3" xfId="5909"/>
    <cellStyle name="Input cel 7 2 2 3 3 2" xfId="16278"/>
    <cellStyle name="Input cel 7 2 2 3 3 2 2" xfId="34203"/>
    <cellStyle name="Input cel 7 2 2 3 3 3" xfId="27916"/>
    <cellStyle name="Input cel 7 2 2 3 4" xfId="7574"/>
    <cellStyle name="Input cel 7 2 2 3 4 2" xfId="17943"/>
    <cellStyle name="Input cel 7 2 2 3 4 3" xfId="29842"/>
    <cellStyle name="Input cel 7 2 2 3 5" xfId="8329"/>
    <cellStyle name="Input cel 7 2 2 3 5 2" xfId="18698"/>
    <cellStyle name="Input cel 7 2 2 3 5 3" xfId="35866"/>
    <cellStyle name="Input cel 7 2 2 3 6" xfId="9023"/>
    <cellStyle name="Input cel 7 2 2 3 6 2" xfId="19392"/>
    <cellStyle name="Input cel 7 2 2 3 6 3" xfId="36560"/>
    <cellStyle name="Input cel 7 2 2 3 7" xfId="9641"/>
    <cellStyle name="Input cel 7 2 2 3 7 2" xfId="20010"/>
    <cellStyle name="Input cel 7 2 2 3 7 3" xfId="37178"/>
    <cellStyle name="Input cel 7 2 2 3 8" xfId="14188"/>
    <cellStyle name="Input cel 7 2 2 3 8 2" xfId="25826"/>
    <cellStyle name="Input cel 7 2 2 3 9" xfId="23299"/>
    <cellStyle name="Input cel 7 2 2 4" xfId="4249"/>
    <cellStyle name="Input cel 7 2 2 4 2" xfId="14619"/>
    <cellStyle name="Input cel 7 2 2 4 2 2" xfId="32682"/>
    <cellStyle name="Input cel 7 2 2 4 3" xfId="26257"/>
    <cellStyle name="Input cel 7 2 2 5" xfId="5306"/>
    <cellStyle name="Input cel 7 2 2 5 2" xfId="15675"/>
    <cellStyle name="Input cel 7 2 2 5 2 2" xfId="33627"/>
    <cellStyle name="Input cel 7 2 2 5 3" xfId="27313"/>
    <cellStyle name="Input cel 7 2 2 6" xfId="6942"/>
    <cellStyle name="Input cel 7 2 2 6 2" xfId="17311"/>
    <cellStyle name="Input cel 7 2 2 6 3" xfId="29123"/>
    <cellStyle name="Input cel 7 2 2 7" xfId="7717"/>
    <cellStyle name="Input cel 7 2 2 7 2" xfId="18086"/>
    <cellStyle name="Input cel 7 2 2 7 3" xfId="35254"/>
    <cellStyle name="Input cel 7 2 2 8" xfId="8445"/>
    <cellStyle name="Input cel 7 2 2 8 2" xfId="18814"/>
    <cellStyle name="Input cel 7 2 2 8 3" xfId="35982"/>
    <cellStyle name="Input cel 7 2 2 9" xfId="9104"/>
    <cellStyle name="Input cel 7 2 2 9 2" xfId="19473"/>
    <cellStyle name="Input cel 7 2 2 9 3" xfId="36641"/>
    <cellStyle name="Input cel 7 2 3" xfId="3507"/>
    <cellStyle name="Input cel 7 2 3 2" xfId="4847"/>
    <cellStyle name="Input cel 7 2 3 2 2" xfId="15217"/>
    <cellStyle name="Input cel 7 2 3 2 2 2" xfId="33227"/>
    <cellStyle name="Input cel 7 2 3 2 3" xfId="26855"/>
    <cellStyle name="Input cel 7 2 3 3" xfId="5598"/>
    <cellStyle name="Input cel 7 2 3 3 2" xfId="15967"/>
    <cellStyle name="Input cel 7 2 3 3 2 2" xfId="33892"/>
    <cellStyle name="Input cel 7 2 3 3 3" xfId="27605"/>
    <cellStyle name="Input cel 7 2 3 4" xfId="7263"/>
    <cellStyle name="Input cel 7 2 3 4 2" xfId="17632"/>
    <cellStyle name="Input cel 7 2 3 4 3" xfId="29531"/>
    <cellStyle name="Input cel 7 2 3 5" xfId="8018"/>
    <cellStyle name="Input cel 7 2 3 5 2" xfId="18387"/>
    <cellStyle name="Input cel 7 2 3 5 3" xfId="35555"/>
    <cellStyle name="Input cel 7 2 3 6" xfId="8712"/>
    <cellStyle name="Input cel 7 2 3 6 2" xfId="19081"/>
    <cellStyle name="Input cel 7 2 3 6 3" xfId="36249"/>
    <cellStyle name="Input cel 7 2 3 7" xfId="9330"/>
    <cellStyle name="Input cel 7 2 3 7 2" xfId="19699"/>
    <cellStyle name="Input cel 7 2 3 7 3" xfId="36867"/>
    <cellStyle name="Input cel 7 2 3 8" xfId="13877"/>
    <cellStyle name="Input cel 7 2 3 8 2" xfId="25515"/>
    <cellStyle name="Input cel 7 2 3 9" xfId="22988"/>
    <cellStyle name="Input cel 7 2 4" xfId="3426"/>
    <cellStyle name="Input cel 7 2 4 2" xfId="4015"/>
    <cellStyle name="Input cel 7 2 4 2 2" xfId="14385"/>
    <cellStyle name="Input cel 7 2 4 2 2 2" xfId="32460"/>
    <cellStyle name="Input cel 7 2 4 2 3" xfId="26023"/>
    <cellStyle name="Input cel 7 2 4 3" xfId="5517"/>
    <cellStyle name="Input cel 7 2 4 3 2" xfId="15886"/>
    <cellStyle name="Input cel 7 2 4 3 2 2" xfId="33811"/>
    <cellStyle name="Input cel 7 2 4 3 3" xfId="27524"/>
    <cellStyle name="Input cel 7 2 4 4" xfId="7182"/>
    <cellStyle name="Input cel 7 2 4 4 2" xfId="17551"/>
    <cellStyle name="Input cel 7 2 4 4 3" xfId="29450"/>
    <cellStyle name="Input cel 7 2 4 5" xfId="7937"/>
    <cellStyle name="Input cel 7 2 4 5 2" xfId="18306"/>
    <cellStyle name="Input cel 7 2 4 5 3" xfId="35474"/>
    <cellStyle name="Input cel 7 2 4 6" xfId="8631"/>
    <cellStyle name="Input cel 7 2 4 6 2" xfId="19000"/>
    <cellStyle name="Input cel 7 2 4 6 3" xfId="36168"/>
    <cellStyle name="Input cel 7 2 4 7" xfId="9249"/>
    <cellStyle name="Input cel 7 2 4 7 2" xfId="19618"/>
    <cellStyle name="Input cel 7 2 4 7 3" xfId="36786"/>
    <cellStyle name="Input cel 7 2 4 8" xfId="13796"/>
    <cellStyle name="Input cel 7 2 4 8 2" xfId="25434"/>
    <cellStyle name="Input cel 7 2 4 9" xfId="22907"/>
    <cellStyle name="Input cel 7 2 5" xfId="4520"/>
    <cellStyle name="Input cel 7 2 5 2" xfId="14890"/>
    <cellStyle name="Input cel 7 2 5 2 2" xfId="32928"/>
    <cellStyle name="Input cel 7 2 5 3" xfId="26528"/>
    <cellStyle name="Input cel 7 2 6" xfId="3849"/>
    <cellStyle name="Input cel 7 2 6 2" xfId="14219"/>
    <cellStyle name="Input cel 7 2 6 2 2" xfId="32309"/>
    <cellStyle name="Input cel 7 2 6 3" xfId="25857"/>
    <cellStyle name="Input cel 7 2 7" xfId="4151"/>
    <cellStyle name="Input cel 7 2 7 2" xfId="14521"/>
    <cellStyle name="Input cel 7 2 7 2 2" xfId="32592"/>
    <cellStyle name="Input cel 7 2 7 3" xfId="26159"/>
    <cellStyle name="Input cel 7 2 8" xfId="2418"/>
    <cellStyle name="Input cel 7 2 8 2" xfId="12788"/>
    <cellStyle name="Input cel 7 2 8 3" xfId="24340"/>
    <cellStyle name="Input cel 7 2 9" xfId="6435"/>
    <cellStyle name="Input cel 7 2 9 2" xfId="16804"/>
    <cellStyle name="Input cel 7 2 9 3" xfId="34569"/>
    <cellStyle name="Input cel 7 3" xfId="1163"/>
    <cellStyle name="Input cel 7 3 10" xfId="7004"/>
    <cellStyle name="Input cel 7 3 10 2" xfId="17373"/>
    <cellStyle name="Input cel 7 3 10 3" xfId="35078"/>
    <cellStyle name="Input cel 7 3 11" xfId="7767"/>
    <cellStyle name="Input cel 7 3 11 2" xfId="18136"/>
    <cellStyle name="Input cel 7 3 11 3" xfId="35304"/>
    <cellStyle name="Input cel 7 3 12" xfId="11533"/>
    <cellStyle name="Input cel 7 3 12 2" xfId="24496"/>
    <cellStyle name="Input cel 7 3 13" xfId="21969"/>
    <cellStyle name="Input cel 7 3 2" xfId="3362"/>
    <cellStyle name="Input cel 7 3 2 2" xfId="4537"/>
    <cellStyle name="Input cel 7 3 2 2 2" xfId="14907"/>
    <cellStyle name="Input cel 7 3 2 2 2 2" xfId="32942"/>
    <cellStyle name="Input cel 7 3 2 2 3" xfId="26545"/>
    <cellStyle name="Input cel 7 3 2 3" xfId="5453"/>
    <cellStyle name="Input cel 7 3 2 3 2" xfId="15822"/>
    <cellStyle name="Input cel 7 3 2 3 2 2" xfId="33747"/>
    <cellStyle name="Input cel 7 3 2 3 3" xfId="27460"/>
    <cellStyle name="Input cel 7 3 2 4" xfId="7118"/>
    <cellStyle name="Input cel 7 3 2 4 2" xfId="17487"/>
    <cellStyle name="Input cel 7 3 2 4 3" xfId="29386"/>
    <cellStyle name="Input cel 7 3 2 5" xfId="7873"/>
    <cellStyle name="Input cel 7 3 2 5 2" xfId="18242"/>
    <cellStyle name="Input cel 7 3 2 5 3" xfId="35410"/>
    <cellStyle name="Input cel 7 3 2 6" xfId="8567"/>
    <cellStyle name="Input cel 7 3 2 6 2" xfId="18936"/>
    <cellStyle name="Input cel 7 3 2 6 3" xfId="36104"/>
    <cellStyle name="Input cel 7 3 2 7" xfId="9185"/>
    <cellStyle name="Input cel 7 3 2 7 2" xfId="19554"/>
    <cellStyle name="Input cel 7 3 2 7 3" xfId="36722"/>
    <cellStyle name="Input cel 7 3 2 8" xfId="13732"/>
    <cellStyle name="Input cel 7 3 2 8 2" xfId="25370"/>
    <cellStyle name="Input cel 7 3 2 9" xfId="22843"/>
    <cellStyle name="Input cel 7 3 3" xfId="3320"/>
    <cellStyle name="Input cel 7 3 3 2" xfId="3933"/>
    <cellStyle name="Input cel 7 3 3 2 2" xfId="14303"/>
    <cellStyle name="Input cel 7 3 3 2 2 2" xfId="32389"/>
    <cellStyle name="Input cel 7 3 3 2 3" xfId="25941"/>
    <cellStyle name="Input cel 7 3 3 3" xfId="5411"/>
    <cellStyle name="Input cel 7 3 3 3 2" xfId="15780"/>
    <cellStyle name="Input cel 7 3 3 3 2 2" xfId="33705"/>
    <cellStyle name="Input cel 7 3 3 3 3" xfId="27418"/>
    <cellStyle name="Input cel 7 3 3 4" xfId="7076"/>
    <cellStyle name="Input cel 7 3 3 4 2" xfId="17445"/>
    <cellStyle name="Input cel 7 3 3 4 3" xfId="29344"/>
    <cellStyle name="Input cel 7 3 3 5" xfId="7831"/>
    <cellStyle name="Input cel 7 3 3 5 2" xfId="18200"/>
    <cellStyle name="Input cel 7 3 3 5 3" xfId="35368"/>
    <cellStyle name="Input cel 7 3 3 6" xfId="8525"/>
    <cellStyle name="Input cel 7 3 3 6 2" xfId="18894"/>
    <cellStyle name="Input cel 7 3 3 6 3" xfId="36062"/>
    <cellStyle name="Input cel 7 3 3 7" xfId="9143"/>
    <cellStyle name="Input cel 7 3 3 7 2" xfId="19512"/>
    <cellStyle name="Input cel 7 3 3 7 3" xfId="36680"/>
    <cellStyle name="Input cel 7 3 3 8" xfId="13690"/>
    <cellStyle name="Input cel 7 3 3 8 2" xfId="25328"/>
    <cellStyle name="Input cel 7 3 3 9" xfId="22801"/>
    <cellStyle name="Input cel 7 3 4" xfId="4600"/>
    <cellStyle name="Input cel 7 3 4 2" xfId="14970"/>
    <cellStyle name="Input cel 7 3 4 2 2" xfId="33002"/>
    <cellStyle name="Input cel 7 3 4 3" xfId="26608"/>
    <cellStyle name="Input cel 7 3 5" xfId="4527"/>
    <cellStyle name="Input cel 7 3 5 2" xfId="14897"/>
    <cellStyle name="Input cel 7 3 5 2 2" xfId="32934"/>
    <cellStyle name="Input cel 7 3 5 3" xfId="26535"/>
    <cellStyle name="Input cel 7 3 6" xfId="4518"/>
    <cellStyle name="Input cel 7 3 6 2" xfId="14888"/>
    <cellStyle name="Input cel 7 3 6 2 2" xfId="32927"/>
    <cellStyle name="Input cel 7 3 6 3" xfId="26526"/>
    <cellStyle name="Input cel 7 3 7" xfId="4921"/>
    <cellStyle name="Input cel 7 3 7 2" xfId="15291"/>
    <cellStyle name="Input cel 7 3 7 3" xfId="26929"/>
    <cellStyle name="Input cel 7 3 8" xfId="6550"/>
    <cellStyle name="Input cel 7 3 8 2" xfId="16919"/>
    <cellStyle name="Input cel 7 3 8 3" xfId="34684"/>
    <cellStyle name="Input cel 7 3 9" xfId="6358"/>
    <cellStyle name="Input cel 7 3 9 2" xfId="16727"/>
    <cellStyle name="Input cel 7 3 9 3" xfId="34503"/>
    <cellStyle name="Input cel 7 4" xfId="896"/>
    <cellStyle name="Input cel 7 4 10" xfId="8373"/>
    <cellStyle name="Input cel 7 4 10 2" xfId="18742"/>
    <cellStyle name="Input cel 7 4 10 3" xfId="35910"/>
    <cellStyle name="Input cel 7 4 11" xfId="9048"/>
    <cellStyle name="Input cel 7 4 11 2" xfId="19417"/>
    <cellStyle name="Input cel 7 4 11 3" xfId="36585"/>
    <cellStyle name="Input cel 7 4 12" xfId="11266"/>
    <cellStyle name="Input cel 7 4 12 2" xfId="24997"/>
    <cellStyle name="Input cel 7 4 13" xfId="22470"/>
    <cellStyle name="Input cel 7 4 2" xfId="3641"/>
    <cellStyle name="Input cel 7 4 2 2" xfId="4675"/>
    <cellStyle name="Input cel 7 4 2 2 2" xfId="15045"/>
    <cellStyle name="Input cel 7 4 2 2 2 2" xfId="33067"/>
    <cellStyle name="Input cel 7 4 2 2 3" xfId="26683"/>
    <cellStyle name="Input cel 7 4 2 3" xfId="5732"/>
    <cellStyle name="Input cel 7 4 2 3 2" xfId="16101"/>
    <cellStyle name="Input cel 7 4 2 3 2 2" xfId="34026"/>
    <cellStyle name="Input cel 7 4 2 3 3" xfId="27739"/>
    <cellStyle name="Input cel 7 4 2 4" xfId="7397"/>
    <cellStyle name="Input cel 7 4 2 4 2" xfId="17766"/>
    <cellStyle name="Input cel 7 4 2 4 3" xfId="29665"/>
    <cellStyle name="Input cel 7 4 2 5" xfId="8152"/>
    <cellStyle name="Input cel 7 4 2 5 2" xfId="18521"/>
    <cellStyle name="Input cel 7 4 2 5 3" xfId="35689"/>
    <cellStyle name="Input cel 7 4 2 6" xfId="8846"/>
    <cellStyle name="Input cel 7 4 2 6 2" xfId="19215"/>
    <cellStyle name="Input cel 7 4 2 6 3" xfId="36383"/>
    <cellStyle name="Input cel 7 4 2 7" xfId="9464"/>
    <cellStyle name="Input cel 7 4 2 7 2" xfId="19833"/>
    <cellStyle name="Input cel 7 4 2 7 3" xfId="37001"/>
    <cellStyle name="Input cel 7 4 2 8" xfId="14011"/>
    <cellStyle name="Input cel 7 4 2 8 2" xfId="25649"/>
    <cellStyle name="Input cel 7 4 2 9" xfId="23122"/>
    <cellStyle name="Input cel 7 4 3" xfId="3762"/>
    <cellStyle name="Input cel 7 4 3 2" xfId="4733"/>
    <cellStyle name="Input cel 7 4 3 2 2" xfId="15103"/>
    <cellStyle name="Input cel 7 4 3 2 2 2" xfId="33119"/>
    <cellStyle name="Input cel 7 4 3 2 3" xfId="26741"/>
    <cellStyle name="Input cel 7 4 3 3" xfId="5853"/>
    <cellStyle name="Input cel 7 4 3 3 2" xfId="16222"/>
    <cellStyle name="Input cel 7 4 3 3 2 2" xfId="34147"/>
    <cellStyle name="Input cel 7 4 3 3 3" xfId="27860"/>
    <cellStyle name="Input cel 7 4 3 4" xfId="7518"/>
    <cellStyle name="Input cel 7 4 3 4 2" xfId="17887"/>
    <cellStyle name="Input cel 7 4 3 4 3" xfId="29786"/>
    <cellStyle name="Input cel 7 4 3 5" xfId="8273"/>
    <cellStyle name="Input cel 7 4 3 5 2" xfId="18642"/>
    <cellStyle name="Input cel 7 4 3 5 3" xfId="35810"/>
    <cellStyle name="Input cel 7 4 3 6" xfId="8967"/>
    <cellStyle name="Input cel 7 4 3 6 2" xfId="19336"/>
    <cellStyle name="Input cel 7 4 3 6 3" xfId="36504"/>
    <cellStyle name="Input cel 7 4 3 7" xfId="9585"/>
    <cellStyle name="Input cel 7 4 3 7 2" xfId="19954"/>
    <cellStyle name="Input cel 7 4 3 7 3" xfId="37122"/>
    <cellStyle name="Input cel 7 4 3 8" xfId="14132"/>
    <cellStyle name="Input cel 7 4 3 8 2" xfId="25770"/>
    <cellStyle name="Input cel 7 4 3 9" xfId="23243"/>
    <cellStyle name="Input cel 7 4 4" xfId="1861"/>
    <cellStyle name="Input cel 7 4 4 2" xfId="12231"/>
    <cellStyle name="Input cel 7 4 4 2 2" xfId="31015"/>
    <cellStyle name="Input cel 7 4 4 3" xfId="23783"/>
    <cellStyle name="Input cel 7 4 5" xfId="5232"/>
    <cellStyle name="Input cel 7 4 5 2" xfId="15601"/>
    <cellStyle name="Input cel 7 4 5 2 2" xfId="33562"/>
    <cellStyle name="Input cel 7 4 5 3" xfId="27239"/>
    <cellStyle name="Input cel 7 4 6" xfId="4479"/>
    <cellStyle name="Input cel 7 4 6 2" xfId="14849"/>
    <cellStyle name="Input cel 7 4 6 2 2" xfId="32892"/>
    <cellStyle name="Input cel 7 4 6 3" xfId="26487"/>
    <cellStyle name="Input cel 7 4 7" xfId="5315"/>
    <cellStyle name="Input cel 7 4 7 2" xfId="15684"/>
    <cellStyle name="Input cel 7 4 7 3" xfId="27322"/>
    <cellStyle name="Input cel 7 4 8" xfId="6859"/>
    <cellStyle name="Input cel 7 4 8 2" xfId="17228"/>
    <cellStyle name="Input cel 7 4 8 3" xfId="34989"/>
    <cellStyle name="Input cel 7 4 9" xfId="7640"/>
    <cellStyle name="Input cel 7 4 9 2" xfId="18009"/>
    <cellStyle name="Input cel 7 4 9 3" xfId="35177"/>
    <cellStyle name="Input cel 7 5" xfId="3659"/>
    <cellStyle name="Input cel 7 5 2" xfId="3856"/>
    <cellStyle name="Input cel 7 5 2 2" xfId="14226"/>
    <cellStyle name="Input cel 7 5 2 2 2" xfId="32316"/>
    <cellStyle name="Input cel 7 5 2 3" xfId="25864"/>
    <cellStyle name="Input cel 7 5 3" xfId="5750"/>
    <cellStyle name="Input cel 7 5 3 2" xfId="16119"/>
    <cellStyle name="Input cel 7 5 3 2 2" xfId="34044"/>
    <cellStyle name="Input cel 7 5 3 3" xfId="27757"/>
    <cellStyle name="Input cel 7 5 4" xfId="7415"/>
    <cellStyle name="Input cel 7 5 4 2" xfId="17784"/>
    <cellStyle name="Input cel 7 5 4 3" xfId="29683"/>
    <cellStyle name="Input cel 7 5 5" xfId="8170"/>
    <cellStyle name="Input cel 7 5 5 2" xfId="18539"/>
    <cellStyle name="Input cel 7 5 5 3" xfId="35707"/>
    <cellStyle name="Input cel 7 5 6" xfId="8864"/>
    <cellStyle name="Input cel 7 5 6 2" xfId="19233"/>
    <cellStyle name="Input cel 7 5 6 3" xfId="36401"/>
    <cellStyle name="Input cel 7 5 7" xfId="9482"/>
    <cellStyle name="Input cel 7 5 7 2" xfId="19851"/>
    <cellStyle name="Input cel 7 5 7 3" xfId="37019"/>
    <cellStyle name="Input cel 7 5 8" xfId="14029"/>
    <cellStyle name="Input cel 7 5 8 2" xfId="25667"/>
    <cellStyle name="Input cel 7 5 9" xfId="23140"/>
    <cellStyle name="Input cel 7 6" xfId="3526"/>
    <cellStyle name="Input cel 7 6 2" xfId="4226"/>
    <cellStyle name="Input cel 7 6 2 2" xfId="14596"/>
    <cellStyle name="Input cel 7 6 2 2 2" xfId="32661"/>
    <cellStyle name="Input cel 7 6 2 3" xfId="26234"/>
    <cellStyle name="Input cel 7 6 3" xfId="5617"/>
    <cellStyle name="Input cel 7 6 3 2" xfId="15986"/>
    <cellStyle name="Input cel 7 6 3 2 2" xfId="33911"/>
    <cellStyle name="Input cel 7 6 3 3" xfId="27624"/>
    <cellStyle name="Input cel 7 6 4" xfId="7282"/>
    <cellStyle name="Input cel 7 6 4 2" xfId="17651"/>
    <cellStyle name="Input cel 7 6 4 3" xfId="29550"/>
    <cellStyle name="Input cel 7 6 5" xfId="8037"/>
    <cellStyle name="Input cel 7 6 5 2" xfId="18406"/>
    <cellStyle name="Input cel 7 6 5 3" xfId="35574"/>
    <cellStyle name="Input cel 7 6 6" xfId="8731"/>
    <cellStyle name="Input cel 7 6 6 2" xfId="19100"/>
    <cellStyle name="Input cel 7 6 6 3" xfId="36268"/>
    <cellStyle name="Input cel 7 6 7" xfId="9349"/>
    <cellStyle name="Input cel 7 6 7 2" xfId="19718"/>
    <cellStyle name="Input cel 7 6 7 3" xfId="36886"/>
    <cellStyle name="Input cel 7 6 8" xfId="13896"/>
    <cellStyle name="Input cel 7 6 8 2" xfId="25534"/>
    <cellStyle name="Input cel 7 6 9" xfId="23007"/>
    <cellStyle name="Input cel 7 7" xfId="4716"/>
    <cellStyle name="Input cel 7 7 2" xfId="15086"/>
    <cellStyle name="Input cel 7 7 2 2" xfId="33104"/>
    <cellStyle name="Input cel 7 7 3" xfId="26724"/>
    <cellStyle name="Input cel 7 8" xfId="1780"/>
    <cellStyle name="Input cel 7 8 2" xfId="12150"/>
    <cellStyle name="Input cel 7 8 2 2" xfId="30940"/>
    <cellStyle name="Input cel 7 8 3" xfId="23702"/>
    <cellStyle name="Input cel 7 9" xfId="5328"/>
    <cellStyle name="Input cel 7 9 2" xfId="15697"/>
    <cellStyle name="Input cel 7 9 2 2" xfId="33642"/>
    <cellStyle name="Input cel 7 9 3" xfId="27335"/>
    <cellStyle name="Input cel 8" xfId="540"/>
    <cellStyle name="Input cel 8 10" xfId="6134"/>
    <cellStyle name="Input cel 8 10 2" xfId="16503"/>
    <cellStyle name="Input cel 8 10 3" xfId="34359"/>
    <cellStyle name="Input cel 8 11" xfId="6967"/>
    <cellStyle name="Input cel 8 11 2" xfId="17336"/>
    <cellStyle name="Input cel 8 11 3" xfId="35041"/>
    <cellStyle name="Input cel 8 12" xfId="7739"/>
    <cellStyle name="Input cel 8 12 2" xfId="18108"/>
    <cellStyle name="Input cel 8 12 3" xfId="35276"/>
    <cellStyle name="Input cel 8 13" xfId="8461"/>
    <cellStyle name="Input cel 8 13 2" xfId="18830"/>
    <cellStyle name="Input cel 8 13 3" xfId="35998"/>
    <cellStyle name="Input cel 8 14" xfId="10912"/>
    <cellStyle name="Input cel 8 14 2" xfId="23467"/>
    <cellStyle name="Input cel 8 15" xfId="21385"/>
    <cellStyle name="Input cel 8 2" xfId="989"/>
    <cellStyle name="Input cel 8 2 10" xfId="6179"/>
    <cellStyle name="Input cel 8 2 10 2" xfId="16548"/>
    <cellStyle name="Input cel 8 2 10 3" xfId="34404"/>
    <cellStyle name="Input cel 8 2 11" xfId="6708"/>
    <cellStyle name="Input cel 8 2 11 2" xfId="17077"/>
    <cellStyle name="Input cel 8 2 11 3" xfId="34842"/>
    <cellStyle name="Input cel 8 2 12" xfId="6840"/>
    <cellStyle name="Input cel 8 2 12 2" xfId="17209"/>
    <cellStyle name="Input cel 8 2 12 3" xfId="34970"/>
    <cellStyle name="Input cel 8 2 13" xfId="11359"/>
    <cellStyle name="Input cel 8 2 13 2" xfId="23595"/>
    <cellStyle name="Input cel 8 2 14" xfId="21795"/>
    <cellStyle name="Input cel 8 2 2" xfId="3082"/>
    <cellStyle name="Input cel 8 2 2 10" xfId="13452"/>
    <cellStyle name="Input cel 8 2 2 10 2" xfId="25090"/>
    <cellStyle name="Input cel 8 2 2 11" xfId="22563"/>
    <cellStyle name="Input cel 8 2 2 2" xfId="3325"/>
    <cellStyle name="Input cel 8 2 2 2 2" xfId="4274"/>
    <cellStyle name="Input cel 8 2 2 2 2 2" xfId="14644"/>
    <cellStyle name="Input cel 8 2 2 2 2 2 2" xfId="32706"/>
    <cellStyle name="Input cel 8 2 2 2 2 3" xfId="26282"/>
    <cellStyle name="Input cel 8 2 2 2 3" xfId="5416"/>
    <cellStyle name="Input cel 8 2 2 2 3 2" xfId="15785"/>
    <cellStyle name="Input cel 8 2 2 2 3 2 2" xfId="33710"/>
    <cellStyle name="Input cel 8 2 2 2 3 3" xfId="27423"/>
    <cellStyle name="Input cel 8 2 2 2 4" xfId="7081"/>
    <cellStyle name="Input cel 8 2 2 2 4 2" xfId="17450"/>
    <cellStyle name="Input cel 8 2 2 2 4 3" xfId="29349"/>
    <cellStyle name="Input cel 8 2 2 2 5" xfId="7836"/>
    <cellStyle name="Input cel 8 2 2 2 5 2" xfId="18205"/>
    <cellStyle name="Input cel 8 2 2 2 5 3" xfId="35373"/>
    <cellStyle name="Input cel 8 2 2 2 6" xfId="8530"/>
    <cellStyle name="Input cel 8 2 2 2 6 2" xfId="18899"/>
    <cellStyle name="Input cel 8 2 2 2 6 3" xfId="36067"/>
    <cellStyle name="Input cel 8 2 2 2 7" xfId="9148"/>
    <cellStyle name="Input cel 8 2 2 2 7 2" xfId="19517"/>
    <cellStyle name="Input cel 8 2 2 2 7 3" xfId="36685"/>
    <cellStyle name="Input cel 8 2 2 2 8" xfId="13695"/>
    <cellStyle name="Input cel 8 2 2 2 8 2" xfId="25333"/>
    <cellStyle name="Input cel 8 2 2 2 9" xfId="22806"/>
    <cellStyle name="Input cel 8 2 2 3" xfId="3801"/>
    <cellStyle name="Input cel 8 2 2 3 2" xfId="5156"/>
    <cellStyle name="Input cel 8 2 2 3 2 2" xfId="15525"/>
    <cellStyle name="Input cel 8 2 2 3 2 2 2" xfId="33499"/>
    <cellStyle name="Input cel 8 2 2 3 2 3" xfId="27163"/>
    <cellStyle name="Input cel 8 2 2 3 3" xfId="5892"/>
    <cellStyle name="Input cel 8 2 2 3 3 2" xfId="16261"/>
    <cellStyle name="Input cel 8 2 2 3 3 2 2" xfId="34186"/>
    <cellStyle name="Input cel 8 2 2 3 3 3" xfId="27899"/>
    <cellStyle name="Input cel 8 2 2 3 4" xfId="7557"/>
    <cellStyle name="Input cel 8 2 2 3 4 2" xfId="17926"/>
    <cellStyle name="Input cel 8 2 2 3 4 3" xfId="29825"/>
    <cellStyle name="Input cel 8 2 2 3 5" xfId="8312"/>
    <cellStyle name="Input cel 8 2 2 3 5 2" xfId="18681"/>
    <cellStyle name="Input cel 8 2 2 3 5 3" xfId="35849"/>
    <cellStyle name="Input cel 8 2 2 3 6" xfId="9006"/>
    <cellStyle name="Input cel 8 2 2 3 6 2" xfId="19375"/>
    <cellStyle name="Input cel 8 2 2 3 6 3" xfId="36543"/>
    <cellStyle name="Input cel 8 2 2 3 7" xfId="9624"/>
    <cellStyle name="Input cel 8 2 2 3 7 2" xfId="19993"/>
    <cellStyle name="Input cel 8 2 2 3 7 3" xfId="37161"/>
    <cellStyle name="Input cel 8 2 2 3 8" xfId="14171"/>
    <cellStyle name="Input cel 8 2 2 3 8 2" xfId="25809"/>
    <cellStyle name="Input cel 8 2 2 3 9" xfId="23282"/>
    <cellStyle name="Input cel 8 2 2 4" xfId="4173"/>
    <cellStyle name="Input cel 8 2 2 4 2" xfId="14543"/>
    <cellStyle name="Input cel 8 2 2 4 2 2" xfId="32612"/>
    <cellStyle name="Input cel 8 2 2 4 3" xfId="26181"/>
    <cellStyle name="Input cel 8 2 2 5" xfId="5289"/>
    <cellStyle name="Input cel 8 2 2 5 2" xfId="15658"/>
    <cellStyle name="Input cel 8 2 2 5 2 2" xfId="33610"/>
    <cellStyle name="Input cel 8 2 2 5 3" xfId="27296"/>
    <cellStyle name="Input cel 8 2 2 6" xfId="6925"/>
    <cellStyle name="Input cel 8 2 2 6 2" xfId="17294"/>
    <cellStyle name="Input cel 8 2 2 6 3" xfId="29106"/>
    <cellStyle name="Input cel 8 2 2 7" xfId="7700"/>
    <cellStyle name="Input cel 8 2 2 7 2" xfId="18069"/>
    <cellStyle name="Input cel 8 2 2 7 3" xfId="35237"/>
    <cellStyle name="Input cel 8 2 2 8" xfId="8428"/>
    <cellStyle name="Input cel 8 2 2 8 2" xfId="18797"/>
    <cellStyle name="Input cel 8 2 2 8 3" xfId="35965"/>
    <cellStyle name="Input cel 8 2 2 9" xfId="9087"/>
    <cellStyle name="Input cel 8 2 2 9 2" xfId="19456"/>
    <cellStyle name="Input cel 8 2 2 9 3" xfId="36624"/>
    <cellStyle name="Input cel 8 2 3" xfId="2097"/>
    <cellStyle name="Input cel 8 2 3 2" xfId="4715"/>
    <cellStyle name="Input cel 8 2 3 2 2" xfId="15085"/>
    <cellStyle name="Input cel 8 2 3 2 2 2" xfId="33103"/>
    <cellStyle name="Input cel 8 2 3 2 3" xfId="26723"/>
    <cellStyle name="Input cel 8 2 3 3" xfId="4129"/>
    <cellStyle name="Input cel 8 2 3 3 2" xfId="14499"/>
    <cellStyle name="Input cel 8 2 3 3 2 2" xfId="32570"/>
    <cellStyle name="Input cel 8 2 3 3 3" xfId="26137"/>
    <cellStyle name="Input cel 8 2 3 4" xfId="6199"/>
    <cellStyle name="Input cel 8 2 3 4 2" xfId="16568"/>
    <cellStyle name="Input cel 8 2 3 4 3" xfId="28177"/>
    <cellStyle name="Input cel 8 2 3 5" xfId="1493"/>
    <cellStyle name="Input cel 8 2 3 5 2" xfId="11863"/>
    <cellStyle name="Input cel 8 2 3 5 3" xfId="30661"/>
    <cellStyle name="Input cel 8 2 3 6" xfId="6002"/>
    <cellStyle name="Input cel 8 2 3 6 2" xfId="16371"/>
    <cellStyle name="Input cel 8 2 3 6 3" xfId="34227"/>
    <cellStyle name="Input cel 8 2 3 7" xfId="6110"/>
    <cellStyle name="Input cel 8 2 3 7 2" xfId="16479"/>
    <cellStyle name="Input cel 8 2 3 7 3" xfId="34335"/>
    <cellStyle name="Input cel 8 2 3 8" xfId="12467"/>
    <cellStyle name="Input cel 8 2 3 8 2" xfId="24019"/>
    <cellStyle name="Input cel 8 2 3 9" xfId="21483"/>
    <cellStyle name="Input cel 8 2 4" xfId="3660"/>
    <cellStyle name="Input cel 8 2 4 2" xfId="1766"/>
    <cellStyle name="Input cel 8 2 4 2 2" xfId="12136"/>
    <cellStyle name="Input cel 8 2 4 2 2 2" xfId="30928"/>
    <cellStyle name="Input cel 8 2 4 2 3" xfId="23688"/>
    <cellStyle name="Input cel 8 2 4 3" xfId="5751"/>
    <cellStyle name="Input cel 8 2 4 3 2" xfId="16120"/>
    <cellStyle name="Input cel 8 2 4 3 2 2" xfId="34045"/>
    <cellStyle name="Input cel 8 2 4 3 3" xfId="27758"/>
    <cellStyle name="Input cel 8 2 4 4" xfId="7416"/>
    <cellStyle name="Input cel 8 2 4 4 2" xfId="17785"/>
    <cellStyle name="Input cel 8 2 4 4 3" xfId="29684"/>
    <cellStyle name="Input cel 8 2 4 5" xfId="8171"/>
    <cellStyle name="Input cel 8 2 4 5 2" xfId="18540"/>
    <cellStyle name="Input cel 8 2 4 5 3" xfId="35708"/>
    <cellStyle name="Input cel 8 2 4 6" xfId="8865"/>
    <cellStyle name="Input cel 8 2 4 6 2" xfId="19234"/>
    <cellStyle name="Input cel 8 2 4 6 3" xfId="36402"/>
    <cellStyle name="Input cel 8 2 4 7" xfId="9483"/>
    <cellStyle name="Input cel 8 2 4 7 2" xfId="19852"/>
    <cellStyle name="Input cel 8 2 4 7 3" xfId="37020"/>
    <cellStyle name="Input cel 8 2 4 8" xfId="14030"/>
    <cellStyle name="Input cel 8 2 4 8 2" xfId="25668"/>
    <cellStyle name="Input cel 8 2 4 9" xfId="23141"/>
    <cellStyle name="Input cel 8 2 5" xfId="5107"/>
    <cellStyle name="Input cel 8 2 5 2" xfId="15477"/>
    <cellStyle name="Input cel 8 2 5 2 2" xfId="33456"/>
    <cellStyle name="Input cel 8 2 5 3" xfId="27115"/>
    <cellStyle name="Input cel 8 2 6" xfId="3867"/>
    <cellStyle name="Input cel 8 2 6 2" xfId="14237"/>
    <cellStyle name="Input cel 8 2 6 2 2" xfId="32326"/>
    <cellStyle name="Input cel 8 2 6 3" xfId="25875"/>
    <cellStyle name="Input cel 8 2 7" xfId="5255"/>
    <cellStyle name="Input cel 8 2 7 2" xfId="15624"/>
    <cellStyle name="Input cel 8 2 7 2 2" xfId="33577"/>
    <cellStyle name="Input cel 8 2 7 3" xfId="27262"/>
    <cellStyle name="Input cel 8 2 8" xfId="5951"/>
    <cellStyle name="Input cel 8 2 8 2" xfId="16320"/>
    <cellStyle name="Input cel 8 2 8 3" xfId="27958"/>
    <cellStyle name="Input cel 8 2 9" xfId="6418"/>
    <cellStyle name="Input cel 8 2 9 2" xfId="16787"/>
    <cellStyle name="Input cel 8 2 9 3" xfId="34552"/>
    <cellStyle name="Input cel 8 3" xfId="1128"/>
    <cellStyle name="Input cel 8 3 10" xfId="7009"/>
    <cellStyle name="Input cel 8 3 10 2" xfId="17378"/>
    <cellStyle name="Input cel 8 3 10 3" xfId="35083"/>
    <cellStyle name="Input cel 8 3 11" xfId="7772"/>
    <cellStyle name="Input cel 8 3 11 2" xfId="18141"/>
    <cellStyle name="Input cel 8 3 11 3" xfId="35309"/>
    <cellStyle name="Input cel 8 3 12" xfId="11498"/>
    <cellStyle name="Input cel 8 3 12 2" xfId="24461"/>
    <cellStyle name="Input cel 8 3 13" xfId="21934"/>
    <cellStyle name="Input cel 8 3 2" xfId="2102"/>
    <cellStyle name="Input cel 8 3 2 2" xfId="1968"/>
    <cellStyle name="Input cel 8 3 2 2 2" xfId="12338"/>
    <cellStyle name="Input cel 8 3 2 2 2 2" xfId="31118"/>
    <cellStyle name="Input cel 8 3 2 2 3" xfId="23890"/>
    <cellStyle name="Input cel 8 3 2 3" xfId="4893"/>
    <cellStyle name="Input cel 8 3 2 3 2" xfId="15263"/>
    <cellStyle name="Input cel 8 3 2 3 2 2" xfId="33267"/>
    <cellStyle name="Input cel 8 3 2 3 3" xfId="26901"/>
    <cellStyle name="Input cel 8 3 2 4" xfId="6204"/>
    <cellStyle name="Input cel 8 3 2 4 2" xfId="16573"/>
    <cellStyle name="Input cel 8 3 2 4 3" xfId="28182"/>
    <cellStyle name="Input cel 8 3 2 5" xfId="1498"/>
    <cellStyle name="Input cel 8 3 2 5 2" xfId="11868"/>
    <cellStyle name="Input cel 8 3 2 5 3" xfId="30666"/>
    <cellStyle name="Input cel 8 3 2 6" xfId="6206"/>
    <cellStyle name="Input cel 8 3 2 6 2" xfId="16575"/>
    <cellStyle name="Input cel 8 3 2 6 3" xfId="34424"/>
    <cellStyle name="Input cel 8 3 2 7" xfId="1499"/>
    <cellStyle name="Input cel 8 3 2 7 2" xfId="11869"/>
    <cellStyle name="Input cel 8 3 2 7 3" xfId="30667"/>
    <cellStyle name="Input cel 8 3 2 8" xfId="12472"/>
    <cellStyle name="Input cel 8 3 2 8 2" xfId="24024"/>
    <cellStyle name="Input cel 8 3 2 9" xfId="21488"/>
    <cellStyle name="Input cel 8 3 3" xfId="2172"/>
    <cellStyle name="Input cel 8 3 3 2" xfId="5050"/>
    <cellStyle name="Input cel 8 3 3 2 2" xfId="15420"/>
    <cellStyle name="Input cel 8 3 3 2 2 2" xfId="33408"/>
    <cellStyle name="Input cel 8 3 3 2 3" xfId="27058"/>
    <cellStyle name="Input cel 8 3 3 3" xfId="4934"/>
    <cellStyle name="Input cel 8 3 3 3 2" xfId="15304"/>
    <cellStyle name="Input cel 8 3 3 3 2 2" xfId="33306"/>
    <cellStyle name="Input cel 8 3 3 3 3" xfId="26942"/>
    <cellStyle name="Input cel 8 3 3 4" xfId="6267"/>
    <cellStyle name="Input cel 8 3 3 4 2" xfId="16636"/>
    <cellStyle name="Input cel 8 3 3 4 3" xfId="28252"/>
    <cellStyle name="Input cel 8 3 3 5" xfId="6228"/>
    <cellStyle name="Input cel 8 3 3 5 2" xfId="16597"/>
    <cellStyle name="Input cel 8 3 3 5 3" xfId="34432"/>
    <cellStyle name="Input cel 8 3 3 6" xfId="6307"/>
    <cellStyle name="Input cel 8 3 3 6 2" xfId="16676"/>
    <cellStyle name="Input cel 8 3 3 6 3" xfId="34453"/>
    <cellStyle name="Input cel 8 3 3 7" xfId="6350"/>
    <cellStyle name="Input cel 8 3 3 7 2" xfId="16719"/>
    <cellStyle name="Input cel 8 3 3 7 3" xfId="34495"/>
    <cellStyle name="Input cel 8 3 3 8" xfId="12542"/>
    <cellStyle name="Input cel 8 3 3 8 2" xfId="24094"/>
    <cellStyle name="Input cel 8 3 3 9" xfId="21558"/>
    <cellStyle name="Input cel 8 3 4" xfId="4746"/>
    <cellStyle name="Input cel 8 3 4 2" xfId="15116"/>
    <cellStyle name="Input cel 8 3 4 2 2" xfId="33131"/>
    <cellStyle name="Input cel 8 3 4 3" xfId="26754"/>
    <cellStyle name="Input cel 8 3 5" xfId="1898"/>
    <cellStyle name="Input cel 8 3 5 2" xfId="12268"/>
    <cellStyle name="Input cel 8 3 5 2 2" xfId="31049"/>
    <cellStyle name="Input cel 8 3 5 3" xfId="23820"/>
    <cellStyle name="Input cel 8 3 6" xfId="3973"/>
    <cellStyle name="Input cel 8 3 6 2" xfId="14343"/>
    <cellStyle name="Input cel 8 3 6 2 2" xfId="32426"/>
    <cellStyle name="Input cel 8 3 6 3" xfId="25981"/>
    <cellStyle name="Input cel 8 3 7" xfId="4217"/>
    <cellStyle name="Input cel 8 3 7 2" xfId="14587"/>
    <cellStyle name="Input cel 8 3 7 3" xfId="26225"/>
    <cellStyle name="Input cel 8 3 8" xfId="6523"/>
    <cellStyle name="Input cel 8 3 8 2" xfId="16892"/>
    <cellStyle name="Input cel 8 3 8 3" xfId="34657"/>
    <cellStyle name="Input cel 8 3 9" xfId="6641"/>
    <cellStyle name="Input cel 8 3 9 2" xfId="17010"/>
    <cellStyle name="Input cel 8 3 9 3" xfId="34775"/>
    <cellStyle name="Input cel 8 4" xfId="3656"/>
    <cellStyle name="Input cel 8 4 2" xfId="4224"/>
    <cellStyle name="Input cel 8 4 2 2" xfId="14594"/>
    <cellStyle name="Input cel 8 4 2 2 2" xfId="32659"/>
    <cellStyle name="Input cel 8 4 2 3" xfId="26232"/>
    <cellStyle name="Input cel 8 4 3" xfId="5747"/>
    <cellStyle name="Input cel 8 4 3 2" xfId="16116"/>
    <cellStyle name="Input cel 8 4 3 2 2" xfId="34041"/>
    <cellStyle name="Input cel 8 4 3 3" xfId="27754"/>
    <cellStyle name="Input cel 8 4 4" xfId="7412"/>
    <cellStyle name="Input cel 8 4 4 2" xfId="17781"/>
    <cellStyle name="Input cel 8 4 4 3" xfId="29680"/>
    <cellStyle name="Input cel 8 4 5" xfId="8167"/>
    <cellStyle name="Input cel 8 4 5 2" xfId="18536"/>
    <cellStyle name="Input cel 8 4 5 3" xfId="35704"/>
    <cellStyle name="Input cel 8 4 6" xfId="8861"/>
    <cellStyle name="Input cel 8 4 6 2" xfId="19230"/>
    <cellStyle name="Input cel 8 4 6 3" xfId="36398"/>
    <cellStyle name="Input cel 8 4 7" xfId="9479"/>
    <cellStyle name="Input cel 8 4 7 2" xfId="19848"/>
    <cellStyle name="Input cel 8 4 7 3" xfId="37016"/>
    <cellStyle name="Input cel 8 4 8" xfId="14026"/>
    <cellStyle name="Input cel 8 4 8 2" xfId="25664"/>
    <cellStyle name="Input cel 8 4 9" xfId="23137"/>
    <cellStyle name="Input cel 8 5" xfId="3564"/>
    <cellStyle name="Input cel 8 5 2" xfId="3996"/>
    <cellStyle name="Input cel 8 5 2 2" xfId="14366"/>
    <cellStyle name="Input cel 8 5 2 2 2" xfId="32445"/>
    <cellStyle name="Input cel 8 5 2 3" xfId="26004"/>
    <cellStyle name="Input cel 8 5 3" xfId="5655"/>
    <cellStyle name="Input cel 8 5 3 2" xfId="16024"/>
    <cellStyle name="Input cel 8 5 3 2 2" xfId="33949"/>
    <cellStyle name="Input cel 8 5 3 3" xfId="27662"/>
    <cellStyle name="Input cel 8 5 4" xfId="7320"/>
    <cellStyle name="Input cel 8 5 4 2" xfId="17689"/>
    <cellStyle name="Input cel 8 5 4 3" xfId="29588"/>
    <cellStyle name="Input cel 8 5 5" xfId="8075"/>
    <cellStyle name="Input cel 8 5 5 2" xfId="18444"/>
    <cellStyle name="Input cel 8 5 5 3" xfId="35612"/>
    <cellStyle name="Input cel 8 5 6" xfId="8769"/>
    <cellStyle name="Input cel 8 5 6 2" xfId="19138"/>
    <cellStyle name="Input cel 8 5 6 3" xfId="36306"/>
    <cellStyle name="Input cel 8 5 7" xfId="9387"/>
    <cellStyle name="Input cel 8 5 7 2" xfId="19756"/>
    <cellStyle name="Input cel 8 5 7 3" xfId="36924"/>
    <cellStyle name="Input cel 8 5 8" xfId="13934"/>
    <cellStyle name="Input cel 8 5 8 2" xfId="25572"/>
    <cellStyle name="Input cel 8 5 9" xfId="23045"/>
    <cellStyle name="Input cel 8 6" xfId="1795"/>
    <cellStyle name="Input cel 8 6 2" xfId="12165"/>
    <cellStyle name="Input cel 8 6 2 2" xfId="30952"/>
    <cellStyle name="Input cel 8 6 3" xfId="23717"/>
    <cellStyle name="Input cel 8 7" xfId="4190"/>
    <cellStyle name="Input cel 8 7 2" xfId="14560"/>
    <cellStyle name="Input cel 8 7 2 2" xfId="32627"/>
    <cellStyle name="Input cel 8 7 3" xfId="26198"/>
    <cellStyle name="Input cel 8 8" xfId="4367"/>
    <cellStyle name="Input cel 8 8 2" xfId="14737"/>
    <cellStyle name="Input cel 8 8 2 2" xfId="32788"/>
    <cellStyle name="Input cel 8 8 3" xfId="26375"/>
    <cellStyle name="Input cel 8 9" xfId="5067"/>
    <cellStyle name="Input cel 8 9 2" xfId="15437"/>
    <cellStyle name="Input cel 8 9 3" xfId="27075"/>
    <cellStyle name="Input cel 9" xfId="21187"/>
    <cellStyle name="Linked Cell 2" xfId="284"/>
    <cellStyle name="Linked Cell 3" xfId="285"/>
    <cellStyle name="Neutral 2" xfId="286"/>
    <cellStyle name="Neutral 3" xfId="287"/>
    <cellStyle name="Normal" xfId="0" builtinId="0"/>
    <cellStyle name="Normal 10" xfId="4"/>
    <cellStyle name="Normal 10 2" xfId="288"/>
    <cellStyle name="Normal 11" xfId="289"/>
    <cellStyle name="Normal 12" xfId="290"/>
    <cellStyle name="Normal 12 2" xfId="291"/>
    <cellStyle name="Normal 13" xfId="292"/>
    <cellStyle name="Normal 13 2" xfId="293"/>
    <cellStyle name="Normal 14" xfId="294"/>
    <cellStyle name="Normal 15" xfId="453"/>
    <cellStyle name="Normal 15 10" xfId="1879"/>
    <cellStyle name="Normal 15 10 2" xfId="12249"/>
    <cellStyle name="Normal 15 10 2 2" xfId="41843"/>
    <cellStyle name="Normal 15 10 2 2 2" xfId="53459"/>
    <cellStyle name="Normal 15 10 2 3" xfId="47651"/>
    <cellStyle name="Normal 15 10 2 4" xfId="31030"/>
    <cellStyle name="Normal 15 10 3" xfId="38556"/>
    <cellStyle name="Normal 15 10 3 2" xfId="50172"/>
    <cellStyle name="Normal 15 10 4" xfId="44364"/>
    <cellStyle name="Normal 15 10 5" xfId="23801"/>
    <cellStyle name="Normal 15 11" xfId="1502"/>
    <cellStyle name="Normal 15 11 2" xfId="11872"/>
    <cellStyle name="Normal 15 11 2 2" xfId="41660"/>
    <cellStyle name="Normal 15 11 2 2 2" xfId="53276"/>
    <cellStyle name="Normal 15 11 2 3" xfId="47468"/>
    <cellStyle name="Normal 15 11 2 4" xfId="30670"/>
    <cellStyle name="Normal 15 11 3" xfId="39725"/>
    <cellStyle name="Normal 15 11 3 2" xfId="51341"/>
    <cellStyle name="Normal 15 11 4" xfId="45533"/>
    <cellStyle name="Normal 15 11 5" xfId="28011"/>
    <cellStyle name="Normal 15 12" xfId="9667"/>
    <cellStyle name="Normal 15 12 2" xfId="20036"/>
    <cellStyle name="Normal 15 12 2 2" xfId="54628"/>
    <cellStyle name="Normal 15 12 2 3" xfId="43012"/>
    <cellStyle name="Normal 15 12 3" xfId="48820"/>
    <cellStyle name="Normal 15 12 4" xfId="37204"/>
    <cellStyle name="Normal 15 13" xfId="10839"/>
    <cellStyle name="Normal 15 13 2" xfId="40894"/>
    <cellStyle name="Normal 15 13 2 2" xfId="52510"/>
    <cellStyle name="Normal 15 13 3" xfId="46702"/>
    <cellStyle name="Normal 15 13 4" xfId="29868"/>
    <cellStyle name="Normal 15 14" xfId="38373"/>
    <cellStyle name="Normal 15 14 2" xfId="49989"/>
    <cellStyle name="Normal 15 15" xfId="23334"/>
    <cellStyle name="Normal 15 16" xfId="44181"/>
    <cellStyle name="Normal 15 17" xfId="21223"/>
    <cellStyle name="Normal 15 2" xfId="519"/>
    <cellStyle name="Normal 15 2 10" xfId="10891"/>
    <cellStyle name="Normal 15 2 10 2" xfId="40931"/>
    <cellStyle name="Normal 15 2 10 2 2" xfId="52547"/>
    <cellStyle name="Normal 15 2 10 3" xfId="46739"/>
    <cellStyle name="Normal 15 2 10 4" xfId="29905"/>
    <cellStyle name="Normal 15 2 11" xfId="38447"/>
    <cellStyle name="Normal 15 2 11 2" xfId="50063"/>
    <cellStyle name="Normal 15 2 12" xfId="23446"/>
    <cellStyle name="Normal 15 2 13" xfId="44255"/>
    <cellStyle name="Normal 15 2 14" xfId="21364"/>
    <cellStyle name="Normal 15 2 2" xfId="846"/>
    <cellStyle name="Normal 15 2 2 2" xfId="2953"/>
    <cellStyle name="Normal 15 2 2 2 2" xfId="10545"/>
    <cellStyle name="Normal 15 2 2 2 2 2" xfId="20914"/>
    <cellStyle name="Normal 15 2 2 2 2 2 2" xfId="43890"/>
    <cellStyle name="Normal 15 2 2 2 2 2 2 2" xfId="55506"/>
    <cellStyle name="Normal 15 2 2 2 2 2 3" xfId="49698"/>
    <cellStyle name="Normal 15 2 2 2 2 2 4" xfId="38082"/>
    <cellStyle name="Normal 15 2 2 2 2 3" xfId="40603"/>
    <cellStyle name="Normal 15 2 2 2 2 3 2" xfId="52219"/>
    <cellStyle name="Normal 15 2 2 2 2 4" xfId="46411"/>
    <cellStyle name="Normal 15 2 2 2 2 5" xfId="28984"/>
    <cellStyle name="Normal 15 2 2 2 3" xfId="13323"/>
    <cellStyle name="Normal 15 2 2 2 3 2" xfId="42721"/>
    <cellStyle name="Normal 15 2 2 2 3 2 2" xfId="54337"/>
    <cellStyle name="Normal 15 2 2 2 3 3" xfId="48529"/>
    <cellStyle name="Normal 15 2 2 2 3 4" xfId="32006"/>
    <cellStyle name="Normal 15 2 2 2 4" xfId="39434"/>
    <cellStyle name="Normal 15 2 2 2 4 2" xfId="51050"/>
    <cellStyle name="Normal 15 2 2 2 5" xfId="24947"/>
    <cellStyle name="Normal 15 2 2 2 6" xfId="45242"/>
    <cellStyle name="Normal 15 2 2 2 7" xfId="22420"/>
    <cellStyle name="Normal 15 2 2 3" xfId="2305"/>
    <cellStyle name="Normal 15 2 2 3 2" xfId="12675"/>
    <cellStyle name="Normal 15 2 2 3 2 2" xfId="42137"/>
    <cellStyle name="Normal 15 2 2 3 2 2 2" xfId="53753"/>
    <cellStyle name="Normal 15 2 2 3 2 3" xfId="47945"/>
    <cellStyle name="Normal 15 2 2 3 2 4" xfId="31374"/>
    <cellStyle name="Normal 15 2 2 3 3" xfId="40019"/>
    <cellStyle name="Normal 15 2 2 3 3 2" xfId="51635"/>
    <cellStyle name="Normal 15 2 2 3 4" xfId="45827"/>
    <cellStyle name="Normal 15 2 2 3 5" xfId="28385"/>
    <cellStyle name="Normal 15 2 2 4" xfId="9961"/>
    <cellStyle name="Normal 15 2 2 4 2" xfId="20330"/>
    <cellStyle name="Normal 15 2 2 4 2 2" xfId="54922"/>
    <cellStyle name="Normal 15 2 2 4 2 3" xfId="43306"/>
    <cellStyle name="Normal 15 2 2 4 3" xfId="49114"/>
    <cellStyle name="Normal 15 2 2 4 4" xfId="37498"/>
    <cellStyle name="Normal 15 2 2 5" xfId="11216"/>
    <cellStyle name="Normal 15 2 2 5 2" xfId="41187"/>
    <cellStyle name="Normal 15 2 2 5 2 2" xfId="52803"/>
    <cellStyle name="Normal 15 2 2 5 3" xfId="46995"/>
    <cellStyle name="Normal 15 2 2 5 4" xfId="30161"/>
    <cellStyle name="Normal 15 2 2 6" xfId="38850"/>
    <cellStyle name="Normal 15 2 2 6 2" xfId="50466"/>
    <cellStyle name="Normal 15 2 2 7" xfId="24227"/>
    <cellStyle name="Normal 15 2 2 8" xfId="44658"/>
    <cellStyle name="Normal 15 2 2 9" xfId="21691"/>
    <cellStyle name="Normal 15 2 3" xfId="1107"/>
    <cellStyle name="Normal 15 2 3 2" xfId="3162"/>
    <cellStyle name="Normal 15 2 3 2 2" xfId="10691"/>
    <cellStyle name="Normal 15 2 3 2 2 2" xfId="21060"/>
    <cellStyle name="Normal 15 2 3 2 2 2 2" xfId="44036"/>
    <cellStyle name="Normal 15 2 3 2 2 2 2 2" xfId="55652"/>
    <cellStyle name="Normal 15 2 3 2 2 2 3" xfId="49844"/>
    <cellStyle name="Normal 15 2 3 2 2 2 4" xfId="38228"/>
    <cellStyle name="Normal 15 2 3 2 2 3" xfId="40749"/>
    <cellStyle name="Normal 15 2 3 2 2 3 2" xfId="52365"/>
    <cellStyle name="Normal 15 2 3 2 2 4" xfId="46557"/>
    <cellStyle name="Normal 15 2 3 2 2 5" xfId="29186"/>
    <cellStyle name="Normal 15 2 3 2 3" xfId="13532"/>
    <cellStyle name="Normal 15 2 3 2 3 2" xfId="42867"/>
    <cellStyle name="Normal 15 2 3 2 3 2 2" xfId="54483"/>
    <cellStyle name="Normal 15 2 3 2 3 3" xfId="48675"/>
    <cellStyle name="Normal 15 2 3 2 3 4" xfId="32159"/>
    <cellStyle name="Normal 15 2 3 2 4" xfId="39580"/>
    <cellStyle name="Normal 15 2 3 2 4 2" xfId="51196"/>
    <cellStyle name="Normal 15 2 3 2 5" xfId="25170"/>
    <cellStyle name="Normal 15 2 3 2 6" xfId="45388"/>
    <cellStyle name="Normal 15 2 3 2 7" xfId="22643"/>
    <cellStyle name="Normal 15 2 3 3" xfId="2490"/>
    <cellStyle name="Normal 15 2 3 3 2" xfId="12860"/>
    <cellStyle name="Normal 15 2 3 3 2 2" xfId="42283"/>
    <cellStyle name="Normal 15 2 3 3 2 2 2" xfId="53899"/>
    <cellStyle name="Normal 15 2 3 3 2 3" xfId="48091"/>
    <cellStyle name="Normal 15 2 3 3 2 4" xfId="31547"/>
    <cellStyle name="Normal 15 2 3 3 3" xfId="40165"/>
    <cellStyle name="Normal 15 2 3 3 3 2" xfId="51781"/>
    <cellStyle name="Normal 15 2 3 3 4" xfId="45973"/>
    <cellStyle name="Normal 15 2 3 3 5" xfId="28542"/>
    <cellStyle name="Normal 15 2 3 4" xfId="10107"/>
    <cellStyle name="Normal 15 2 3 4 2" xfId="20476"/>
    <cellStyle name="Normal 15 2 3 4 2 2" xfId="55068"/>
    <cellStyle name="Normal 15 2 3 4 2 3" xfId="43452"/>
    <cellStyle name="Normal 15 2 3 4 3" xfId="49260"/>
    <cellStyle name="Normal 15 2 3 4 4" xfId="37644"/>
    <cellStyle name="Normal 15 2 3 5" xfId="11477"/>
    <cellStyle name="Normal 15 2 3 5 2" xfId="41333"/>
    <cellStyle name="Normal 15 2 3 5 2 2" xfId="52949"/>
    <cellStyle name="Normal 15 2 3 5 3" xfId="47141"/>
    <cellStyle name="Normal 15 2 3 5 4" xfId="30307"/>
    <cellStyle name="Normal 15 2 3 6" xfId="38996"/>
    <cellStyle name="Normal 15 2 3 6 2" xfId="50612"/>
    <cellStyle name="Normal 15 2 3 7" xfId="24440"/>
    <cellStyle name="Normal 15 2 3 8" xfId="44804"/>
    <cellStyle name="Normal 15 2 3 9" xfId="21913"/>
    <cellStyle name="Normal 15 2 4" xfId="1321"/>
    <cellStyle name="Normal 15 2 4 2" xfId="2680"/>
    <cellStyle name="Normal 15 2 4 2 2" xfId="13050"/>
    <cellStyle name="Normal 15 2 4 2 2 2" xfId="42465"/>
    <cellStyle name="Normal 15 2 4 2 2 2 2" xfId="54081"/>
    <cellStyle name="Normal 15 2 4 2 2 3" xfId="48273"/>
    <cellStyle name="Normal 15 2 4 2 2 4" xfId="31737"/>
    <cellStyle name="Normal 15 2 4 2 3" xfId="40347"/>
    <cellStyle name="Normal 15 2 4 2 3 2" xfId="51963"/>
    <cellStyle name="Normal 15 2 4 2 4" xfId="46155"/>
    <cellStyle name="Normal 15 2 4 2 5" xfId="28724"/>
    <cellStyle name="Normal 15 2 4 3" xfId="10289"/>
    <cellStyle name="Normal 15 2 4 3 2" xfId="20658"/>
    <cellStyle name="Normal 15 2 4 3 2 2" xfId="55250"/>
    <cellStyle name="Normal 15 2 4 3 2 3" xfId="43634"/>
    <cellStyle name="Normal 15 2 4 3 3" xfId="49442"/>
    <cellStyle name="Normal 15 2 4 3 4" xfId="37826"/>
    <cellStyle name="Normal 15 2 4 4" xfId="11691"/>
    <cellStyle name="Normal 15 2 4 4 2" xfId="41515"/>
    <cellStyle name="Normal 15 2 4 4 2 2" xfId="53131"/>
    <cellStyle name="Normal 15 2 4 4 3" xfId="47323"/>
    <cellStyle name="Normal 15 2 4 4 4" xfId="30489"/>
    <cellStyle name="Normal 15 2 4 5" xfId="39178"/>
    <cellStyle name="Normal 15 2 4 5 2" xfId="50794"/>
    <cellStyle name="Normal 15 2 4 6" xfId="24654"/>
    <cellStyle name="Normal 15 2 4 7" xfId="44986"/>
    <cellStyle name="Normal 15 2 4 8" xfId="22127"/>
    <cellStyle name="Normal 15 2 5" xfId="768"/>
    <cellStyle name="Normal 15 2 5 2" xfId="2875"/>
    <cellStyle name="Normal 15 2 5 2 2" xfId="13245"/>
    <cellStyle name="Normal 15 2 5 2 2 2" xfId="42647"/>
    <cellStyle name="Normal 15 2 5 2 2 2 2" xfId="54263"/>
    <cellStyle name="Normal 15 2 5 2 2 3" xfId="48455"/>
    <cellStyle name="Normal 15 2 5 2 2 4" xfId="31932"/>
    <cellStyle name="Normal 15 2 5 2 3" xfId="40529"/>
    <cellStyle name="Normal 15 2 5 2 3 2" xfId="52145"/>
    <cellStyle name="Normal 15 2 5 2 4" xfId="46337"/>
    <cellStyle name="Normal 15 2 5 2 5" xfId="28906"/>
    <cellStyle name="Normal 15 2 5 3" xfId="10471"/>
    <cellStyle name="Normal 15 2 5 3 2" xfId="20840"/>
    <cellStyle name="Normal 15 2 5 3 2 2" xfId="55432"/>
    <cellStyle name="Normal 15 2 5 3 2 3" xfId="43816"/>
    <cellStyle name="Normal 15 2 5 3 3" xfId="49624"/>
    <cellStyle name="Normal 15 2 5 3 4" xfId="38008"/>
    <cellStyle name="Normal 15 2 5 4" xfId="11138"/>
    <cellStyle name="Normal 15 2 5 4 2" xfId="41113"/>
    <cellStyle name="Normal 15 2 5 4 2 2" xfId="52729"/>
    <cellStyle name="Normal 15 2 5 4 3" xfId="46921"/>
    <cellStyle name="Normal 15 2 5 4 4" xfId="30087"/>
    <cellStyle name="Normal 15 2 5 5" xfId="39360"/>
    <cellStyle name="Normal 15 2 5 5 2" xfId="50976"/>
    <cellStyle name="Normal 15 2 5 6" xfId="24869"/>
    <cellStyle name="Normal 15 2 5 7" xfId="45168"/>
    <cellStyle name="Normal 15 2 5 8" xfId="22342"/>
    <cellStyle name="Normal 15 2 6" xfId="2230"/>
    <cellStyle name="Normal 15 2 6 2" xfId="9887"/>
    <cellStyle name="Normal 15 2 6 2 2" xfId="20256"/>
    <cellStyle name="Normal 15 2 6 2 2 2" xfId="43232"/>
    <cellStyle name="Normal 15 2 6 2 2 2 2" xfId="54848"/>
    <cellStyle name="Normal 15 2 6 2 2 3" xfId="49040"/>
    <cellStyle name="Normal 15 2 6 2 2 4" xfId="37424"/>
    <cellStyle name="Normal 15 2 6 2 3" xfId="39945"/>
    <cellStyle name="Normal 15 2 6 2 3 2" xfId="51561"/>
    <cellStyle name="Normal 15 2 6 2 4" xfId="45753"/>
    <cellStyle name="Normal 15 2 6 2 5" xfId="28310"/>
    <cellStyle name="Normal 15 2 6 3" xfId="12600"/>
    <cellStyle name="Normal 15 2 6 3 2" xfId="42063"/>
    <cellStyle name="Normal 15 2 6 3 2 2" xfId="53679"/>
    <cellStyle name="Normal 15 2 6 3 3" xfId="47871"/>
    <cellStyle name="Normal 15 2 6 3 4" xfId="31300"/>
    <cellStyle name="Normal 15 2 6 4" xfId="38776"/>
    <cellStyle name="Normal 15 2 6 4 2" xfId="50392"/>
    <cellStyle name="Normal 15 2 6 5" xfId="24152"/>
    <cellStyle name="Normal 15 2 6 6" xfId="44584"/>
    <cellStyle name="Normal 15 2 6 7" xfId="21616"/>
    <cellStyle name="Normal 15 2 7" xfId="1990"/>
    <cellStyle name="Normal 15 2 7 2" xfId="12360"/>
    <cellStyle name="Normal 15 2 7 2 2" xfId="41917"/>
    <cellStyle name="Normal 15 2 7 2 2 2" xfId="53533"/>
    <cellStyle name="Normal 15 2 7 2 3" xfId="47725"/>
    <cellStyle name="Normal 15 2 7 2 4" xfId="31140"/>
    <cellStyle name="Normal 15 2 7 3" xfId="38630"/>
    <cellStyle name="Normal 15 2 7 3 2" xfId="50246"/>
    <cellStyle name="Normal 15 2 7 4" xfId="44438"/>
    <cellStyle name="Normal 15 2 7 5" xfId="23912"/>
    <cellStyle name="Normal 15 2 8" xfId="1587"/>
    <cellStyle name="Normal 15 2 8 2" xfId="11957"/>
    <cellStyle name="Normal 15 2 8 2 2" xfId="41734"/>
    <cellStyle name="Normal 15 2 8 2 2 2" xfId="53350"/>
    <cellStyle name="Normal 15 2 8 2 3" xfId="47542"/>
    <cellStyle name="Normal 15 2 8 2 4" xfId="30755"/>
    <cellStyle name="Normal 15 2 8 3" xfId="39799"/>
    <cellStyle name="Normal 15 2 8 3 2" xfId="51415"/>
    <cellStyle name="Normal 15 2 8 4" xfId="45607"/>
    <cellStyle name="Normal 15 2 8 5" xfId="28085"/>
    <cellStyle name="Normal 15 2 9" xfId="9741"/>
    <cellStyle name="Normal 15 2 9 2" xfId="20110"/>
    <cellStyle name="Normal 15 2 9 2 2" xfId="54702"/>
    <cellStyle name="Normal 15 2 9 2 3" xfId="43086"/>
    <cellStyle name="Normal 15 2 9 3" xfId="48894"/>
    <cellStyle name="Normal 15 2 9 4" xfId="37278"/>
    <cellStyle name="Normal 15 3" xfId="577"/>
    <cellStyle name="Normal 15 3 10" xfId="38483"/>
    <cellStyle name="Normal 15 3 10 2" xfId="50099"/>
    <cellStyle name="Normal 15 3 11" xfId="23504"/>
    <cellStyle name="Normal 15 3 12" xfId="44291"/>
    <cellStyle name="Normal 15 3 13" xfId="21422"/>
    <cellStyle name="Normal 15 3 2" xfId="1165"/>
    <cellStyle name="Normal 15 3 2 2" xfId="3198"/>
    <cellStyle name="Normal 15 3 2 2 2" xfId="10727"/>
    <cellStyle name="Normal 15 3 2 2 2 2" xfId="21096"/>
    <cellStyle name="Normal 15 3 2 2 2 2 2" xfId="44072"/>
    <cellStyle name="Normal 15 3 2 2 2 2 2 2" xfId="55688"/>
    <cellStyle name="Normal 15 3 2 2 2 2 3" xfId="49880"/>
    <cellStyle name="Normal 15 3 2 2 2 2 4" xfId="38264"/>
    <cellStyle name="Normal 15 3 2 2 2 3" xfId="40785"/>
    <cellStyle name="Normal 15 3 2 2 2 3 2" xfId="52401"/>
    <cellStyle name="Normal 15 3 2 2 2 4" xfId="46593"/>
    <cellStyle name="Normal 15 3 2 2 2 5" xfId="29222"/>
    <cellStyle name="Normal 15 3 2 2 3" xfId="13568"/>
    <cellStyle name="Normal 15 3 2 2 3 2" xfId="42903"/>
    <cellStyle name="Normal 15 3 2 2 3 2 2" xfId="54519"/>
    <cellStyle name="Normal 15 3 2 2 3 3" xfId="48711"/>
    <cellStyle name="Normal 15 3 2 2 3 4" xfId="32195"/>
    <cellStyle name="Normal 15 3 2 2 4" xfId="39616"/>
    <cellStyle name="Normal 15 3 2 2 4 2" xfId="51232"/>
    <cellStyle name="Normal 15 3 2 2 5" xfId="25206"/>
    <cellStyle name="Normal 15 3 2 2 6" xfId="45424"/>
    <cellStyle name="Normal 15 3 2 2 7" xfId="22679"/>
    <cellStyle name="Normal 15 3 2 3" xfId="2532"/>
    <cellStyle name="Normal 15 3 2 3 2" xfId="12902"/>
    <cellStyle name="Normal 15 3 2 3 2 2" xfId="42319"/>
    <cellStyle name="Normal 15 3 2 3 2 2 2" xfId="53935"/>
    <cellStyle name="Normal 15 3 2 3 2 3" xfId="48127"/>
    <cellStyle name="Normal 15 3 2 3 2 4" xfId="31589"/>
    <cellStyle name="Normal 15 3 2 3 3" xfId="40201"/>
    <cellStyle name="Normal 15 3 2 3 3 2" xfId="51817"/>
    <cellStyle name="Normal 15 3 2 3 4" xfId="46009"/>
    <cellStyle name="Normal 15 3 2 3 5" xfId="28578"/>
    <cellStyle name="Normal 15 3 2 4" xfId="10143"/>
    <cellStyle name="Normal 15 3 2 4 2" xfId="20512"/>
    <cellStyle name="Normal 15 3 2 4 2 2" xfId="55104"/>
    <cellStyle name="Normal 15 3 2 4 2 3" xfId="43488"/>
    <cellStyle name="Normal 15 3 2 4 3" xfId="49296"/>
    <cellStyle name="Normal 15 3 2 4 4" xfId="37680"/>
    <cellStyle name="Normal 15 3 2 5" xfId="11535"/>
    <cellStyle name="Normal 15 3 2 5 2" xfId="41369"/>
    <cellStyle name="Normal 15 3 2 5 2 2" xfId="52985"/>
    <cellStyle name="Normal 15 3 2 5 3" xfId="47177"/>
    <cellStyle name="Normal 15 3 2 5 4" xfId="30343"/>
    <cellStyle name="Normal 15 3 2 6" xfId="39032"/>
    <cellStyle name="Normal 15 3 2 6 2" xfId="50648"/>
    <cellStyle name="Normal 15 3 2 7" xfId="24498"/>
    <cellStyle name="Normal 15 3 2 8" xfId="44840"/>
    <cellStyle name="Normal 15 3 2 9" xfId="21971"/>
    <cellStyle name="Normal 15 3 3" xfId="1357"/>
    <cellStyle name="Normal 15 3 3 2" xfId="2716"/>
    <cellStyle name="Normal 15 3 3 2 2" xfId="13086"/>
    <cellStyle name="Normal 15 3 3 2 2 2" xfId="42501"/>
    <cellStyle name="Normal 15 3 3 2 2 2 2" xfId="54117"/>
    <cellStyle name="Normal 15 3 3 2 2 3" xfId="48309"/>
    <cellStyle name="Normal 15 3 3 2 2 4" xfId="31773"/>
    <cellStyle name="Normal 15 3 3 2 3" xfId="40383"/>
    <cellStyle name="Normal 15 3 3 2 3 2" xfId="51999"/>
    <cellStyle name="Normal 15 3 3 2 4" xfId="46191"/>
    <cellStyle name="Normal 15 3 3 2 5" xfId="28760"/>
    <cellStyle name="Normal 15 3 3 3" xfId="10325"/>
    <cellStyle name="Normal 15 3 3 3 2" xfId="20694"/>
    <cellStyle name="Normal 15 3 3 3 2 2" xfId="55286"/>
    <cellStyle name="Normal 15 3 3 3 2 3" xfId="43670"/>
    <cellStyle name="Normal 15 3 3 3 3" xfId="49478"/>
    <cellStyle name="Normal 15 3 3 3 4" xfId="37862"/>
    <cellStyle name="Normal 15 3 3 4" xfId="11727"/>
    <cellStyle name="Normal 15 3 3 4 2" xfId="41551"/>
    <cellStyle name="Normal 15 3 3 4 2 2" xfId="53167"/>
    <cellStyle name="Normal 15 3 3 4 3" xfId="47359"/>
    <cellStyle name="Normal 15 3 3 4 4" xfId="30525"/>
    <cellStyle name="Normal 15 3 3 5" xfId="39214"/>
    <cellStyle name="Normal 15 3 3 5 2" xfId="50830"/>
    <cellStyle name="Normal 15 3 3 6" xfId="24690"/>
    <cellStyle name="Normal 15 3 3 7" xfId="45022"/>
    <cellStyle name="Normal 15 3 3 8" xfId="22163"/>
    <cellStyle name="Normal 15 3 4" xfId="898"/>
    <cellStyle name="Normal 15 3 4 2" xfId="2994"/>
    <cellStyle name="Normal 15 3 4 2 2" xfId="13364"/>
    <cellStyle name="Normal 15 3 4 2 2 2" xfId="42757"/>
    <cellStyle name="Normal 15 3 4 2 2 2 2" xfId="54373"/>
    <cellStyle name="Normal 15 3 4 2 2 3" xfId="48565"/>
    <cellStyle name="Normal 15 3 4 2 2 4" xfId="32047"/>
    <cellStyle name="Normal 15 3 4 2 3" xfId="40639"/>
    <cellStyle name="Normal 15 3 4 2 3 2" xfId="52255"/>
    <cellStyle name="Normal 15 3 4 2 4" xfId="46447"/>
    <cellStyle name="Normal 15 3 4 2 5" xfId="29020"/>
    <cellStyle name="Normal 15 3 4 3" xfId="10581"/>
    <cellStyle name="Normal 15 3 4 3 2" xfId="20950"/>
    <cellStyle name="Normal 15 3 4 3 2 2" xfId="55542"/>
    <cellStyle name="Normal 15 3 4 3 2 3" xfId="43926"/>
    <cellStyle name="Normal 15 3 4 3 3" xfId="49734"/>
    <cellStyle name="Normal 15 3 4 3 4" xfId="38118"/>
    <cellStyle name="Normal 15 3 4 4" xfId="11268"/>
    <cellStyle name="Normal 15 3 4 4 2" xfId="41223"/>
    <cellStyle name="Normal 15 3 4 4 2 2" xfId="52839"/>
    <cellStyle name="Normal 15 3 4 4 3" xfId="47031"/>
    <cellStyle name="Normal 15 3 4 4 4" xfId="30197"/>
    <cellStyle name="Normal 15 3 4 5" xfId="39470"/>
    <cellStyle name="Normal 15 3 4 5 2" xfId="51086"/>
    <cellStyle name="Normal 15 3 4 6" xfId="24999"/>
    <cellStyle name="Normal 15 3 4 7" xfId="45278"/>
    <cellStyle name="Normal 15 3 4 8" xfId="22472"/>
    <cellStyle name="Normal 15 3 5" xfId="2346"/>
    <cellStyle name="Normal 15 3 5 2" xfId="9997"/>
    <cellStyle name="Normal 15 3 5 2 2" xfId="20366"/>
    <cellStyle name="Normal 15 3 5 2 2 2" xfId="43342"/>
    <cellStyle name="Normal 15 3 5 2 2 2 2" xfId="54958"/>
    <cellStyle name="Normal 15 3 5 2 2 3" xfId="49150"/>
    <cellStyle name="Normal 15 3 5 2 2 4" xfId="37534"/>
    <cellStyle name="Normal 15 3 5 2 3" xfId="40055"/>
    <cellStyle name="Normal 15 3 5 2 3 2" xfId="51671"/>
    <cellStyle name="Normal 15 3 5 2 4" xfId="45863"/>
    <cellStyle name="Normal 15 3 5 2 5" xfId="28426"/>
    <cellStyle name="Normal 15 3 5 3" xfId="12716"/>
    <cellStyle name="Normal 15 3 5 3 2" xfId="42173"/>
    <cellStyle name="Normal 15 3 5 3 2 2" xfId="53789"/>
    <cellStyle name="Normal 15 3 5 3 3" xfId="47981"/>
    <cellStyle name="Normal 15 3 5 3 4" xfId="31410"/>
    <cellStyle name="Normal 15 3 5 4" xfId="38886"/>
    <cellStyle name="Normal 15 3 5 4 2" xfId="50502"/>
    <cellStyle name="Normal 15 3 5 5" xfId="24268"/>
    <cellStyle name="Normal 15 3 5 6" xfId="44694"/>
    <cellStyle name="Normal 15 3 5 7" xfId="21732"/>
    <cellStyle name="Normal 15 3 6" xfId="2038"/>
    <cellStyle name="Normal 15 3 6 2" xfId="12408"/>
    <cellStyle name="Normal 15 3 6 2 2" xfId="41953"/>
    <cellStyle name="Normal 15 3 6 2 2 2" xfId="53569"/>
    <cellStyle name="Normal 15 3 6 2 3" xfId="47761"/>
    <cellStyle name="Normal 15 3 6 2 4" xfId="31187"/>
    <cellStyle name="Normal 15 3 6 3" xfId="38666"/>
    <cellStyle name="Normal 15 3 6 3 2" xfId="50282"/>
    <cellStyle name="Normal 15 3 6 4" xfId="44474"/>
    <cellStyle name="Normal 15 3 6 5" xfId="23960"/>
    <cellStyle name="Normal 15 3 7" xfId="1628"/>
    <cellStyle name="Normal 15 3 7 2" xfId="11998"/>
    <cellStyle name="Normal 15 3 7 2 2" xfId="41770"/>
    <cellStyle name="Normal 15 3 7 2 2 2" xfId="53386"/>
    <cellStyle name="Normal 15 3 7 2 3" xfId="47578"/>
    <cellStyle name="Normal 15 3 7 2 4" xfId="30796"/>
    <cellStyle name="Normal 15 3 7 3" xfId="39835"/>
    <cellStyle name="Normal 15 3 7 3 2" xfId="51451"/>
    <cellStyle name="Normal 15 3 7 4" xfId="45643"/>
    <cellStyle name="Normal 15 3 7 5" xfId="28121"/>
    <cellStyle name="Normal 15 3 8" xfId="9777"/>
    <cellStyle name="Normal 15 3 8 2" xfId="20146"/>
    <cellStyle name="Normal 15 3 8 2 2" xfId="54738"/>
    <cellStyle name="Normal 15 3 8 2 3" xfId="43122"/>
    <cellStyle name="Normal 15 3 8 3" xfId="48930"/>
    <cellStyle name="Normal 15 3 8 4" xfId="37314"/>
    <cellStyle name="Normal 15 3 9" xfId="10949"/>
    <cellStyle name="Normal 15 3 9 2" xfId="40967"/>
    <cellStyle name="Normal 15 3 9 2 2" xfId="52583"/>
    <cellStyle name="Normal 15 3 9 3" xfId="46775"/>
    <cellStyle name="Normal 15 3 9 4" xfId="29941"/>
    <cellStyle name="Normal 15 4" xfId="618"/>
    <cellStyle name="Normal 15 4 10" xfId="38519"/>
    <cellStyle name="Normal 15 4 10 2" xfId="50135"/>
    <cellStyle name="Normal 15 4 11" xfId="23545"/>
    <cellStyle name="Normal 15 4 12" xfId="44327"/>
    <cellStyle name="Normal 15 4 13" xfId="21463"/>
    <cellStyle name="Normal 15 4 2" xfId="1206"/>
    <cellStyle name="Normal 15 4 2 2" xfId="3234"/>
    <cellStyle name="Normal 15 4 2 2 2" xfId="10763"/>
    <cellStyle name="Normal 15 4 2 2 2 2" xfId="21132"/>
    <cellStyle name="Normal 15 4 2 2 2 2 2" xfId="44108"/>
    <cellStyle name="Normal 15 4 2 2 2 2 2 2" xfId="55724"/>
    <cellStyle name="Normal 15 4 2 2 2 2 3" xfId="49916"/>
    <cellStyle name="Normal 15 4 2 2 2 2 4" xfId="38300"/>
    <cellStyle name="Normal 15 4 2 2 2 3" xfId="40821"/>
    <cellStyle name="Normal 15 4 2 2 2 3 2" xfId="52437"/>
    <cellStyle name="Normal 15 4 2 2 2 4" xfId="46629"/>
    <cellStyle name="Normal 15 4 2 2 2 5" xfId="29258"/>
    <cellStyle name="Normal 15 4 2 2 3" xfId="13604"/>
    <cellStyle name="Normal 15 4 2 2 3 2" xfId="42939"/>
    <cellStyle name="Normal 15 4 2 2 3 2 2" xfId="54555"/>
    <cellStyle name="Normal 15 4 2 2 3 3" xfId="48747"/>
    <cellStyle name="Normal 15 4 2 2 3 4" xfId="32231"/>
    <cellStyle name="Normal 15 4 2 2 4" xfId="39652"/>
    <cellStyle name="Normal 15 4 2 2 4 2" xfId="51268"/>
    <cellStyle name="Normal 15 4 2 2 5" xfId="25242"/>
    <cellStyle name="Normal 15 4 2 2 6" xfId="45460"/>
    <cellStyle name="Normal 15 4 2 2 7" xfId="22715"/>
    <cellStyle name="Normal 15 4 2 3" xfId="2569"/>
    <cellStyle name="Normal 15 4 2 3 2" xfId="12939"/>
    <cellStyle name="Normal 15 4 2 3 2 2" xfId="42355"/>
    <cellStyle name="Normal 15 4 2 3 2 2 2" xfId="53971"/>
    <cellStyle name="Normal 15 4 2 3 2 3" xfId="48163"/>
    <cellStyle name="Normal 15 4 2 3 2 4" xfId="31626"/>
    <cellStyle name="Normal 15 4 2 3 3" xfId="40237"/>
    <cellStyle name="Normal 15 4 2 3 3 2" xfId="51853"/>
    <cellStyle name="Normal 15 4 2 3 4" xfId="46045"/>
    <cellStyle name="Normal 15 4 2 3 5" xfId="28614"/>
    <cellStyle name="Normal 15 4 2 4" xfId="10179"/>
    <cellStyle name="Normal 15 4 2 4 2" xfId="20548"/>
    <cellStyle name="Normal 15 4 2 4 2 2" xfId="55140"/>
    <cellStyle name="Normal 15 4 2 4 2 3" xfId="43524"/>
    <cellStyle name="Normal 15 4 2 4 3" xfId="49332"/>
    <cellStyle name="Normal 15 4 2 4 4" xfId="37716"/>
    <cellStyle name="Normal 15 4 2 5" xfId="11576"/>
    <cellStyle name="Normal 15 4 2 5 2" xfId="41405"/>
    <cellStyle name="Normal 15 4 2 5 2 2" xfId="53021"/>
    <cellStyle name="Normal 15 4 2 5 3" xfId="47213"/>
    <cellStyle name="Normal 15 4 2 5 4" xfId="30379"/>
    <cellStyle name="Normal 15 4 2 6" xfId="39068"/>
    <cellStyle name="Normal 15 4 2 6 2" xfId="50684"/>
    <cellStyle name="Normal 15 4 2 7" xfId="24539"/>
    <cellStyle name="Normal 15 4 2 8" xfId="44876"/>
    <cellStyle name="Normal 15 4 2 9" xfId="22012"/>
    <cellStyle name="Normal 15 4 3" xfId="1393"/>
    <cellStyle name="Normal 15 4 3 2" xfId="2752"/>
    <cellStyle name="Normal 15 4 3 2 2" xfId="13122"/>
    <cellStyle name="Normal 15 4 3 2 2 2" xfId="42537"/>
    <cellStyle name="Normal 15 4 3 2 2 2 2" xfId="54153"/>
    <cellStyle name="Normal 15 4 3 2 2 3" xfId="48345"/>
    <cellStyle name="Normal 15 4 3 2 2 4" xfId="31809"/>
    <cellStyle name="Normal 15 4 3 2 3" xfId="40419"/>
    <cellStyle name="Normal 15 4 3 2 3 2" xfId="52035"/>
    <cellStyle name="Normal 15 4 3 2 4" xfId="46227"/>
    <cellStyle name="Normal 15 4 3 2 5" xfId="28796"/>
    <cellStyle name="Normal 15 4 3 3" xfId="10361"/>
    <cellStyle name="Normal 15 4 3 3 2" xfId="20730"/>
    <cellStyle name="Normal 15 4 3 3 2 2" xfId="55322"/>
    <cellStyle name="Normal 15 4 3 3 2 3" xfId="43706"/>
    <cellStyle name="Normal 15 4 3 3 3" xfId="49514"/>
    <cellStyle name="Normal 15 4 3 3 4" xfId="37898"/>
    <cellStyle name="Normal 15 4 3 4" xfId="11763"/>
    <cellStyle name="Normal 15 4 3 4 2" xfId="41587"/>
    <cellStyle name="Normal 15 4 3 4 2 2" xfId="53203"/>
    <cellStyle name="Normal 15 4 3 4 3" xfId="47395"/>
    <cellStyle name="Normal 15 4 3 4 4" xfId="30561"/>
    <cellStyle name="Normal 15 4 3 5" xfId="39250"/>
    <cellStyle name="Normal 15 4 3 5 2" xfId="50866"/>
    <cellStyle name="Normal 15 4 3 6" xfId="24726"/>
    <cellStyle name="Normal 15 4 3 7" xfId="45058"/>
    <cellStyle name="Normal 15 4 3 8" xfId="22199"/>
    <cellStyle name="Normal 15 4 4" xfId="939"/>
    <cellStyle name="Normal 15 4 4 2" xfId="3032"/>
    <cellStyle name="Normal 15 4 4 2 2" xfId="13402"/>
    <cellStyle name="Normal 15 4 4 2 2 2" xfId="42793"/>
    <cellStyle name="Normal 15 4 4 2 2 2 2" xfId="54409"/>
    <cellStyle name="Normal 15 4 4 2 2 3" xfId="48601"/>
    <cellStyle name="Normal 15 4 4 2 2 4" xfId="32085"/>
    <cellStyle name="Normal 15 4 4 2 3" xfId="40675"/>
    <cellStyle name="Normal 15 4 4 2 3 2" xfId="52291"/>
    <cellStyle name="Normal 15 4 4 2 4" xfId="46483"/>
    <cellStyle name="Normal 15 4 4 2 5" xfId="29056"/>
    <cellStyle name="Normal 15 4 4 3" xfId="10617"/>
    <cellStyle name="Normal 15 4 4 3 2" xfId="20986"/>
    <cellStyle name="Normal 15 4 4 3 2 2" xfId="55578"/>
    <cellStyle name="Normal 15 4 4 3 2 3" xfId="43962"/>
    <cellStyle name="Normal 15 4 4 3 3" xfId="49770"/>
    <cellStyle name="Normal 15 4 4 3 4" xfId="38154"/>
    <cellStyle name="Normal 15 4 4 4" xfId="11309"/>
    <cellStyle name="Normal 15 4 4 4 2" xfId="41259"/>
    <cellStyle name="Normal 15 4 4 4 2 2" xfId="52875"/>
    <cellStyle name="Normal 15 4 4 4 3" xfId="47067"/>
    <cellStyle name="Normal 15 4 4 4 4" xfId="30233"/>
    <cellStyle name="Normal 15 4 4 5" xfId="39506"/>
    <cellStyle name="Normal 15 4 4 5 2" xfId="51122"/>
    <cellStyle name="Normal 15 4 4 6" xfId="25040"/>
    <cellStyle name="Normal 15 4 4 7" xfId="45314"/>
    <cellStyle name="Normal 15 4 4 8" xfId="22513"/>
    <cellStyle name="Normal 15 4 5" xfId="2384"/>
    <cellStyle name="Normal 15 4 5 2" xfId="10033"/>
    <cellStyle name="Normal 15 4 5 2 2" xfId="20402"/>
    <cellStyle name="Normal 15 4 5 2 2 2" xfId="43378"/>
    <cellStyle name="Normal 15 4 5 2 2 2 2" xfId="54994"/>
    <cellStyle name="Normal 15 4 5 2 2 3" xfId="49186"/>
    <cellStyle name="Normal 15 4 5 2 2 4" xfId="37570"/>
    <cellStyle name="Normal 15 4 5 2 3" xfId="40091"/>
    <cellStyle name="Normal 15 4 5 2 3 2" xfId="51707"/>
    <cellStyle name="Normal 15 4 5 2 4" xfId="45899"/>
    <cellStyle name="Normal 15 4 5 2 5" xfId="28464"/>
    <cellStyle name="Normal 15 4 5 3" xfId="12754"/>
    <cellStyle name="Normal 15 4 5 3 2" xfId="42209"/>
    <cellStyle name="Normal 15 4 5 3 2 2" xfId="53825"/>
    <cellStyle name="Normal 15 4 5 3 3" xfId="48017"/>
    <cellStyle name="Normal 15 4 5 3 4" xfId="31446"/>
    <cellStyle name="Normal 15 4 5 4" xfId="38922"/>
    <cellStyle name="Normal 15 4 5 4 2" xfId="50538"/>
    <cellStyle name="Normal 15 4 5 5" xfId="24306"/>
    <cellStyle name="Normal 15 4 5 6" xfId="44730"/>
    <cellStyle name="Normal 15 4 5 7" xfId="21770"/>
    <cellStyle name="Normal 15 4 6" xfId="2077"/>
    <cellStyle name="Normal 15 4 6 2" xfId="12447"/>
    <cellStyle name="Normal 15 4 6 2 2" xfId="41989"/>
    <cellStyle name="Normal 15 4 6 2 2 2" xfId="53605"/>
    <cellStyle name="Normal 15 4 6 2 3" xfId="47797"/>
    <cellStyle name="Normal 15 4 6 2 4" xfId="31226"/>
    <cellStyle name="Normal 15 4 6 3" xfId="38702"/>
    <cellStyle name="Normal 15 4 6 3 2" xfId="50318"/>
    <cellStyle name="Normal 15 4 6 4" xfId="44510"/>
    <cellStyle name="Normal 15 4 6 5" xfId="23999"/>
    <cellStyle name="Normal 15 4 7" xfId="1665"/>
    <cellStyle name="Normal 15 4 7 2" xfId="12035"/>
    <cellStyle name="Normal 15 4 7 2 2" xfId="41806"/>
    <cellStyle name="Normal 15 4 7 2 2 2" xfId="53422"/>
    <cellStyle name="Normal 15 4 7 2 3" xfId="47614"/>
    <cellStyle name="Normal 15 4 7 2 4" xfId="30833"/>
    <cellStyle name="Normal 15 4 7 3" xfId="39871"/>
    <cellStyle name="Normal 15 4 7 3 2" xfId="51487"/>
    <cellStyle name="Normal 15 4 7 4" xfId="45679"/>
    <cellStyle name="Normal 15 4 7 5" xfId="28157"/>
    <cellStyle name="Normal 15 4 8" xfId="9813"/>
    <cellStyle name="Normal 15 4 8 2" xfId="20182"/>
    <cellStyle name="Normal 15 4 8 2 2" xfId="54774"/>
    <cellStyle name="Normal 15 4 8 2 3" xfId="43158"/>
    <cellStyle name="Normal 15 4 8 3" xfId="48966"/>
    <cellStyle name="Normal 15 4 8 4" xfId="37350"/>
    <cellStyle name="Normal 15 4 9" xfId="10990"/>
    <cellStyle name="Normal 15 4 9 2" xfId="41003"/>
    <cellStyle name="Normal 15 4 9 2 2" xfId="52619"/>
    <cellStyle name="Normal 15 4 9 3" xfId="46811"/>
    <cellStyle name="Normal 15 4 9 4" xfId="29977"/>
    <cellStyle name="Normal 15 5" xfId="659"/>
    <cellStyle name="Normal 15 5 10" xfId="38410"/>
    <cellStyle name="Normal 15 5 10 2" xfId="50026"/>
    <cellStyle name="Normal 15 5 11" xfId="23409"/>
    <cellStyle name="Normal 15 5 12" xfId="44218"/>
    <cellStyle name="Normal 15 5 13" xfId="21298"/>
    <cellStyle name="Normal 15 5 2" xfId="1247"/>
    <cellStyle name="Normal 15 5 2 2" xfId="3270"/>
    <cellStyle name="Normal 15 5 2 2 2" xfId="10799"/>
    <cellStyle name="Normal 15 5 2 2 2 2" xfId="21168"/>
    <cellStyle name="Normal 15 5 2 2 2 2 2" xfId="44144"/>
    <cellStyle name="Normal 15 5 2 2 2 2 2 2" xfId="55760"/>
    <cellStyle name="Normal 15 5 2 2 2 2 3" xfId="49952"/>
    <cellStyle name="Normal 15 5 2 2 2 2 4" xfId="38336"/>
    <cellStyle name="Normal 15 5 2 2 2 3" xfId="40857"/>
    <cellStyle name="Normal 15 5 2 2 2 3 2" xfId="52473"/>
    <cellStyle name="Normal 15 5 2 2 2 4" xfId="46665"/>
    <cellStyle name="Normal 15 5 2 2 2 5" xfId="29294"/>
    <cellStyle name="Normal 15 5 2 2 3" xfId="13640"/>
    <cellStyle name="Normal 15 5 2 2 3 2" xfId="42975"/>
    <cellStyle name="Normal 15 5 2 2 3 2 2" xfId="54591"/>
    <cellStyle name="Normal 15 5 2 2 3 3" xfId="48783"/>
    <cellStyle name="Normal 15 5 2 2 3 4" xfId="32267"/>
    <cellStyle name="Normal 15 5 2 2 4" xfId="39688"/>
    <cellStyle name="Normal 15 5 2 2 4 2" xfId="51304"/>
    <cellStyle name="Normal 15 5 2 2 5" xfId="25278"/>
    <cellStyle name="Normal 15 5 2 2 6" xfId="45496"/>
    <cellStyle name="Normal 15 5 2 2 7" xfId="22751"/>
    <cellStyle name="Normal 15 5 2 3" xfId="2606"/>
    <cellStyle name="Normal 15 5 2 3 2" xfId="12976"/>
    <cellStyle name="Normal 15 5 2 3 2 2" xfId="42391"/>
    <cellStyle name="Normal 15 5 2 3 2 2 2" xfId="54007"/>
    <cellStyle name="Normal 15 5 2 3 2 3" xfId="48199"/>
    <cellStyle name="Normal 15 5 2 3 2 4" xfId="31663"/>
    <cellStyle name="Normal 15 5 2 3 3" xfId="40273"/>
    <cellStyle name="Normal 15 5 2 3 3 2" xfId="51889"/>
    <cellStyle name="Normal 15 5 2 3 4" xfId="46081"/>
    <cellStyle name="Normal 15 5 2 3 5" xfId="28650"/>
    <cellStyle name="Normal 15 5 2 4" xfId="10215"/>
    <cellStyle name="Normal 15 5 2 4 2" xfId="20584"/>
    <cellStyle name="Normal 15 5 2 4 2 2" xfId="55176"/>
    <cellStyle name="Normal 15 5 2 4 2 3" xfId="43560"/>
    <cellStyle name="Normal 15 5 2 4 3" xfId="49368"/>
    <cellStyle name="Normal 15 5 2 4 4" xfId="37752"/>
    <cellStyle name="Normal 15 5 2 5" xfId="11617"/>
    <cellStyle name="Normal 15 5 2 5 2" xfId="41441"/>
    <cellStyle name="Normal 15 5 2 5 2 2" xfId="53057"/>
    <cellStyle name="Normal 15 5 2 5 3" xfId="47249"/>
    <cellStyle name="Normal 15 5 2 5 4" xfId="30415"/>
    <cellStyle name="Normal 15 5 2 6" xfId="39104"/>
    <cellStyle name="Normal 15 5 2 6 2" xfId="50720"/>
    <cellStyle name="Normal 15 5 2 7" xfId="24580"/>
    <cellStyle name="Normal 15 5 2 8" xfId="44912"/>
    <cellStyle name="Normal 15 5 2 9" xfId="22053"/>
    <cellStyle name="Normal 15 5 3" xfId="1429"/>
    <cellStyle name="Normal 15 5 3 2" xfId="2788"/>
    <cellStyle name="Normal 15 5 3 2 2" xfId="13158"/>
    <cellStyle name="Normal 15 5 3 2 2 2" xfId="42573"/>
    <cellStyle name="Normal 15 5 3 2 2 2 2" xfId="54189"/>
    <cellStyle name="Normal 15 5 3 2 2 3" xfId="48381"/>
    <cellStyle name="Normal 15 5 3 2 2 4" xfId="31845"/>
    <cellStyle name="Normal 15 5 3 2 3" xfId="40455"/>
    <cellStyle name="Normal 15 5 3 2 3 2" xfId="52071"/>
    <cellStyle name="Normal 15 5 3 2 4" xfId="46263"/>
    <cellStyle name="Normal 15 5 3 2 5" xfId="28832"/>
    <cellStyle name="Normal 15 5 3 3" xfId="10397"/>
    <cellStyle name="Normal 15 5 3 3 2" xfId="20766"/>
    <cellStyle name="Normal 15 5 3 3 2 2" xfId="55358"/>
    <cellStyle name="Normal 15 5 3 3 2 3" xfId="43742"/>
    <cellStyle name="Normal 15 5 3 3 3" xfId="49550"/>
    <cellStyle name="Normal 15 5 3 3 4" xfId="37934"/>
    <cellStyle name="Normal 15 5 3 4" xfId="11799"/>
    <cellStyle name="Normal 15 5 3 4 2" xfId="41623"/>
    <cellStyle name="Normal 15 5 3 4 2 2" xfId="53239"/>
    <cellStyle name="Normal 15 5 3 4 3" xfId="47431"/>
    <cellStyle name="Normal 15 5 3 4 4" xfId="30597"/>
    <cellStyle name="Normal 15 5 3 5" xfId="39286"/>
    <cellStyle name="Normal 15 5 3 5 2" xfId="50902"/>
    <cellStyle name="Normal 15 5 3 6" xfId="24762"/>
    <cellStyle name="Normal 15 5 3 7" xfId="45094"/>
    <cellStyle name="Normal 15 5 3 8" xfId="22235"/>
    <cellStyle name="Normal 15 5 4" xfId="809"/>
    <cellStyle name="Normal 15 5 4 2" xfId="2916"/>
    <cellStyle name="Normal 15 5 4 2 2" xfId="13286"/>
    <cellStyle name="Normal 15 5 4 2 2 2" xfId="42684"/>
    <cellStyle name="Normal 15 5 4 2 2 2 2" xfId="54300"/>
    <cellStyle name="Normal 15 5 4 2 2 3" xfId="48492"/>
    <cellStyle name="Normal 15 5 4 2 2 4" xfId="31969"/>
    <cellStyle name="Normal 15 5 4 2 3" xfId="40566"/>
    <cellStyle name="Normal 15 5 4 2 3 2" xfId="52182"/>
    <cellStyle name="Normal 15 5 4 2 4" xfId="46374"/>
    <cellStyle name="Normal 15 5 4 2 5" xfId="28947"/>
    <cellStyle name="Normal 15 5 4 3" xfId="10508"/>
    <cellStyle name="Normal 15 5 4 3 2" xfId="20877"/>
    <cellStyle name="Normal 15 5 4 3 2 2" xfId="55469"/>
    <cellStyle name="Normal 15 5 4 3 2 3" xfId="43853"/>
    <cellStyle name="Normal 15 5 4 3 3" xfId="49661"/>
    <cellStyle name="Normal 15 5 4 3 4" xfId="38045"/>
    <cellStyle name="Normal 15 5 4 4" xfId="11179"/>
    <cellStyle name="Normal 15 5 4 4 2" xfId="41150"/>
    <cellStyle name="Normal 15 5 4 4 2 2" xfId="52766"/>
    <cellStyle name="Normal 15 5 4 4 3" xfId="46958"/>
    <cellStyle name="Normal 15 5 4 4 4" xfId="30124"/>
    <cellStyle name="Normal 15 5 4 5" xfId="39397"/>
    <cellStyle name="Normal 15 5 4 5 2" xfId="51013"/>
    <cellStyle name="Normal 15 5 4 6" xfId="24910"/>
    <cellStyle name="Normal 15 5 4 7" xfId="45205"/>
    <cellStyle name="Normal 15 5 4 8" xfId="22383"/>
    <cellStyle name="Normal 15 5 5" xfId="2268"/>
    <cellStyle name="Normal 15 5 5 2" xfId="9924"/>
    <cellStyle name="Normal 15 5 5 2 2" xfId="20293"/>
    <cellStyle name="Normal 15 5 5 2 2 2" xfId="43269"/>
    <cellStyle name="Normal 15 5 5 2 2 2 2" xfId="54885"/>
    <cellStyle name="Normal 15 5 5 2 2 3" xfId="49077"/>
    <cellStyle name="Normal 15 5 5 2 2 4" xfId="37461"/>
    <cellStyle name="Normal 15 5 5 2 3" xfId="39982"/>
    <cellStyle name="Normal 15 5 5 2 3 2" xfId="51598"/>
    <cellStyle name="Normal 15 5 5 2 4" xfId="45790"/>
    <cellStyle name="Normal 15 5 5 2 5" xfId="28348"/>
    <cellStyle name="Normal 15 5 5 3" xfId="12638"/>
    <cellStyle name="Normal 15 5 5 3 2" xfId="42100"/>
    <cellStyle name="Normal 15 5 5 3 2 2" xfId="53716"/>
    <cellStyle name="Normal 15 5 5 3 3" xfId="47908"/>
    <cellStyle name="Normal 15 5 5 3 4" xfId="31337"/>
    <cellStyle name="Normal 15 5 5 4" xfId="38813"/>
    <cellStyle name="Normal 15 5 5 4 2" xfId="50429"/>
    <cellStyle name="Normal 15 5 5 5" xfId="24190"/>
    <cellStyle name="Normal 15 5 5 6" xfId="44621"/>
    <cellStyle name="Normal 15 5 5 7" xfId="21654"/>
    <cellStyle name="Normal 15 5 6" xfId="1934"/>
    <cellStyle name="Normal 15 5 6 2" xfId="12304"/>
    <cellStyle name="Normal 15 5 6 2 2" xfId="41880"/>
    <cellStyle name="Normal 15 5 6 2 2 2" xfId="53496"/>
    <cellStyle name="Normal 15 5 6 2 3" xfId="47688"/>
    <cellStyle name="Normal 15 5 6 2 4" xfId="31085"/>
    <cellStyle name="Normal 15 5 6 3" xfId="38593"/>
    <cellStyle name="Normal 15 5 6 3 2" xfId="50209"/>
    <cellStyle name="Normal 15 5 6 4" xfId="44401"/>
    <cellStyle name="Normal 15 5 6 5" xfId="23856"/>
    <cellStyle name="Normal 15 5 7" xfId="1550"/>
    <cellStyle name="Normal 15 5 7 2" xfId="11920"/>
    <cellStyle name="Normal 15 5 7 2 2" xfId="41697"/>
    <cellStyle name="Normal 15 5 7 2 2 2" xfId="53313"/>
    <cellStyle name="Normal 15 5 7 2 3" xfId="47505"/>
    <cellStyle name="Normal 15 5 7 2 4" xfId="30718"/>
    <cellStyle name="Normal 15 5 7 3" xfId="39762"/>
    <cellStyle name="Normal 15 5 7 3 2" xfId="51378"/>
    <cellStyle name="Normal 15 5 7 4" xfId="45570"/>
    <cellStyle name="Normal 15 5 7 5" xfId="28048"/>
    <cellStyle name="Normal 15 5 8" xfId="9704"/>
    <cellStyle name="Normal 15 5 8 2" xfId="20073"/>
    <cellStyle name="Normal 15 5 8 2 2" xfId="54665"/>
    <cellStyle name="Normal 15 5 8 2 3" xfId="43049"/>
    <cellStyle name="Normal 15 5 8 3" xfId="48857"/>
    <cellStyle name="Normal 15 5 8 4" xfId="37241"/>
    <cellStyle name="Normal 15 5 9" xfId="11031"/>
    <cellStyle name="Normal 15 5 9 2" xfId="41039"/>
    <cellStyle name="Normal 15 5 9 2 2" xfId="52655"/>
    <cellStyle name="Normal 15 5 9 3" xfId="46847"/>
    <cellStyle name="Normal 15 5 9 4" xfId="30013"/>
    <cellStyle name="Normal 15 6" xfId="1041"/>
    <cellStyle name="Normal 15 6 2" xfId="3125"/>
    <cellStyle name="Normal 15 6 2 2" xfId="10654"/>
    <cellStyle name="Normal 15 6 2 2 2" xfId="21023"/>
    <cellStyle name="Normal 15 6 2 2 2 2" xfId="43999"/>
    <cellStyle name="Normal 15 6 2 2 2 2 2" xfId="55615"/>
    <cellStyle name="Normal 15 6 2 2 2 3" xfId="49807"/>
    <cellStyle name="Normal 15 6 2 2 2 4" xfId="38191"/>
    <cellStyle name="Normal 15 6 2 2 3" xfId="40712"/>
    <cellStyle name="Normal 15 6 2 2 3 2" xfId="52328"/>
    <cellStyle name="Normal 15 6 2 2 4" xfId="46520"/>
    <cellStyle name="Normal 15 6 2 2 5" xfId="29149"/>
    <cellStyle name="Normal 15 6 2 3" xfId="13495"/>
    <cellStyle name="Normal 15 6 2 3 2" xfId="42830"/>
    <cellStyle name="Normal 15 6 2 3 2 2" xfId="54446"/>
    <cellStyle name="Normal 15 6 2 3 3" xfId="48638"/>
    <cellStyle name="Normal 15 6 2 3 4" xfId="32122"/>
    <cellStyle name="Normal 15 6 2 4" xfId="39543"/>
    <cellStyle name="Normal 15 6 2 4 2" xfId="51159"/>
    <cellStyle name="Normal 15 6 2 5" xfId="25133"/>
    <cellStyle name="Normal 15 6 2 6" xfId="45351"/>
    <cellStyle name="Normal 15 6 2 7" xfId="22606"/>
    <cellStyle name="Normal 15 6 3" xfId="2446"/>
    <cellStyle name="Normal 15 6 3 2" xfId="12816"/>
    <cellStyle name="Normal 15 6 3 2 2" xfId="42246"/>
    <cellStyle name="Normal 15 6 3 2 2 2" xfId="53862"/>
    <cellStyle name="Normal 15 6 3 2 3" xfId="48054"/>
    <cellStyle name="Normal 15 6 3 2 4" xfId="31503"/>
    <cellStyle name="Normal 15 6 3 3" xfId="40128"/>
    <cellStyle name="Normal 15 6 3 3 2" xfId="51744"/>
    <cellStyle name="Normal 15 6 3 4" xfId="45936"/>
    <cellStyle name="Normal 15 6 3 5" xfId="28505"/>
    <cellStyle name="Normal 15 6 4" xfId="10070"/>
    <cellStyle name="Normal 15 6 4 2" xfId="20439"/>
    <cellStyle name="Normal 15 6 4 2 2" xfId="55031"/>
    <cellStyle name="Normal 15 6 4 2 3" xfId="43415"/>
    <cellStyle name="Normal 15 6 4 3" xfId="49223"/>
    <cellStyle name="Normal 15 6 4 4" xfId="37607"/>
    <cellStyle name="Normal 15 6 5" xfId="11411"/>
    <cellStyle name="Normal 15 6 5 2" xfId="41296"/>
    <cellStyle name="Normal 15 6 5 2 2" xfId="52912"/>
    <cellStyle name="Normal 15 6 5 3" xfId="47104"/>
    <cellStyle name="Normal 15 6 5 4" xfId="30270"/>
    <cellStyle name="Normal 15 6 6" xfId="38959"/>
    <cellStyle name="Normal 15 6 6 2" xfId="50575"/>
    <cellStyle name="Normal 15 6 7" xfId="24374"/>
    <cellStyle name="Normal 15 6 8" xfId="44767"/>
    <cellStyle name="Normal 15 6 9" xfId="21847"/>
    <cellStyle name="Normal 15 7" xfId="1284"/>
    <cellStyle name="Normal 15 7 2" xfId="2643"/>
    <cellStyle name="Normal 15 7 2 2" xfId="13013"/>
    <cellStyle name="Normal 15 7 2 2 2" xfId="42428"/>
    <cellStyle name="Normal 15 7 2 2 2 2" xfId="54044"/>
    <cellStyle name="Normal 15 7 2 2 3" xfId="48236"/>
    <cellStyle name="Normal 15 7 2 2 4" xfId="31700"/>
    <cellStyle name="Normal 15 7 2 3" xfId="40310"/>
    <cellStyle name="Normal 15 7 2 3 2" xfId="51926"/>
    <cellStyle name="Normal 15 7 2 4" xfId="46118"/>
    <cellStyle name="Normal 15 7 2 5" xfId="28687"/>
    <cellStyle name="Normal 15 7 3" xfId="10252"/>
    <cellStyle name="Normal 15 7 3 2" xfId="20621"/>
    <cellStyle name="Normal 15 7 3 2 2" xfId="55213"/>
    <cellStyle name="Normal 15 7 3 2 3" xfId="43597"/>
    <cellStyle name="Normal 15 7 3 3" xfId="49405"/>
    <cellStyle name="Normal 15 7 3 4" xfId="37789"/>
    <cellStyle name="Normal 15 7 4" xfId="11654"/>
    <cellStyle name="Normal 15 7 4 2" xfId="41478"/>
    <cellStyle name="Normal 15 7 4 2 2" xfId="53094"/>
    <cellStyle name="Normal 15 7 4 3" xfId="47286"/>
    <cellStyle name="Normal 15 7 4 4" xfId="30452"/>
    <cellStyle name="Normal 15 7 5" xfId="39141"/>
    <cellStyle name="Normal 15 7 5 2" xfId="50757"/>
    <cellStyle name="Normal 15 7 6" xfId="24617"/>
    <cellStyle name="Normal 15 7 7" xfId="44949"/>
    <cellStyle name="Normal 15 7 8" xfId="22090"/>
    <cellStyle name="Normal 15 8" xfId="702"/>
    <cellStyle name="Normal 15 8 2" xfId="2827"/>
    <cellStyle name="Normal 15 8 2 2" xfId="13197"/>
    <cellStyle name="Normal 15 8 2 2 2" xfId="42610"/>
    <cellStyle name="Normal 15 8 2 2 2 2" xfId="54226"/>
    <cellStyle name="Normal 15 8 2 2 3" xfId="48418"/>
    <cellStyle name="Normal 15 8 2 2 4" xfId="31884"/>
    <cellStyle name="Normal 15 8 2 3" xfId="40492"/>
    <cellStyle name="Normal 15 8 2 3 2" xfId="52108"/>
    <cellStyle name="Normal 15 8 2 4" xfId="46300"/>
    <cellStyle name="Normal 15 8 2 5" xfId="28869"/>
    <cellStyle name="Normal 15 8 3" xfId="10434"/>
    <cellStyle name="Normal 15 8 3 2" xfId="20803"/>
    <cellStyle name="Normal 15 8 3 2 2" xfId="55395"/>
    <cellStyle name="Normal 15 8 3 2 3" xfId="43779"/>
    <cellStyle name="Normal 15 8 3 3" xfId="49587"/>
    <cellStyle name="Normal 15 8 3 4" xfId="37971"/>
    <cellStyle name="Normal 15 8 4" xfId="11072"/>
    <cellStyle name="Normal 15 8 4 2" xfId="41076"/>
    <cellStyle name="Normal 15 8 4 2 2" xfId="52692"/>
    <cellStyle name="Normal 15 8 4 3" xfId="46884"/>
    <cellStyle name="Normal 15 8 4 4" xfId="30050"/>
    <cellStyle name="Normal 15 8 5" xfId="39323"/>
    <cellStyle name="Normal 15 8 5 2" xfId="50939"/>
    <cellStyle name="Normal 15 8 6" xfId="24803"/>
    <cellStyle name="Normal 15 8 7" xfId="45131"/>
    <cellStyle name="Normal 15 8 8" xfId="22276"/>
    <cellStyle name="Normal 15 9" xfId="2184"/>
    <cellStyle name="Normal 15 9 2" xfId="9850"/>
    <cellStyle name="Normal 15 9 2 2" xfId="20219"/>
    <cellStyle name="Normal 15 9 2 2 2" xfId="43195"/>
    <cellStyle name="Normal 15 9 2 2 2 2" xfId="54811"/>
    <cellStyle name="Normal 15 9 2 2 3" xfId="49003"/>
    <cellStyle name="Normal 15 9 2 2 4" xfId="37387"/>
    <cellStyle name="Normal 15 9 2 3" xfId="39908"/>
    <cellStyle name="Normal 15 9 2 3 2" xfId="51524"/>
    <cellStyle name="Normal 15 9 2 4" xfId="45716"/>
    <cellStyle name="Normal 15 9 2 5" xfId="28264"/>
    <cellStyle name="Normal 15 9 3" xfId="12554"/>
    <cellStyle name="Normal 15 9 3 2" xfId="42026"/>
    <cellStyle name="Normal 15 9 3 2 2" xfId="53642"/>
    <cellStyle name="Normal 15 9 3 3" xfId="47834"/>
    <cellStyle name="Normal 15 9 3 4" xfId="31263"/>
    <cellStyle name="Normal 15 9 4" xfId="38739"/>
    <cellStyle name="Normal 15 9 4 2" xfId="50355"/>
    <cellStyle name="Normal 15 9 5" xfId="24106"/>
    <cellStyle name="Normal 15 9 6" xfId="44547"/>
    <cellStyle name="Normal 15 9 7" xfId="21570"/>
    <cellStyle name="Normal 16" xfId="184"/>
    <cellStyle name="Normal 17" xfId="183"/>
    <cellStyle name="Normal 17 10" xfId="10817"/>
    <cellStyle name="Normal 17 10 2" xfId="40875"/>
    <cellStyle name="Normal 17 10 2 2" xfId="52491"/>
    <cellStyle name="Normal 17 10 3" xfId="46683"/>
    <cellStyle name="Normal 17 10 4" xfId="29849"/>
    <cellStyle name="Normal 17 11" xfId="38354"/>
    <cellStyle name="Normal 17 11 2" xfId="49970"/>
    <cellStyle name="Normal 17 12" xfId="23306"/>
    <cellStyle name="Normal 17 13" xfId="44162"/>
    <cellStyle name="Normal 17 14" xfId="21189"/>
    <cellStyle name="Normal 17 2" xfId="786"/>
    <cellStyle name="Normal 17 2 10" xfId="44199"/>
    <cellStyle name="Normal 17 2 11" xfId="21270"/>
    <cellStyle name="Normal 17 2 2" xfId="2893"/>
    <cellStyle name="Normal 17 2 2 2" xfId="10489"/>
    <cellStyle name="Normal 17 2 2 2 2" xfId="20858"/>
    <cellStyle name="Normal 17 2 2 2 2 2" xfId="43834"/>
    <cellStyle name="Normal 17 2 2 2 2 2 2" xfId="55450"/>
    <cellStyle name="Normal 17 2 2 2 2 3" xfId="49642"/>
    <cellStyle name="Normal 17 2 2 2 2 4" xfId="38026"/>
    <cellStyle name="Normal 17 2 2 2 3" xfId="40547"/>
    <cellStyle name="Normal 17 2 2 2 3 2" xfId="52163"/>
    <cellStyle name="Normal 17 2 2 2 4" xfId="46355"/>
    <cellStyle name="Normal 17 2 2 2 5" xfId="28924"/>
    <cellStyle name="Normal 17 2 2 3" xfId="13263"/>
    <cellStyle name="Normal 17 2 2 3 2" xfId="42665"/>
    <cellStyle name="Normal 17 2 2 3 2 2" xfId="54281"/>
    <cellStyle name="Normal 17 2 2 3 3" xfId="48473"/>
    <cellStyle name="Normal 17 2 2 3 4" xfId="31950"/>
    <cellStyle name="Normal 17 2 2 4" xfId="39378"/>
    <cellStyle name="Normal 17 2 2 4 2" xfId="50994"/>
    <cellStyle name="Normal 17 2 2 5" xfId="24887"/>
    <cellStyle name="Normal 17 2 2 6" xfId="45186"/>
    <cellStyle name="Normal 17 2 2 7" xfId="22360"/>
    <cellStyle name="Normal 17 2 3" xfId="2248"/>
    <cellStyle name="Normal 17 2 3 2" xfId="9905"/>
    <cellStyle name="Normal 17 2 3 2 2" xfId="20274"/>
    <cellStyle name="Normal 17 2 3 2 2 2" xfId="43250"/>
    <cellStyle name="Normal 17 2 3 2 2 2 2" xfId="54866"/>
    <cellStyle name="Normal 17 2 3 2 2 3" xfId="49058"/>
    <cellStyle name="Normal 17 2 3 2 2 4" xfId="37442"/>
    <cellStyle name="Normal 17 2 3 2 3" xfId="39963"/>
    <cellStyle name="Normal 17 2 3 2 3 2" xfId="51579"/>
    <cellStyle name="Normal 17 2 3 2 4" xfId="45771"/>
    <cellStyle name="Normal 17 2 3 2 5" xfId="28328"/>
    <cellStyle name="Normal 17 2 3 3" xfId="12618"/>
    <cellStyle name="Normal 17 2 3 3 2" xfId="42081"/>
    <cellStyle name="Normal 17 2 3 3 2 2" xfId="53697"/>
    <cellStyle name="Normal 17 2 3 3 3" xfId="47889"/>
    <cellStyle name="Normal 17 2 3 3 4" xfId="31318"/>
    <cellStyle name="Normal 17 2 3 4" xfId="38794"/>
    <cellStyle name="Normal 17 2 3 4 2" xfId="50410"/>
    <cellStyle name="Normal 17 2 3 5" xfId="24170"/>
    <cellStyle name="Normal 17 2 3 6" xfId="44602"/>
    <cellStyle name="Normal 17 2 3 7" xfId="21634"/>
    <cellStyle name="Normal 17 2 4" xfId="1909"/>
    <cellStyle name="Normal 17 2 4 2" xfId="12279"/>
    <cellStyle name="Normal 17 2 4 2 2" xfId="41861"/>
    <cellStyle name="Normal 17 2 4 2 2 2" xfId="53477"/>
    <cellStyle name="Normal 17 2 4 2 3" xfId="47669"/>
    <cellStyle name="Normal 17 2 4 2 4" xfId="31060"/>
    <cellStyle name="Normal 17 2 4 3" xfId="38574"/>
    <cellStyle name="Normal 17 2 4 3 2" xfId="50190"/>
    <cellStyle name="Normal 17 2 4 4" xfId="44382"/>
    <cellStyle name="Normal 17 2 4 5" xfId="23831"/>
    <cellStyle name="Normal 17 2 5" xfId="1527"/>
    <cellStyle name="Normal 17 2 5 2" xfId="11897"/>
    <cellStyle name="Normal 17 2 5 2 2" xfId="41678"/>
    <cellStyle name="Normal 17 2 5 2 2 2" xfId="53294"/>
    <cellStyle name="Normal 17 2 5 2 3" xfId="47486"/>
    <cellStyle name="Normal 17 2 5 2 4" xfId="30695"/>
    <cellStyle name="Normal 17 2 5 3" xfId="39743"/>
    <cellStyle name="Normal 17 2 5 3 2" xfId="51359"/>
    <cellStyle name="Normal 17 2 5 4" xfId="45551"/>
    <cellStyle name="Normal 17 2 5 5" xfId="28029"/>
    <cellStyle name="Normal 17 2 6" xfId="9685"/>
    <cellStyle name="Normal 17 2 6 2" xfId="20054"/>
    <cellStyle name="Normal 17 2 6 2 2" xfId="54646"/>
    <cellStyle name="Normal 17 2 6 2 3" xfId="43030"/>
    <cellStyle name="Normal 17 2 6 3" xfId="48838"/>
    <cellStyle name="Normal 17 2 6 4" xfId="37222"/>
    <cellStyle name="Normal 17 2 7" xfId="11156"/>
    <cellStyle name="Normal 17 2 7 2" xfId="41131"/>
    <cellStyle name="Normal 17 2 7 2 2" xfId="52747"/>
    <cellStyle name="Normal 17 2 7 3" xfId="46939"/>
    <cellStyle name="Normal 17 2 7 4" xfId="30105"/>
    <cellStyle name="Normal 17 2 8" xfId="38391"/>
    <cellStyle name="Normal 17 2 8 2" xfId="50007"/>
    <cellStyle name="Normal 17 2 9" xfId="23381"/>
    <cellStyle name="Normal 17 3" xfId="1013"/>
    <cellStyle name="Normal 17 3 2" xfId="3106"/>
    <cellStyle name="Normal 17 3 2 2" xfId="10635"/>
    <cellStyle name="Normal 17 3 2 2 2" xfId="21004"/>
    <cellStyle name="Normal 17 3 2 2 2 2" xfId="43980"/>
    <cellStyle name="Normal 17 3 2 2 2 2 2" xfId="55596"/>
    <cellStyle name="Normal 17 3 2 2 2 3" xfId="49788"/>
    <cellStyle name="Normal 17 3 2 2 2 4" xfId="38172"/>
    <cellStyle name="Normal 17 3 2 2 3" xfId="40693"/>
    <cellStyle name="Normal 17 3 2 2 3 2" xfId="52309"/>
    <cellStyle name="Normal 17 3 2 2 4" xfId="46501"/>
    <cellStyle name="Normal 17 3 2 2 5" xfId="29130"/>
    <cellStyle name="Normal 17 3 2 3" xfId="13476"/>
    <cellStyle name="Normal 17 3 2 3 2" xfId="42811"/>
    <cellStyle name="Normal 17 3 2 3 2 2" xfId="54427"/>
    <cellStyle name="Normal 17 3 2 3 3" xfId="48619"/>
    <cellStyle name="Normal 17 3 2 3 4" xfId="32103"/>
    <cellStyle name="Normal 17 3 2 4" xfId="39524"/>
    <cellStyle name="Normal 17 3 2 4 2" xfId="51140"/>
    <cellStyle name="Normal 17 3 2 5" xfId="25114"/>
    <cellStyle name="Normal 17 3 2 6" xfId="45332"/>
    <cellStyle name="Normal 17 3 2 7" xfId="22587"/>
    <cellStyle name="Normal 17 3 3" xfId="2424"/>
    <cellStyle name="Normal 17 3 3 2" xfId="12794"/>
    <cellStyle name="Normal 17 3 3 2 2" xfId="42227"/>
    <cellStyle name="Normal 17 3 3 2 2 2" xfId="53843"/>
    <cellStyle name="Normal 17 3 3 2 3" xfId="48035"/>
    <cellStyle name="Normal 17 3 3 2 4" xfId="31481"/>
    <cellStyle name="Normal 17 3 3 3" xfId="40109"/>
    <cellStyle name="Normal 17 3 3 3 2" xfId="51725"/>
    <cellStyle name="Normal 17 3 3 4" xfId="45917"/>
    <cellStyle name="Normal 17 3 3 5" xfId="28486"/>
    <cellStyle name="Normal 17 3 4" xfId="10051"/>
    <cellStyle name="Normal 17 3 4 2" xfId="20420"/>
    <cellStyle name="Normal 17 3 4 2 2" xfId="55012"/>
    <cellStyle name="Normal 17 3 4 2 3" xfId="43396"/>
    <cellStyle name="Normal 17 3 4 3" xfId="49204"/>
    <cellStyle name="Normal 17 3 4 4" xfId="37588"/>
    <cellStyle name="Normal 17 3 5" xfId="11383"/>
    <cellStyle name="Normal 17 3 5 2" xfId="41277"/>
    <cellStyle name="Normal 17 3 5 2 2" xfId="52893"/>
    <cellStyle name="Normal 17 3 5 3" xfId="47085"/>
    <cellStyle name="Normal 17 3 5 4" xfId="30251"/>
    <cellStyle name="Normal 17 3 6" xfId="38940"/>
    <cellStyle name="Normal 17 3 6 2" xfId="50556"/>
    <cellStyle name="Normal 17 3 7" xfId="24346"/>
    <cellStyle name="Normal 17 3 8" xfId="44748"/>
    <cellStyle name="Normal 17 3 9" xfId="21819"/>
    <cellStyle name="Normal 17 4" xfId="1265"/>
    <cellStyle name="Normal 17 4 2" xfId="2624"/>
    <cellStyle name="Normal 17 4 2 2" xfId="12994"/>
    <cellStyle name="Normal 17 4 2 2 2" xfId="42409"/>
    <cellStyle name="Normal 17 4 2 2 2 2" xfId="54025"/>
    <cellStyle name="Normal 17 4 2 2 3" xfId="48217"/>
    <cellStyle name="Normal 17 4 2 2 4" xfId="31681"/>
    <cellStyle name="Normal 17 4 2 3" xfId="40291"/>
    <cellStyle name="Normal 17 4 2 3 2" xfId="51907"/>
    <cellStyle name="Normal 17 4 2 4" xfId="46099"/>
    <cellStyle name="Normal 17 4 2 5" xfId="28668"/>
    <cellStyle name="Normal 17 4 3" xfId="10233"/>
    <cellStyle name="Normal 17 4 3 2" xfId="20602"/>
    <cellStyle name="Normal 17 4 3 2 2" xfId="55194"/>
    <cellStyle name="Normal 17 4 3 2 3" xfId="43578"/>
    <cellStyle name="Normal 17 4 3 3" xfId="49386"/>
    <cellStyle name="Normal 17 4 3 4" xfId="37770"/>
    <cellStyle name="Normal 17 4 4" xfId="11635"/>
    <cellStyle name="Normal 17 4 4 2" xfId="41459"/>
    <cellStyle name="Normal 17 4 4 2 2" xfId="53075"/>
    <cellStyle name="Normal 17 4 4 3" xfId="47267"/>
    <cellStyle name="Normal 17 4 4 4" xfId="30433"/>
    <cellStyle name="Normal 17 4 5" xfId="39122"/>
    <cellStyle name="Normal 17 4 5 2" xfId="50738"/>
    <cellStyle name="Normal 17 4 6" xfId="24598"/>
    <cellStyle name="Normal 17 4 7" xfId="44930"/>
    <cellStyle name="Normal 17 4 8" xfId="22071"/>
    <cellStyle name="Normal 17 5" xfId="679"/>
    <cellStyle name="Normal 17 5 2" xfId="2806"/>
    <cellStyle name="Normal 17 5 2 2" xfId="13176"/>
    <cellStyle name="Normal 17 5 2 2 2" xfId="42591"/>
    <cellStyle name="Normal 17 5 2 2 2 2" xfId="54207"/>
    <cellStyle name="Normal 17 5 2 2 3" xfId="48399"/>
    <cellStyle name="Normal 17 5 2 2 4" xfId="31863"/>
    <cellStyle name="Normal 17 5 2 3" xfId="40473"/>
    <cellStyle name="Normal 17 5 2 3 2" xfId="52089"/>
    <cellStyle name="Normal 17 5 2 4" xfId="46281"/>
    <cellStyle name="Normal 17 5 2 5" xfId="28850"/>
    <cellStyle name="Normal 17 5 3" xfId="10415"/>
    <cellStyle name="Normal 17 5 3 2" xfId="20784"/>
    <cellStyle name="Normal 17 5 3 2 2" xfId="55376"/>
    <cellStyle name="Normal 17 5 3 2 3" xfId="43760"/>
    <cellStyle name="Normal 17 5 3 3" xfId="49568"/>
    <cellStyle name="Normal 17 5 3 4" xfId="37952"/>
    <cellStyle name="Normal 17 5 4" xfId="11049"/>
    <cellStyle name="Normal 17 5 4 2" xfId="41057"/>
    <cellStyle name="Normal 17 5 4 2 2" xfId="52673"/>
    <cellStyle name="Normal 17 5 4 3" xfId="46865"/>
    <cellStyle name="Normal 17 5 4 4" xfId="30031"/>
    <cellStyle name="Normal 17 5 5" xfId="39304"/>
    <cellStyle name="Normal 17 5 5 2" xfId="50920"/>
    <cellStyle name="Normal 17 5 6" xfId="24780"/>
    <cellStyle name="Normal 17 5 7" xfId="45112"/>
    <cellStyle name="Normal 17 5 8" xfId="22253"/>
    <cellStyle name="Normal 17 6" xfId="2101"/>
    <cellStyle name="Normal 17 6 2" xfId="9831"/>
    <cellStyle name="Normal 17 6 2 2" xfId="20200"/>
    <cellStyle name="Normal 17 6 2 2 2" xfId="43176"/>
    <cellStyle name="Normal 17 6 2 2 2 2" xfId="54792"/>
    <cellStyle name="Normal 17 6 2 2 3" xfId="48984"/>
    <cellStyle name="Normal 17 6 2 2 4" xfId="37368"/>
    <cellStyle name="Normal 17 6 2 3" xfId="39889"/>
    <cellStyle name="Normal 17 6 2 3 2" xfId="51505"/>
    <cellStyle name="Normal 17 6 2 4" xfId="45697"/>
    <cellStyle name="Normal 17 6 2 5" xfId="28181"/>
    <cellStyle name="Normal 17 6 3" xfId="12471"/>
    <cellStyle name="Normal 17 6 3 2" xfId="42007"/>
    <cellStyle name="Normal 17 6 3 2 2" xfId="53623"/>
    <cellStyle name="Normal 17 6 3 3" xfId="47815"/>
    <cellStyle name="Normal 17 6 3 4" xfId="31244"/>
    <cellStyle name="Normal 17 6 4" xfId="38720"/>
    <cellStyle name="Normal 17 6 4 2" xfId="50336"/>
    <cellStyle name="Normal 17 6 5" xfId="24023"/>
    <cellStyle name="Normal 17 6 6" xfId="44528"/>
    <cellStyle name="Normal 17 6 7" xfId="21487"/>
    <cellStyle name="Normal 17 7" xfId="1710"/>
    <cellStyle name="Normal 17 7 2" xfId="12080"/>
    <cellStyle name="Normal 17 7 2 2" xfId="41824"/>
    <cellStyle name="Normal 17 7 2 2 2" xfId="53440"/>
    <cellStyle name="Normal 17 7 2 3" xfId="47632"/>
    <cellStyle name="Normal 17 7 2 4" xfId="30874"/>
    <cellStyle name="Normal 17 7 3" xfId="38537"/>
    <cellStyle name="Normal 17 7 3 2" xfId="50153"/>
    <cellStyle name="Normal 17 7 4" xfId="44345"/>
    <cellStyle name="Normal 17 7 5" xfId="23632"/>
    <cellStyle name="Normal 17 8" xfId="1447"/>
    <cellStyle name="Normal 17 8 2" xfId="11817"/>
    <cellStyle name="Normal 17 8 2 2" xfId="41641"/>
    <cellStyle name="Normal 17 8 2 2 2" xfId="53257"/>
    <cellStyle name="Normal 17 8 2 3" xfId="47449"/>
    <cellStyle name="Normal 17 8 2 4" xfId="30615"/>
    <cellStyle name="Normal 17 8 3" xfId="39706"/>
    <cellStyle name="Normal 17 8 3 2" xfId="51322"/>
    <cellStyle name="Normal 17 8 4" xfId="45514"/>
    <cellStyle name="Normal 17 8 5" xfId="27992"/>
    <cellStyle name="Normal 17 9" xfId="9648"/>
    <cellStyle name="Normal 17 9 2" xfId="20017"/>
    <cellStyle name="Normal 17 9 2 2" xfId="54609"/>
    <cellStyle name="Normal 17 9 2 3" xfId="42993"/>
    <cellStyle name="Normal 17 9 3" xfId="48801"/>
    <cellStyle name="Normal 17 9 4" xfId="37185"/>
    <cellStyle name="Normal 18" xfId="500"/>
    <cellStyle name="Normal 18 10" xfId="10872"/>
    <cellStyle name="Normal 18 10 2" xfId="40912"/>
    <cellStyle name="Normal 18 10 2 2" xfId="52528"/>
    <cellStyle name="Normal 18 10 3" xfId="46720"/>
    <cellStyle name="Normal 18 10 4" xfId="29886"/>
    <cellStyle name="Normal 18 11" xfId="38428"/>
    <cellStyle name="Normal 18 11 2" xfId="50044"/>
    <cellStyle name="Normal 18 12" xfId="23427"/>
    <cellStyle name="Normal 18 13" xfId="44236"/>
    <cellStyle name="Normal 18 14" xfId="21345"/>
    <cellStyle name="Normal 18 2" xfId="827"/>
    <cellStyle name="Normal 18 2 2" xfId="2934"/>
    <cellStyle name="Normal 18 2 2 2" xfId="10526"/>
    <cellStyle name="Normal 18 2 2 2 2" xfId="20895"/>
    <cellStyle name="Normal 18 2 2 2 2 2" xfId="43871"/>
    <cellStyle name="Normal 18 2 2 2 2 2 2" xfId="55487"/>
    <cellStyle name="Normal 18 2 2 2 2 3" xfId="49679"/>
    <cellStyle name="Normal 18 2 2 2 2 4" xfId="38063"/>
    <cellStyle name="Normal 18 2 2 2 3" xfId="40584"/>
    <cellStyle name="Normal 18 2 2 2 3 2" xfId="52200"/>
    <cellStyle name="Normal 18 2 2 2 4" xfId="46392"/>
    <cellStyle name="Normal 18 2 2 2 5" xfId="28965"/>
    <cellStyle name="Normal 18 2 2 3" xfId="13304"/>
    <cellStyle name="Normal 18 2 2 3 2" xfId="42702"/>
    <cellStyle name="Normal 18 2 2 3 2 2" xfId="54318"/>
    <cellStyle name="Normal 18 2 2 3 3" xfId="48510"/>
    <cellStyle name="Normal 18 2 2 3 4" xfId="31987"/>
    <cellStyle name="Normal 18 2 2 4" xfId="39415"/>
    <cellStyle name="Normal 18 2 2 4 2" xfId="51031"/>
    <cellStyle name="Normal 18 2 2 5" xfId="24928"/>
    <cellStyle name="Normal 18 2 2 6" xfId="45223"/>
    <cellStyle name="Normal 18 2 2 7" xfId="22401"/>
    <cellStyle name="Normal 18 2 3" xfId="2286"/>
    <cellStyle name="Normal 18 2 3 2" xfId="12656"/>
    <cellStyle name="Normal 18 2 3 2 2" xfId="42118"/>
    <cellStyle name="Normal 18 2 3 2 2 2" xfId="53734"/>
    <cellStyle name="Normal 18 2 3 2 3" xfId="47926"/>
    <cellStyle name="Normal 18 2 3 2 4" xfId="31355"/>
    <cellStyle name="Normal 18 2 3 3" xfId="40000"/>
    <cellStyle name="Normal 18 2 3 3 2" xfId="51616"/>
    <cellStyle name="Normal 18 2 3 4" xfId="45808"/>
    <cellStyle name="Normal 18 2 3 5" xfId="28366"/>
    <cellStyle name="Normal 18 2 4" xfId="9942"/>
    <cellStyle name="Normal 18 2 4 2" xfId="20311"/>
    <cellStyle name="Normal 18 2 4 2 2" xfId="54903"/>
    <cellStyle name="Normal 18 2 4 2 3" xfId="43287"/>
    <cellStyle name="Normal 18 2 4 3" xfId="49095"/>
    <cellStyle name="Normal 18 2 4 4" xfId="37479"/>
    <cellStyle name="Normal 18 2 5" xfId="11197"/>
    <cellStyle name="Normal 18 2 5 2" xfId="41168"/>
    <cellStyle name="Normal 18 2 5 2 2" xfId="52784"/>
    <cellStyle name="Normal 18 2 5 3" xfId="46976"/>
    <cellStyle name="Normal 18 2 5 4" xfId="30142"/>
    <cellStyle name="Normal 18 2 6" xfId="38831"/>
    <cellStyle name="Normal 18 2 6 2" xfId="50447"/>
    <cellStyle name="Normal 18 2 7" xfId="24208"/>
    <cellStyle name="Normal 18 2 8" xfId="44639"/>
    <cellStyle name="Normal 18 2 9" xfId="21672"/>
    <cellStyle name="Normal 18 3" xfId="1088"/>
    <cellStyle name="Normal 18 3 2" xfId="3143"/>
    <cellStyle name="Normal 18 3 2 2" xfId="10672"/>
    <cellStyle name="Normal 18 3 2 2 2" xfId="21041"/>
    <cellStyle name="Normal 18 3 2 2 2 2" xfId="44017"/>
    <cellStyle name="Normal 18 3 2 2 2 2 2" xfId="55633"/>
    <cellStyle name="Normal 18 3 2 2 2 3" xfId="49825"/>
    <cellStyle name="Normal 18 3 2 2 2 4" xfId="38209"/>
    <cellStyle name="Normal 18 3 2 2 3" xfId="40730"/>
    <cellStyle name="Normal 18 3 2 2 3 2" xfId="52346"/>
    <cellStyle name="Normal 18 3 2 2 4" xfId="46538"/>
    <cellStyle name="Normal 18 3 2 2 5" xfId="29167"/>
    <cellStyle name="Normal 18 3 2 3" xfId="13513"/>
    <cellStyle name="Normal 18 3 2 3 2" xfId="42848"/>
    <cellStyle name="Normal 18 3 2 3 2 2" xfId="54464"/>
    <cellStyle name="Normal 18 3 2 3 3" xfId="48656"/>
    <cellStyle name="Normal 18 3 2 3 4" xfId="32140"/>
    <cellStyle name="Normal 18 3 2 4" xfId="39561"/>
    <cellStyle name="Normal 18 3 2 4 2" xfId="51177"/>
    <cellStyle name="Normal 18 3 2 5" xfId="25151"/>
    <cellStyle name="Normal 18 3 2 6" xfId="45369"/>
    <cellStyle name="Normal 18 3 2 7" xfId="22624"/>
    <cellStyle name="Normal 18 3 3" xfId="2471"/>
    <cellStyle name="Normal 18 3 3 2" xfId="12841"/>
    <cellStyle name="Normal 18 3 3 2 2" xfId="42264"/>
    <cellStyle name="Normal 18 3 3 2 2 2" xfId="53880"/>
    <cellStyle name="Normal 18 3 3 2 3" xfId="48072"/>
    <cellStyle name="Normal 18 3 3 2 4" xfId="31528"/>
    <cellStyle name="Normal 18 3 3 3" xfId="40146"/>
    <cellStyle name="Normal 18 3 3 3 2" xfId="51762"/>
    <cellStyle name="Normal 18 3 3 4" xfId="45954"/>
    <cellStyle name="Normal 18 3 3 5" xfId="28523"/>
    <cellStyle name="Normal 18 3 4" xfId="10088"/>
    <cellStyle name="Normal 18 3 4 2" xfId="20457"/>
    <cellStyle name="Normal 18 3 4 2 2" xfId="55049"/>
    <cellStyle name="Normal 18 3 4 2 3" xfId="43433"/>
    <cellStyle name="Normal 18 3 4 3" xfId="49241"/>
    <cellStyle name="Normal 18 3 4 4" xfId="37625"/>
    <cellStyle name="Normal 18 3 5" xfId="11458"/>
    <cellStyle name="Normal 18 3 5 2" xfId="41314"/>
    <cellStyle name="Normal 18 3 5 2 2" xfId="52930"/>
    <cellStyle name="Normal 18 3 5 3" xfId="47122"/>
    <cellStyle name="Normal 18 3 5 4" xfId="30288"/>
    <cellStyle name="Normal 18 3 6" xfId="38977"/>
    <cellStyle name="Normal 18 3 6 2" xfId="50593"/>
    <cellStyle name="Normal 18 3 7" xfId="24421"/>
    <cellStyle name="Normal 18 3 8" xfId="44785"/>
    <cellStyle name="Normal 18 3 9" xfId="21894"/>
    <cellStyle name="Normal 18 4" xfId="1302"/>
    <cellStyle name="Normal 18 4 2" xfId="2661"/>
    <cellStyle name="Normal 18 4 2 2" xfId="13031"/>
    <cellStyle name="Normal 18 4 2 2 2" xfId="42446"/>
    <cellStyle name="Normal 18 4 2 2 2 2" xfId="54062"/>
    <cellStyle name="Normal 18 4 2 2 3" xfId="48254"/>
    <cellStyle name="Normal 18 4 2 2 4" xfId="31718"/>
    <cellStyle name="Normal 18 4 2 3" xfId="40328"/>
    <cellStyle name="Normal 18 4 2 3 2" xfId="51944"/>
    <cellStyle name="Normal 18 4 2 4" xfId="46136"/>
    <cellStyle name="Normal 18 4 2 5" xfId="28705"/>
    <cellStyle name="Normal 18 4 3" xfId="10270"/>
    <cellStyle name="Normal 18 4 3 2" xfId="20639"/>
    <cellStyle name="Normal 18 4 3 2 2" xfId="55231"/>
    <cellStyle name="Normal 18 4 3 2 3" xfId="43615"/>
    <cellStyle name="Normal 18 4 3 3" xfId="49423"/>
    <cellStyle name="Normal 18 4 3 4" xfId="37807"/>
    <cellStyle name="Normal 18 4 4" xfId="11672"/>
    <cellStyle name="Normal 18 4 4 2" xfId="41496"/>
    <cellStyle name="Normal 18 4 4 2 2" xfId="53112"/>
    <cellStyle name="Normal 18 4 4 3" xfId="47304"/>
    <cellStyle name="Normal 18 4 4 4" xfId="30470"/>
    <cellStyle name="Normal 18 4 5" xfId="39159"/>
    <cellStyle name="Normal 18 4 5 2" xfId="50775"/>
    <cellStyle name="Normal 18 4 6" xfId="24635"/>
    <cellStyle name="Normal 18 4 7" xfId="44967"/>
    <cellStyle name="Normal 18 4 8" xfId="22108"/>
    <cellStyle name="Normal 18 5" xfId="749"/>
    <cellStyle name="Normal 18 5 2" xfId="2856"/>
    <cellStyle name="Normal 18 5 2 2" xfId="13226"/>
    <cellStyle name="Normal 18 5 2 2 2" xfId="42628"/>
    <cellStyle name="Normal 18 5 2 2 2 2" xfId="54244"/>
    <cellStyle name="Normal 18 5 2 2 3" xfId="48436"/>
    <cellStyle name="Normal 18 5 2 2 4" xfId="31913"/>
    <cellStyle name="Normal 18 5 2 3" xfId="40510"/>
    <cellStyle name="Normal 18 5 2 3 2" xfId="52126"/>
    <cellStyle name="Normal 18 5 2 4" xfId="46318"/>
    <cellStyle name="Normal 18 5 2 5" xfId="28887"/>
    <cellStyle name="Normal 18 5 3" xfId="10452"/>
    <cellStyle name="Normal 18 5 3 2" xfId="20821"/>
    <cellStyle name="Normal 18 5 3 2 2" xfId="55413"/>
    <cellStyle name="Normal 18 5 3 2 3" xfId="43797"/>
    <cellStyle name="Normal 18 5 3 3" xfId="49605"/>
    <cellStyle name="Normal 18 5 3 4" xfId="37989"/>
    <cellStyle name="Normal 18 5 4" xfId="11119"/>
    <cellStyle name="Normal 18 5 4 2" xfId="41094"/>
    <cellStyle name="Normal 18 5 4 2 2" xfId="52710"/>
    <cellStyle name="Normal 18 5 4 3" xfId="46902"/>
    <cellStyle name="Normal 18 5 4 4" xfId="30068"/>
    <cellStyle name="Normal 18 5 5" xfId="39341"/>
    <cellStyle name="Normal 18 5 5 2" xfId="50957"/>
    <cellStyle name="Normal 18 5 6" xfId="24850"/>
    <cellStyle name="Normal 18 5 7" xfId="45149"/>
    <cellStyle name="Normal 18 5 8" xfId="22323"/>
    <cellStyle name="Normal 18 6" xfId="2211"/>
    <cellStyle name="Normal 18 6 2" xfId="9868"/>
    <cellStyle name="Normal 18 6 2 2" xfId="20237"/>
    <cellStyle name="Normal 18 6 2 2 2" xfId="43213"/>
    <cellStyle name="Normal 18 6 2 2 2 2" xfId="54829"/>
    <cellStyle name="Normal 18 6 2 2 3" xfId="49021"/>
    <cellStyle name="Normal 18 6 2 2 4" xfId="37405"/>
    <cellStyle name="Normal 18 6 2 3" xfId="39926"/>
    <cellStyle name="Normal 18 6 2 3 2" xfId="51542"/>
    <cellStyle name="Normal 18 6 2 4" xfId="45734"/>
    <cellStyle name="Normal 18 6 2 5" xfId="28291"/>
    <cellStyle name="Normal 18 6 3" xfId="12581"/>
    <cellStyle name="Normal 18 6 3 2" xfId="42044"/>
    <cellStyle name="Normal 18 6 3 2 2" xfId="53660"/>
    <cellStyle name="Normal 18 6 3 3" xfId="47852"/>
    <cellStyle name="Normal 18 6 3 4" xfId="31281"/>
    <cellStyle name="Normal 18 6 4" xfId="38757"/>
    <cellStyle name="Normal 18 6 4 2" xfId="50373"/>
    <cellStyle name="Normal 18 6 5" xfId="24133"/>
    <cellStyle name="Normal 18 6 6" xfId="44565"/>
    <cellStyle name="Normal 18 6 7" xfId="21597"/>
    <cellStyle name="Normal 18 7" xfId="1971"/>
    <cellStyle name="Normal 18 7 2" xfId="12341"/>
    <cellStyle name="Normal 18 7 2 2" xfId="41898"/>
    <cellStyle name="Normal 18 7 2 2 2" xfId="53514"/>
    <cellStyle name="Normal 18 7 2 3" xfId="47706"/>
    <cellStyle name="Normal 18 7 2 4" xfId="31121"/>
    <cellStyle name="Normal 18 7 3" xfId="38611"/>
    <cellStyle name="Normal 18 7 3 2" xfId="50227"/>
    <cellStyle name="Normal 18 7 4" xfId="44419"/>
    <cellStyle name="Normal 18 7 5" xfId="23893"/>
    <cellStyle name="Normal 18 8" xfId="1568"/>
    <cellStyle name="Normal 18 8 2" xfId="11938"/>
    <cellStyle name="Normal 18 8 2 2" xfId="41715"/>
    <cellStyle name="Normal 18 8 2 2 2" xfId="53331"/>
    <cellStyle name="Normal 18 8 2 3" xfId="47523"/>
    <cellStyle name="Normal 18 8 2 4" xfId="30736"/>
    <cellStyle name="Normal 18 8 3" xfId="39780"/>
    <cellStyle name="Normal 18 8 3 2" xfId="51396"/>
    <cellStyle name="Normal 18 8 4" xfId="45588"/>
    <cellStyle name="Normal 18 8 5" xfId="28066"/>
    <cellStyle name="Normal 18 9" xfId="9722"/>
    <cellStyle name="Normal 18 9 2" xfId="20091"/>
    <cellStyle name="Normal 18 9 2 2" xfId="54683"/>
    <cellStyle name="Normal 18 9 2 3" xfId="43067"/>
    <cellStyle name="Normal 18 9 3" xfId="48875"/>
    <cellStyle name="Normal 18 9 4" xfId="37259"/>
    <cellStyle name="Normal 19" xfId="677"/>
    <cellStyle name="Normal 2" xfId="190"/>
    <cellStyle name="Normal 2 10" xfId="296"/>
    <cellStyle name="Normal 2 11" xfId="297"/>
    <cellStyle name="Normal 2 12" xfId="298"/>
    <cellStyle name="Normal 2 13" xfId="299"/>
    <cellStyle name="Normal 2 14" xfId="300"/>
    <cellStyle name="Normal 2 15" xfId="301"/>
    <cellStyle name="Normal 2 16" xfId="302"/>
    <cellStyle name="Normal 2 17" xfId="303"/>
    <cellStyle name="Normal 2 18" xfId="304"/>
    <cellStyle name="Normal 2 19" xfId="305"/>
    <cellStyle name="Normal 2 2" xfId="306"/>
    <cellStyle name="Normal 2 20" xfId="307"/>
    <cellStyle name="Normal 2 21" xfId="308"/>
    <cellStyle name="Normal 2 22" xfId="309"/>
    <cellStyle name="Normal 2 23" xfId="310"/>
    <cellStyle name="Normal 2 24" xfId="311"/>
    <cellStyle name="Normal 2 25" xfId="312"/>
    <cellStyle name="Normal 2 26" xfId="313"/>
    <cellStyle name="Normal 2 27" xfId="314"/>
    <cellStyle name="Normal 2 28" xfId="315"/>
    <cellStyle name="Normal 2 29" xfId="316"/>
    <cellStyle name="Normal 2 3" xfId="317"/>
    <cellStyle name="Normal 2 30" xfId="318"/>
    <cellStyle name="Normal 2 31" xfId="319"/>
    <cellStyle name="Normal 2 32" xfId="295"/>
    <cellStyle name="Normal 2 33" xfId="501"/>
    <cellStyle name="Normal 2 33 10" xfId="10873"/>
    <cellStyle name="Normal 2 33 10 2" xfId="40913"/>
    <cellStyle name="Normal 2 33 10 2 2" xfId="52529"/>
    <cellStyle name="Normal 2 33 10 3" xfId="46721"/>
    <cellStyle name="Normal 2 33 10 4" xfId="29887"/>
    <cellStyle name="Normal 2 33 11" xfId="38429"/>
    <cellStyle name="Normal 2 33 11 2" xfId="50045"/>
    <cellStyle name="Normal 2 33 12" xfId="23428"/>
    <cellStyle name="Normal 2 33 13" xfId="44237"/>
    <cellStyle name="Normal 2 33 14" xfId="21346"/>
    <cellStyle name="Normal 2 33 2" xfId="828"/>
    <cellStyle name="Normal 2 33 2 2" xfId="2935"/>
    <cellStyle name="Normal 2 33 2 2 2" xfId="10527"/>
    <cellStyle name="Normal 2 33 2 2 2 2" xfId="20896"/>
    <cellStyle name="Normal 2 33 2 2 2 2 2" xfId="43872"/>
    <cellStyle name="Normal 2 33 2 2 2 2 2 2" xfId="55488"/>
    <cellStyle name="Normal 2 33 2 2 2 2 3" xfId="49680"/>
    <cellStyle name="Normal 2 33 2 2 2 2 4" xfId="38064"/>
    <cellStyle name="Normal 2 33 2 2 2 3" xfId="40585"/>
    <cellStyle name="Normal 2 33 2 2 2 3 2" xfId="52201"/>
    <cellStyle name="Normal 2 33 2 2 2 4" xfId="46393"/>
    <cellStyle name="Normal 2 33 2 2 2 5" xfId="28966"/>
    <cellStyle name="Normal 2 33 2 2 3" xfId="13305"/>
    <cellStyle name="Normal 2 33 2 2 3 2" xfId="42703"/>
    <cellStyle name="Normal 2 33 2 2 3 2 2" xfId="54319"/>
    <cellStyle name="Normal 2 33 2 2 3 3" xfId="48511"/>
    <cellStyle name="Normal 2 33 2 2 3 4" xfId="31988"/>
    <cellStyle name="Normal 2 33 2 2 4" xfId="39416"/>
    <cellStyle name="Normal 2 33 2 2 4 2" xfId="51032"/>
    <cellStyle name="Normal 2 33 2 2 5" xfId="24929"/>
    <cellStyle name="Normal 2 33 2 2 6" xfId="45224"/>
    <cellStyle name="Normal 2 33 2 2 7" xfId="22402"/>
    <cellStyle name="Normal 2 33 2 3" xfId="2287"/>
    <cellStyle name="Normal 2 33 2 3 2" xfId="12657"/>
    <cellStyle name="Normal 2 33 2 3 2 2" xfId="42119"/>
    <cellStyle name="Normal 2 33 2 3 2 2 2" xfId="53735"/>
    <cellStyle name="Normal 2 33 2 3 2 3" xfId="47927"/>
    <cellStyle name="Normal 2 33 2 3 2 4" xfId="31356"/>
    <cellStyle name="Normal 2 33 2 3 3" xfId="40001"/>
    <cellStyle name="Normal 2 33 2 3 3 2" xfId="51617"/>
    <cellStyle name="Normal 2 33 2 3 4" xfId="45809"/>
    <cellStyle name="Normal 2 33 2 3 5" xfId="28367"/>
    <cellStyle name="Normal 2 33 2 4" xfId="9943"/>
    <cellStyle name="Normal 2 33 2 4 2" xfId="20312"/>
    <cellStyle name="Normal 2 33 2 4 2 2" xfId="54904"/>
    <cellStyle name="Normal 2 33 2 4 2 3" xfId="43288"/>
    <cellStyle name="Normal 2 33 2 4 3" xfId="49096"/>
    <cellStyle name="Normal 2 33 2 4 4" xfId="37480"/>
    <cellStyle name="Normal 2 33 2 5" xfId="11198"/>
    <cellStyle name="Normal 2 33 2 5 2" xfId="41169"/>
    <cellStyle name="Normal 2 33 2 5 2 2" xfId="52785"/>
    <cellStyle name="Normal 2 33 2 5 3" xfId="46977"/>
    <cellStyle name="Normal 2 33 2 5 4" xfId="30143"/>
    <cellStyle name="Normal 2 33 2 6" xfId="38832"/>
    <cellStyle name="Normal 2 33 2 6 2" xfId="50448"/>
    <cellStyle name="Normal 2 33 2 7" xfId="24209"/>
    <cellStyle name="Normal 2 33 2 8" xfId="44640"/>
    <cellStyle name="Normal 2 33 2 9" xfId="21673"/>
    <cellStyle name="Normal 2 33 3" xfId="1089"/>
    <cellStyle name="Normal 2 33 3 2" xfId="3144"/>
    <cellStyle name="Normal 2 33 3 2 2" xfId="10673"/>
    <cellStyle name="Normal 2 33 3 2 2 2" xfId="21042"/>
    <cellStyle name="Normal 2 33 3 2 2 2 2" xfId="44018"/>
    <cellStyle name="Normal 2 33 3 2 2 2 2 2" xfId="55634"/>
    <cellStyle name="Normal 2 33 3 2 2 2 3" xfId="49826"/>
    <cellStyle name="Normal 2 33 3 2 2 2 4" xfId="38210"/>
    <cellStyle name="Normal 2 33 3 2 2 3" xfId="40731"/>
    <cellStyle name="Normal 2 33 3 2 2 3 2" xfId="52347"/>
    <cellStyle name="Normal 2 33 3 2 2 4" xfId="46539"/>
    <cellStyle name="Normal 2 33 3 2 2 5" xfId="29168"/>
    <cellStyle name="Normal 2 33 3 2 3" xfId="13514"/>
    <cellStyle name="Normal 2 33 3 2 3 2" xfId="42849"/>
    <cellStyle name="Normal 2 33 3 2 3 2 2" xfId="54465"/>
    <cellStyle name="Normal 2 33 3 2 3 3" xfId="48657"/>
    <cellStyle name="Normal 2 33 3 2 3 4" xfId="32141"/>
    <cellStyle name="Normal 2 33 3 2 4" xfId="39562"/>
    <cellStyle name="Normal 2 33 3 2 4 2" xfId="51178"/>
    <cellStyle name="Normal 2 33 3 2 5" xfId="25152"/>
    <cellStyle name="Normal 2 33 3 2 6" xfId="45370"/>
    <cellStyle name="Normal 2 33 3 2 7" xfId="22625"/>
    <cellStyle name="Normal 2 33 3 3" xfId="2472"/>
    <cellStyle name="Normal 2 33 3 3 2" xfId="12842"/>
    <cellStyle name="Normal 2 33 3 3 2 2" xfId="42265"/>
    <cellStyle name="Normal 2 33 3 3 2 2 2" xfId="53881"/>
    <cellStyle name="Normal 2 33 3 3 2 3" xfId="48073"/>
    <cellStyle name="Normal 2 33 3 3 2 4" xfId="31529"/>
    <cellStyle name="Normal 2 33 3 3 3" xfId="40147"/>
    <cellStyle name="Normal 2 33 3 3 3 2" xfId="51763"/>
    <cellStyle name="Normal 2 33 3 3 4" xfId="45955"/>
    <cellStyle name="Normal 2 33 3 3 5" xfId="28524"/>
    <cellStyle name="Normal 2 33 3 4" xfId="10089"/>
    <cellStyle name="Normal 2 33 3 4 2" xfId="20458"/>
    <cellStyle name="Normal 2 33 3 4 2 2" xfId="55050"/>
    <cellStyle name="Normal 2 33 3 4 2 3" xfId="43434"/>
    <cellStyle name="Normal 2 33 3 4 3" xfId="49242"/>
    <cellStyle name="Normal 2 33 3 4 4" xfId="37626"/>
    <cellStyle name="Normal 2 33 3 5" xfId="11459"/>
    <cellStyle name="Normal 2 33 3 5 2" xfId="41315"/>
    <cellStyle name="Normal 2 33 3 5 2 2" xfId="52931"/>
    <cellStyle name="Normal 2 33 3 5 3" xfId="47123"/>
    <cellStyle name="Normal 2 33 3 5 4" xfId="30289"/>
    <cellStyle name="Normal 2 33 3 6" xfId="38978"/>
    <cellStyle name="Normal 2 33 3 6 2" xfId="50594"/>
    <cellStyle name="Normal 2 33 3 7" xfId="24422"/>
    <cellStyle name="Normal 2 33 3 8" xfId="44786"/>
    <cellStyle name="Normal 2 33 3 9" xfId="21895"/>
    <cellStyle name="Normal 2 33 4" xfId="1303"/>
    <cellStyle name="Normal 2 33 4 2" xfId="2662"/>
    <cellStyle name="Normal 2 33 4 2 2" xfId="13032"/>
    <cellStyle name="Normal 2 33 4 2 2 2" xfId="42447"/>
    <cellStyle name="Normal 2 33 4 2 2 2 2" xfId="54063"/>
    <cellStyle name="Normal 2 33 4 2 2 3" xfId="48255"/>
    <cellStyle name="Normal 2 33 4 2 2 4" xfId="31719"/>
    <cellStyle name="Normal 2 33 4 2 3" xfId="40329"/>
    <cellStyle name="Normal 2 33 4 2 3 2" xfId="51945"/>
    <cellStyle name="Normal 2 33 4 2 4" xfId="46137"/>
    <cellStyle name="Normal 2 33 4 2 5" xfId="28706"/>
    <cellStyle name="Normal 2 33 4 3" xfId="10271"/>
    <cellStyle name="Normal 2 33 4 3 2" xfId="20640"/>
    <cellStyle name="Normal 2 33 4 3 2 2" xfId="55232"/>
    <cellStyle name="Normal 2 33 4 3 2 3" xfId="43616"/>
    <cellStyle name="Normal 2 33 4 3 3" xfId="49424"/>
    <cellStyle name="Normal 2 33 4 3 4" xfId="37808"/>
    <cellStyle name="Normal 2 33 4 4" xfId="11673"/>
    <cellStyle name="Normal 2 33 4 4 2" xfId="41497"/>
    <cellStyle name="Normal 2 33 4 4 2 2" xfId="53113"/>
    <cellStyle name="Normal 2 33 4 4 3" xfId="47305"/>
    <cellStyle name="Normal 2 33 4 4 4" xfId="30471"/>
    <cellStyle name="Normal 2 33 4 5" xfId="39160"/>
    <cellStyle name="Normal 2 33 4 5 2" xfId="50776"/>
    <cellStyle name="Normal 2 33 4 6" xfId="24636"/>
    <cellStyle name="Normal 2 33 4 7" xfId="44968"/>
    <cellStyle name="Normal 2 33 4 8" xfId="22109"/>
    <cellStyle name="Normal 2 33 5" xfId="750"/>
    <cellStyle name="Normal 2 33 5 2" xfId="2857"/>
    <cellStyle name="Normal 2 33 5 2 2" xfId="13227"/>
    <cellStyle name="Normal 2 33 5 2 2 2" xfId="42629"/>
    <cellStyle name="Normal 2 33 5 2 2 2 2" xfId="54245"/>
    <cellStyle name="Normal 2 33 5 2 2 3" xfId="48437"/>
    <cellStyle name="Normal 2 33 5 2 2 4" xfId="31914"/>
    <cellStyle name="Normal 2 33 5 2 3" xfId="40511"/>
    <cellStyle name="Normal 2 33 5 2 3 2" xfId="52127"/>
    <cellStyle name="Normal 2 33 5 2 4" xfId="46319"/>
    <cellStyle name="Normal 2 33 5 2 5" xfId="28888"/>
    <cellStyle name="Normal 2 33 5 3" xfId="10453"/>
    <cellStyle name="Normal 2 33 5 3 2" xfId="20822"/>
    <cellStyle name="Normal 2 33 5 3 2 2" xfId="55414"/>
    <cellStyle name="Normal 2 33 5 3 2 3" xfId="43798"/>
    <cellStyle name="Normal 2 33 5 3 3" xfId="49606"/>
    <cellStyle name="Normal 2 33 5 3 4" xfId="37990"/>
    <cellStyle name="Normal 2 33 5 4" xfId="11120"/>
    <cellStyle name="Normal 2 33 5 4 2" xfId="41095"/>
    <cellStyle name="Normal 2 33 5 4 2 2" xfId="52711"/>
    <cellStyle name="Normal 2 33 5 4 3" xfId="46903"/>
    <cellStyle name="Normal 2 33 5 4 4" xfId="30069"/>
    <cellStyle name="Normal 2 33 5 5" xfId="39342"/>
    <cellStyle name="Normal 2 33 5 5 2" xfId="50958"/>
    <cellStyle name="Normal 2 33 5 6" xfId="24851"/>
    <cellStyle name="Normal 2 33 5 7" xfId="45150"/>
    <cellStyle name="Normal 2 33 5 8" xfId="22324"/>
    <cellStyle name="Normal 2 33 6" xfId="2212"/>
    <cellStyle name="Normal 2 33 6 2" xfId="9869"/>
    <cellStyle name="Normal 2 33 6 2 2" xfId="20238"/>
    <cellStyle name="Normal 2 33 6 2 2 2" xfId="43214"/>
    <cellStyle name="Normal 2 33 6 2 2 2 2" xfId="54830"/>
    <cellStyle name="Normal 2 33 6 2 2 3" xfId="49022"/>
    <cellStyle name="Normal 2 33 6 2 2 4" xfId="37406"/>
    <cellStyle name="Normal 2 33 6 2 3" xfId="39927"/>
    <cellStyle name="Normal 2 33 6 2 3 2" xfId="51543"/>
    <cellStyle name="Normal 2 33 6 2 4" xfId="45735"/>
    <cellStyle name="Normal 2 33 6 2 5" xfId="28292"/>
    <cellStyle name="Normal 2 33 6 3" xfId="12582"/>
    <cellStyle name="Normal 2 33 6 3 2" xfId="42045"/>
    <cellStyle name="Normal 2 33 6 3 2 2" xfId="53661"/>
    <cellStyle name="Normal 2 33 6 3 3" xfId="47853"/>
    <cellStyle name="Normal 2 33 6 3 4" xfId="31282"/>
    <cellStyle name="Normal 2 33 6 4" xfId="38758"/>
    <cellStyle name="Normal 2 33 6 4 2" xfId="50374"/>
    <cellStyle name="Normal 2 33 6 5" xfId="24134"/>
    <cellStyle name="Normal 2 33 6 6" xfId="44566"/>
    <cellStyle name="Normal 2 33 6 7" xfId="21598"/>
    <cellStyle name="Normal 2 33 7" xfId="1972"/>
    <cellStyle name="Normal 2 33 7 2" xfId="12342"/>
    <cellStyle name="Normal 2 33 7 2 2" xfId="41899"/>
    <cellStyle name="Normal 2 33 7 2 2 2" xfId="53515"/>
    <cellStyle name="Normal 2 33 7 2 3" xfId="47707"/>
    <cellStyle name="Normal 2 33 7 2 4" xfId="31122"/>
    <cellStyle name="Normal 2 33 7 3" xfId="38612"/>
    <cellStyle name="Normal 2 33 7 3 2" xfId="50228"/>
    <cellStyle name="Normal 2 33 7 4" xfId="44420"/>
    <cellStyle name="Normal 2 33 7 5" xfId="23894"/>
    <cellStyle name="Normal 2 33 8" xfId="1569"/>
    <cellStyle name="Normal 2 33 8 2" xfId="11939"/>
    <cellStyle name="Normal 2 33 8 2 2" xfId="41716"/>
    <cellStyle name="Normal 2 33 8 2 2 2" xfId="53332"/>
    <cellStyle name="Normal 2 33 8 2 3" xfId="47524"/>
    <cellStyle name="Normal 2 33 8 2 4" xfId="30737"/>
    <cellStyle name="Normal 2 33 8 3" xfId="39781"/>
    <cellStyle name="Normal 2 33 8 3 2" xfId="51397"/>
    <cellStyle name="Normal 2 33 8 4" xfId="45589"/>
    <cellStyle name="Normal 2 33 8 5" xfId="28067"/>
    <cellStyle name="Normal 2 33 9" xfId="9723"/>
    <cellStyle name="Normal 2 33 9 2" xfId="20092"/>
    <cellStyle name="Normal 2 33 9 2 2" xfId="54684"/>
    <cellStyle name="Normal 2 33 9 2 3" xfId="43068"/>
    <cellStyle name="Normal 2 33 9 3" xfId="48876"/>
    <cellStyle name="Normal 2 33 9 4" xfId="37260"/>
    <cellStyle name="Normal 2 34" xfId="541"/>
    <cellStyle name="Normal 2 34 10" xfId="38465"/>
    <cellStyle name="Normal 2 34 10 2" xfId="50081"/>
    <cellStyle name="Normal 2 34 11" xfId="23468"/>
    <cellStyle name="Normal 2 34 12" xfId="44273"/>
    <cellStyle name="Normal 2 34 13" xfId="21386"/>
    <cellStyle name="Normal 2 34 2" xfId="1129"/>
    <cellStyle name="Normal 2 34 2 2" xfId="3180"/>
    <cellStyle name="Normal 2 34 2 2 2" xfId="10709"/>
    <cellStyle name="Normal 2 34 2 2 2 2" xfId="21078"/>
    <cellStyle name="Normal 2 34 2 2 2 2 2" xfId="44054"/>
    <cellStyle name="Normal 2 34 2 2 2 2 2 2" xfId="55670"/>
    <cellStyle name="Normal 2 34 2 2 2 2 3" xfId="49862"/>
    <cellStyle name="Normal 2 34 2 2 2 2 4" xfId="38246"/>
    <cellStyle name="Normal 2 34 2 2 2 3" xfId="40767"/>
    <cellStyle name="Normal 2 34 2 2 2 3 2" xfId="52383"/>
    <cellStyle name="Normal 2 34 2 2 2 4" xfId="46575"/>
    <cellStyle name="Normal 2 34 2 2 2 5" xfId="29204"/>
    <cellStyle name="Normal 2 34 2 2 3" xfId="13550"/>
    <cellStyle name="Normal 2 34 2 2 3 2" xfId="42885"/>
    <cellStyle name="Normal 2 34 2 2 3 2 2" xfId="54501"/>
    <cellStyle name="Normal 2 34 2 2 3 3" xfId="48693"/>
    <cellStyle name="Normal 2 34 2 2 3 4" xfId="32177"/>
    <cellStyle name="Normal 2 34 2 2 4" xfId="39598"/>
    <cellStyle name="Normal 2 34 2 2 4 2" xfId="51214"/>
    <cellStyle name="Normal 2 34 2 2 5" xfId="25188"/>
    <cellStyle name="Normal 2 34 2 2 6" xfId="45406"/>
    <cellStyle name="Normal 2 34 2 2 7" xfId="22661"/>
    <cellStyle name="Normal 2 34 2 3" xfId="2508"/>
    <cellStyle name="Normal 2 34 2 3 2" xfId="12878"/>
    <cellStyle name="Normal 2 34 2 3 2 2" xfId="42301"/>
    <cellStyle name="Normal 2 34 2 3 2 2 2" xfId="53917"/>
    <cellStyle name="Normal 2 34 2 3 2 3" xfId="48109"/>
    <cellStyle name="Normal 2 34 2 3 2 4" xfId="31565"/>
    <cellStyle name="Normal 2 34 2 3 3" xfId="40183"/>
    <cellStyle name="Normal 2 34 2 3 3 2" xfId="51799"/>
    <cellStyle name="Normal 2 34 2 3 4" xfId="45991"/>
    <cellStyle name="Normal 2 34 2 3 5" xfId="28560"/>
    <cellStyle name="Normal 2 34 2 4" xfId="10125"/>
    <cellStyle name="Normal 2 34 2 4 2" xfId="20494"/>
    <cellStyle name="Normal 2 34 2 4 2 2" xfId="55086"/>
    <cellStyle name="Normal 2 34 2 4 2 3" xfId="43470"/>
    <cellStyle name="Normal 2 34 2 4 3" xfId="49278"/>
    <cellStyle name="Normal 2 34 2 4 4" xfId="37662"/>
    <cellStyle name="Normal 2 34 2 5" xfId="11499"/>
    <cellStyle name="Normal 2 34 2 5 2" xfId="41351"/>
    <cellStyle name="Normal 2 34 2 5 2 2" xfId="52967"/>
    <cellStyle name="Normal 2 34 2 5 3" xfId="47159"/>
    <cellStyle name="Normal 2 34 2 5 4" xfId="30325"/>
    <cellStyle name="Normal 2 34 2 6" xfId="39014"/>
    <cellStyle name="Normal 2 34 2 6 2" xfId="50630"/>
    <cellStyle name="Normal 2 34 2 7" xfId="24462"/>
    <cellStyle name="Normal 2 34 2 8" xfId="44822"/>
    <cellStyle name="Normal 2 34 2 9" xfId="21935"/>
    <cellStyle name="Normal 2 34 3" xfId="1339"/>
    <cellStyle name="Normal 2 34 3 2" xfId="2698"/>
    <cellStyle name="Normal 2 34 3 2 2" xfId="13068"/>
    <cellStyle name="Normal 2 34 3 2 2 2" xfId="42483"/>
    <cellStyle name="Normal 2 34 3 2 2 2 2" xfId="54099"/>
    <cellStyle name="Normal 2 34 3 2 2 3" xfId="48291"/>
    <cellStyle name="Normal 2 34 3 2 2 4" xfId="31755"/>
    <cellStyle name="Normal 2 34 3 2 3" xfId="40365"/>
    <cellStyle name="Normal 2 34 3 2 3 2" xfId="51981"/>
    <cellStyle name="Normal 2 34 3 2 4" xfId="46173"/>
    <cellStyle name="Normal 2 34 3 2 5" xfId="28742"/>
    <cellStyle name="Normal 2 34 3 3" xfId="10307"/>
    <cellStyle name="Normal 2 34 3 3 2" xfId="20676"/>
    <cellStyle name="Normal 2 34 3 3 2 2" xfId="55268"/>
    <cellStyle name="Normal 2 34 3 3 2 3" xfId="43652"/>
    <cellStyle name="Normal 2 34 3 3 3" xfId="49460"/>
    <cellStyle name="Normal 2 34 3 3 4" xfId="37844"/>
    <cellStyle name="Normal 2 34 3 4" xfId="11709"/>
    <cellStyle name="Normal 2 34 3 4 2" xfId="41533"/>
    <cellStyle name="Normal 2 34 3 4 2 2" xfId="53149"/>
    <cellStyle name="Normal 2 34 3 4 3" xfId="47341"/>
    <cellStyle name="Normal 2 34 3 4 4" xfId="30507"/>
    <cellStyle name="Normal 2 34 3 5" xfId="39196"/>
    <cellStyle name="Normal 2 34 3 5 2" xfId="50812"/>
    <cellStyle name="Normal 2 34 3 6" xfId="24672"/>
    <cellStyle name="Normal 2 34 3 7" xfId="45004"/>
    <cellStyle name="Normal 2 34 3 8" xfId="22145"/>
    <cellStyle name="Normal 2 34 4" xfId="866"/>
    <cellStyle name="Normal 2 34 4 2" xfId="2971"/>
    <cellStyle name="Normal 2 34 4 2 2" xfId="13341"/>
    <cellStyle name="Normal 2 34 4 2 2 2" xfId="42739"/>
    <cellStyle name="Normal 2 34 4 2 2 2 2" xfId="54355"/>
    <cellStyle name="Normal 2 34 4 2 2 3" xfId="48547"/>
    <cellStyle name="Normal 2 34 4 2 2 4" xfId="32024"/>
    <cellStyle name="Normal 2 34 4 2 3" xfId="40621"/>
    <cellStyle name="Normal 2 34 4 2 3 2" xfId="52237"/>
    <cellStyle name="Normal 2 34 4 2 4" xfId="46429"/>
    <cellStyle name="Normal 2 34 4 2 5" xfId="29002"/>
    <cellStyle name="Normal 2 34 4 3" xfId="10563"/>
    <cellStyle name="Normal 2 34 4 3 2" xfId="20932"/>
    <cellStyle name="Normal 2 34 4 3 2 2" xfId="55524"/>
    <cellStyle name="Normal 2 34 4 3 2 3" xfId="43908"/>
    <cellStyle name="Normal 2 34 4 3 3" xfId="49716"/>
    <cellStyle name="Normal 2 34 4 3 4" xfId="38100"/>
    <cellStyle name="Normal 2 34 4 4" xfId="11236"/>
    <cellStyle name="Normal 2 34 4 4 2" xfId="41205"/>
    <cellStyle name="Normal 2 34 4 4 2 2" xfId="52821"/>
    <cellStyle name="Normal 2 34 4 4 3" xfId="47013"/>
    <cellStyle name="Normal 2 34 4 4 4" xfId="30179"/>
    <cellStyle name="Normal 2 34 4 5" xfId="39452"/>
    <cellStyle name="Normal 2 34 4 5 2" xfId="51068"/>
    <cellStyle name="Normal 2 34 4 6" xfId="24967"/>
    <cellStyle name="Normal 2 34 4 7" xfId="45260"/>
    <cellStyle name="Normal 2 34 4 8" xfId="22440"/>
    <cellStyle name="Normal 2 34 5" xfId="2324"/>
    <cellStyle name="Normal 2 34 5 2" xfId="9979"/>
    <cellStyle name="Normal 2 34 5 2 2" xfId="20348"/>
    <cellStyle name="Normal 2 34 5 2 2 2" xfId="43324"/>
    <cellStyle name="Normal 2 34 5 2 2 2 2" xfId="54940"/>
    <cellStyle name="Normal 2 34 5 2 2 3" xfId="49132"/>
    <cellStyle name="Normal 2 34 5 2 2 4" xfId="37516"/>
    <cellStyle name="Normal 2 34 5 2 3" xfId="40037"/>
    <cellStyle name="Normal 2 34 5 2 3 2" xfId="51653"/>
    <cellStyle name="Normal 2 34 5 2 4" xfId="45845"/>
    <cellStyle name="Normal 2 34 5 2 5" xfId="28404"/>
    <cellStyle name="Normal 2 34 5 3" xfId="12694"/>
    <cellStyle name="Normal 2 34 5 3 2" xfId="42155"/>
    <cellStyle name="Normal 2 34 5 3 2 2" xfId="53771"/>
    <cellStyle name="Normal 2 34 5 3 3" xfId="47963"/>
    <cellStyle name="Normal 2 34 5 3 4" xfId="31392"/>
    <cellStyle name="Normal 2 34 5 4" xfId="38868"/>
    <cellStyle name="Normal 2 34 5 4 2" xfId="50484"/>
    <cellStyle name="Normal 2 34 5 5" xfId="24246"/>
    <cellStyle name="Normal 2 34 5 6" xfId="44676"/>
    <cellStyle name="Normal 2 34 5 7" xfId="21710"/>
    <cellStyle name="Normal 2 34 6" xfId="2011"/>
    <cellStyle name="Normal 2 34 6 2" xfId="12381"/>
    <cellStyle name="Normal 2 34 6 2 2" xfId="41935"/>
    <cellStyle name="Normal 2 34 6 2 2 2" xfId="53551"/>
    <cellStyle name="Normal 2 34 6 2 3" xfId="47743"/>
    <cellStyle name="Normal 2 34 6 2 4" xfId="31161"/>
    <cellStyle name="Normal 2 34 6 3" xfId="38648"/>
    <cellStyle name="Normal 2 34 6 3 2" xfId="50264"/>
    <cellStyle name="Normal 2 34 6 4" xfId="44456"/>
    <cellStyle name="Normal 2 34 6 5" xfId="23933"/>
    <cellStyle name="Normal 2 34 7" xfId="1605"/>
    <cellStyle name="Normal 2 34 7 2" xfId="11975"/>
    <cellStyle name="Normal 2 34 7 2 2" xfId="41752"/>
    <cellStyle name="Normal 2 34 7 2 2 2" xfId="53368"/>
    <cellStyle name="Normal 2 34 7 2 3" xfId="47560"/>
    <cellStyle name="Normal 2 34 7 2 4" xfId="30773"/>
    <cellStyle name="Normal 2 34 7 3" xfId="39817"/>
    <cellStyle name="Normal 2 34 7 3 2" xfId="51433"/>
    <cellStyle name="Normal 2 34 7 4" xfId="45625"/>
    <cellStyle name="Normal 2 34 7 5" xfId="28103"/>
    <cellStyle name="Normal 2 34 8" xfId="9759"/>
    <cellStyle name="Normal 2 34 8 2" xfId="20128"/>
    <cellStyle name="Normal 2 34 8 2 2" xfId="54720"/>
    <cellStyle name="Normal 2 34 8 2 3" xfId="43104"/>
    <cellStyle name="Normal 2 34 8 3" xfId="48912"/>
    <cellStyle name="Normal 2 34 8 4" xfId="37296"/>
    <cellStyle name="Normal 2 34 9" xfId="10913"/>
    <cellStyle name="Normal 2 34 9 2" xfId="40949"/>
    <cellStyle name="Normal 2 34 9 2 2" xfId="52565"/>
    <cellStyle name="Normal 2 34 9 3" xfId="46757"/>
    <cellStyle name="Normal 2 34 9 4" xfId="29923"/>
    <cellStyle name="Normal 2 35" xfId="595"/>
    <cellStyle name="Normal 2 35 10" xfId="38501"/>
    <cellStyle name="Normal 2 35 10 2" xfId="50117"/>
    <cellStyle name="Normal 2 35 11" xfId="23522"/>
    <cellStyle name="Normal 2 35 12" xfId="44309"/>
    <cellStyle name="Normal 2 35 13" xfId="21440"/>
    <cellStyle name="Normal 2 35 2" xfId="1183"/>
    <cellStyle name="Normal 2 35 2 2" xfId="3216"/>
    <cellStyle name="Normal 2 35 2 2 2" xfId="10745"/>
    <cellStyle name="Normal 2 35 2 2 2 2" xfId="21114"/>
    <cellStyle name="Normal 2 35 2 2 2 2 2" xfId="44090"/>
    <cellStyle name="Normal 2 35 2 2 2 2 2 2" xfId="55706"/>
    <cellStyle name="Normal 2 35 2 2 2 2 3" xfId="49898"/>
    <cellStyle name="Normal 2 35 2 2 2 2 4" xfId="38282"/>
    <cellStyle name="Normal 2 35 2 2 2 3" xfId="40803"/>
    <cellStyle name="Normal 2 35 2 2 2 3 2" xfId="52419"/>
    <cellStyle name="Normal 2 35 2 2 2 4" xfId="46611"/>
    <cellStyle name="Normal 2 35 2 2 2 5" xfId="29240"/>
    <cellStyle name="Normal 2 35 2 2 3" xfId="13586"/>
    <cellStyle name="Normal 2 35 2 2 3 2" xfId="42921"/>
    <cellStyle name="Normal 2 35 2 2 3 2 2" xfId="54537"/>
    <cellStyle name="Normal 2 35 2 2 3 3" xfId="48729"/>
    <cellStyle name="Normal 2 35 2 2 3 4" xfId="32213"/>
    <cellStyle name="Normal 2 35 2 2 4" xfId="39634"/>
    <cellStyle name="Normal 2 35 2 2 4 2" xfId="51250"/>
    <cellStyle name="Normal 2 35 2 2 5" xfId="25224"/>
    <cellStyle name="Normal 2 35 2 2 6" xfId="45442"/>
    <cellStyle name="Normal 2 35 2 2 7" xfId="22697"/>
    <cellStyle name="Normal 2 35 2 3" xfId="2550"/>
    <cellStyle name="Normal 2 35 2 3 2" xfId="12920"/>
    <cellStyle name="Normal 2 35 2 3 2 2" xfId="42337"/>
    <cellStyle name="Normal 2 35 2 3 2 2 2" xfId="53953"/>
    <cellStyle name="Normal 2 35 2 3 2 3" xfId="48145"/>
    <cellStyle name="Normal 2 35 2 3 2 4" xfId="31607"/>
    <cellStyle name="Normal 2 35 2 3 3" xfId="40219"/>
    <cellStyle name="Normal 2 35 2 3 3 2" xfId="51835"/>
    <cellStyle name="Normal 2 35 2 3 4" xfId="46027"/>
    <cellStyle name="Normal 2 35 2 3 5" xfId="28596"/>
    <cellStyle name="Normal 2 35 2 4" xfId="10161"/>
    <cellStyle name="Normal 2 35 2 4 2" xfId="20530"/>
    <cellStyle name="Normal 2 35 2 4 2 2" xfId="55122"/>
    <cellStyle name="Normal 2 35 2 4 2 3" xfId="43506"/>
    <cellStyle name="Normal 2 35 2 4 3" xfId="49314"/>
    <cellStyle name="Normal 2 35 2 4 4" xfId="37698"/>
    <cellStyle name="Normal 2 35 2 5" xfId="11553"/>
    <cellStyle name="Normal 2 35 2 5 2" xfId="41387"/>
    <cellStyle name="Normal 2 35 2 5 2 2" xfId="53003"/>
    <cellStyle name="Normal 2 35 2 5 3" xfId="47195"/>
    <cellStyle name="Normal 2 35 2 5 4" xfId="30361"/>
    <cellStyle name="Normal 2 35 2 6" xfId="39050"/>
    <cellStyle name="Normal 2 35 2 6 2" xfId="50666"/>
    <cellStyle name="Normal 2 35 2 7" xfId="24516"/>
    <cellStyle name="Normal 2 35 2 8" xfId="44858"/>
    <cellStyle name="Normal 2 35 2 9" xfId="21989"/>
    <cellStyle name="Normal 2 35 3" xfId="1375"/>
    <cellStyle name="Normal 2 35 3 2" xfId="2734"/>
    <cellStyle name="Normal 2 35 3 2 2" xfId="13104"/>
    <cellStyle name="Normal 2 35 3 2 2 2" xfId="42519"/>
    <cellStyle name="Normal 2 35 3 2 2 2 2" xfId="54135"/>
    <cellStyle name="Normal 2 35 3 2 2 3" xfId="48327"/>
    <cellStyle name="Normal 2 35 3 2 2 4" xfId="31791"/>
    <cellStyle name="Normal 2 35 3 2 3" xfId="40401"/>
    <cellStyle name="Normal 2 35 3 2 3 2" xfId="52017"/>
    <cellStyle name="Normal 2 35 3 2 4" xfId="46209"/>
    <cellStyle name="Normal 2 35 3 2 5" xfId="28778"/>
    <cellStyle name="Normal 2 35 3 3" xfId="10343"/>
    <cellStyle name="Normal 2 35 3 3 2" xfId="20712"/>
    <cellStyle name="Normal 2 35 3 3 2 2" xfId="55304"/>
    <cellStyle name="Normal 2 35 3 3 2 3" xfId="43688"/>
    <cellStyle name="Normal 2 35 3 3 3" xfId="49496"/>
    <cellStyle name="Normal 2 35 3 3 4" xfId="37880"/>
    <cellStyle name="Normal 2 35 3 4" xfId="11745"/>
    <cellStyle name="Normal 2 35 3 4 2" xfId="41569"/>
    <cellStyle name="Normal 2 35 3 4 2 2" xfId="53185"/>
    <cellStyle name="Normal 2 35 3 4 3" xfId="47377"/>
    <cellStyle name="Normal 2 35 3 4 4" xfId="30543"/>
    <cellStyle name="Normal 2 35 3 5" xfId="39232"/>
    <cellStyle name="Normal 2 35 3 5 2" xfId="50848"/>
    <cellStyle name="Normal 2 35 3 6" xfId="24708"/>
    <cellStyle name="Normal 2 35 3 7" xfId="45040"/>
    <cellStyle name="Normal 2 35 3 8" xfId="22181"/>
    <cellStyle name="Normal 2 35 4" xfId="916"/>
    <cellStyle name="Normal 2 35 4 2" xfId="3012"/>
    <cellStyle name="Normal 2 35 4 2 2" xfId="13382"/>
    <cellStyle name="Normal 2 35 4 2 2 2" xfId="42775"/>
    <cellStyle name="Normal 2 35 4 2 2 2 2" xfId="54391"/>
    <cellStyle name="Normal 2 35 4 2 2 3" xfId="48583"/>
    <cellStyle name="Normal 2 35 4 2 2 4" xfId="32065"/>
    <cellStyle name="Normal 2 35 4 2 3" xfId="40657"/>
    <cellStyle name="Normal 2 35 4 2 3 2" xfId="52273"/>
    <cellStyle name="Normal 2 35 4 2 4" xfId="46465"/>
    <cellStyle name="Normal 2 35 4 2 5" xfId="29038"/>
    <cellStyle name="Normal 2 35 4 3" xfId="10599"/>
    <cellStyle name="Normal 2 35 4 3 2" xfId="20968"/>
    <cellStyle name="Normal 2 35 4 3 2 2" xfId="55560"/>
    <cellStyle name="Normal 2 35 4 3 2 3" xfId="43944"/>
    <cellStyle name="Normal 2 35 4 3 3" xfId="49752"/>
    <cellStyle name="Normal 2 35 4 3 4" xfId="38136"/>
    <cellStyle name="Normal 2 35 4 4" xfId="11286"/>
    <cellStyle name="Normal 2 35 4 4 2" xfId="41241"/>
    <cellStyle name="Normal 2 35 4 4 2 2" xfId="52857"/>
    <cellStyle name="Normal 2 35 4 4 3" xfId="47049"/>
    <cellStyle name="Normal 2 35 4 4 4" xfId="30215"/>
    <cellStyle name="Normal 2 35 4 5" xfId="39488"/>
    <cellStyle name="Normal 2 35 4 5 2" xfId="51104"/>
    <cellStyle name="Normal 2 35 4 6" xfId="25017"/>
    <cellStyle name="Normal 2 35 4 7" xfId="45296"/>
    <cellStyle name="Normal 2 35 4 8" xfId="22490"/>
    <cellStyle name="Normal 2 35 5" xfId="2364"/>
    <cellStyle name="Normal 2 35 5 2" xfId="10015"/>
    <cellStyle name="Normal 2 35 5 2 2" xfId="20384"/>
    <cellStyle name="Normal 2 35 5 2 2 2" xfId="43360"/>
    <cellStyle name="Normal 2 35 5 2 2 2 2" xfId="54976"/>
    <cellStyle name="Normal 2 35 5 2 2 3" xfId="49168"/>
    <cellStyle name="Normal 2 35 5 2 2 4" xfId="37552"/>
    <cellStyle name="Normal 2 35 5 2 3" xfId="40073"/>
    <cellStyle name="Normal 2 35 5 2 3 2" xfId="51689"/>
    <cellStyle name="Normal 2 35 5 2 4" xfId="45881"/>
    <cellStyle name="Normal 2 35 5 2 5" xfId="28444"/>
    <cellStyle name="Normal 2 35 5 3" xfId="12734"/>
    <cellStyle name="Normal 2 35 5 3 2" xfId="42191"/>
    <cellStyle name="Normal 2 35 5 3 2 2" xfId="53807"/>
    <cellStyle name="Normal 2 35 5 3 3" xfId="47999"/>
    <cellStyle name="Normal 2 35 5 3 4" xfId="31428"/>
    <cellStyle name="Normal 2 35 5 4" xfId="38904"/>
    <cellStyle name="Normal 2 35 5 4 2" xfId="50520"/>
    <cellStyle name="Normal 2 35 5 5" xfId="24286"/>
    <cellStyle name="Normal 2 35 5 6" xfId="44712"/>
    <cellStyle name="Normal 2 35 5 7" xfId="21750"/>
    <cellStyle name="Normal 2 35 6" xfId="2056"/>
    <cellStyle name="Normal 2 35 6 2" xfId="12426"/>
    <cellStyle name="Normal 2 35 6 2 2" xfId="41971"/>
    <cellStyle name="Normal 2 35 6 2 2 2" xfId="53587"/>
    <cellStyle name="Normal 2 35 6 2 3" xfId="47779"/>
    <cellStyle name="Normal 2 35 6 2 4" xfId="31205"/>
    <cellStyle name="Normal 2 35 6 3" xfId="38684"/>
    <cellStyle name="Normal 2 35 6 3 2" xfId="50300"/>
    <cellStyle name="Normal 2 35 6 4" xfId="44492"/>
    <cellStyle name="Normal 2 35 6 5" xfId="23978"/>
    <cellStyle name="Normal 2 35 7" xfId="1646"/>
    <cellStyle name="Normal 2 35 7 2" xfId="12016"/>
    <cellStyle name="Normal 2 35 7 2 2" xfId="41788"/>
    <cellStyle name="Normal 2 35 7 2 2 2" xfId="53404"/>
    <cellStyle name="Normal 2 35 7 2 3" xfId="47596"/>
    <cellStyle name="Normal 2 35 7 2 4" xfId="30814"/>
    <cellStyle name="Normal 2 35 7 3" xfId="39853"/>
    <cellStyle name="Normal 2 35 7 3 2" xfId="51469"/>
    <cellStyle name="Normal 2 35 7 4" xfId="45661"/>
    <cellStyle name="Normal 2 35 7 5" xfId="28139"/>
    <cellStyle name="Normal 2 35 8" xfId="9795"/>
    <cellStyle name="Normal 2 35 8 2" xfId="20164"/>
    <cellStyle name="Normal 2 35 8 2 2" xfId="54756"/>
    <cellStyle name="Normal 2 35 8 2 3" xfId="43140"/>
    <cellStyle name="Normal 2 35 8 3" xfId="48948"/>
    <cellStyle name="Normal 2 35 8 4" xfId="37332"/>
    <cellStyle name="Normal 2 35 9" xfId="10967"/>
    <cellStyle name="Normal 2 35 9 2" xfId="40985"/>
    <cellStyle name="Normal 2 35 9 2 2" xfId="52601"/>
    <cellStyle name="Normal 2 35 9 3" xfId="46793"/>
    <cellStyle name="Normal 2 35 9 4" xfId="29959"/>
    <cellStyle name="Normal 2 36" xfId="636"/>
    <cellStyle name="Normal 2 36 10" xfId="38392"/>
    <cellStyle name="Normal 2 36 10 2" xfId="50008"/>
    <cellStyle name="Normal 2 36 11" xfId="23382"/>
    <cellStyle name="Normal 2 36 12" xfId="44200"/>
    <cellStyle name="Normal 2 36 13" xfId="21275"/>
    <cellStyle name="Normal 2 36 2" xfId="1224"/>
    <cellStyle name="Normal 2 36 2 2" xfId="3252"/>
    <cellStyle name="Normal 2 36 2 2 2" xfId="10781"/>
    <cellStyle name="Normal 2 36 2 2 2 2" xfId="21150"/>
    <cellStyle name="Normal 2 36 2 2 2 2 2" xfId="44126"/>
    <cellStyle name="Normal 2 36 2 2 2 2 2 2" xfId="55742"/>
    <cellStyle name="Normal 2 36 2 2 2 2 3" xfId="49934"/>
    <cellStyle name="Normal 2 36 2 2 2 2 4" xfId="38318"/>
    <cellStyle name="Normal 2 36 2 2 2 3" xfId="40839"/>
    <cellStyle name="Normal 2 36 2 2 2 3 2" xfId="52455"/>
    <cellStyle name="Normal 2 36 2 2 2 4" xfId="46647"/>
    <cellStyle name="Normal 2 36 2 2 2 5" xfId="29276"/>
    <cellStyle name="Normal 2 36 2 2 3" xfId="13622"/>
    <cellStyle name="Normal 2 36 2 2 3 2" xfId="42957"/>
    <cellStyle name="Normal 2 36 2 2 3 2 2" xfId="54573"/>
    <cellStyle name="Normal 2 36 2 2 3 3" xfId="48765"/>
    <cellStyle name="Normal 2 36 2 2 3 4" xfId="32249"/>
    <cellStyle name="Normal 2 36 2 2 4" xfId="39670"/>
    <cellStyle name="Normal 2 36 2 2 4 2" xfId="51286"/>
    <cellStyle name="Normal 2 36 2 2 5" xfId="25260"/>
    <cellStyle name="Normal 2 36 2 2 6" xfId="45478"/>
    <cellStyle name="Normal 2 36 2 2 7" xfId="22733"/>
    <cellStyle name="Normal 2 36 2 3" xfId="2587"/>
    <cellStyle name="Normal 2 36 2 3 2" xfId="12957"/>
    <cellStyle name="Normal 2 36 2 3 2 2" xfId="42373"/>
    <cellStyle name="Normal 2 36 2 3 2 2 2" xfId="53989"/>
    <cellStyle name="Normal 2 36 2 3 2 3" xfId="48181"/>
    <cellStyle name="Normal 2 36 2 3 2 4" xfId="31644"/>
    <cellStyle name="Normal 2 36 2 3 3" xfId="40255"/>
    <cellStyle name="Normal 2 36 2 3 3 2" xfId="51871"/>
    <cellStyle name="Normal 2 36 2 3 4" xfId="46063"/>
    <cellStyle name="Normal 2 36 2 3 5" xfId="28632"/>
    <cellStyle name="Normal 2 36 2 4" xfId="10197"/>
    <cellStyle name="Normal 2 36 2 4 2" xfId="20566"/>
    <cellStyle name="Normal 2 36 2 4 2 2" xfId="55158"/>
    <cellStyle name="Normal 2 36 2 4 2 3" xfId="43542"/>
    <cellStyle name="Normal 2 36 2 4 3" xfId="49350"/>
    <cellStyle name="Normal 2 36 2 4 4" xfId="37734"/>
    <cellStyle name="Normal 2 36 2 5" xfId="11594"/>
    <cellStyle name="Normal 2 36 2 5 2" xfId="41423"/>
    <cellStyle name="Normal 2 36 2 5 2 2" xfId="53039"/>
    <cellStyle name="Normal 2 36 2 5 3" xfId="47231"/>
    <cellStyle name="Normal 2 36 2 5 4" xfId="30397"/>
    <cellStyle name="Normal 2 36 2 6" xfId="39086"/>
    <cellStyle name="Normal 2 36 2 6 2" xfId="50702"/>
    <cellStyle name="Normal 2 36 2 7" xfId="24557"/>
    <cellStyle name="Normal 2 36 2 8" xfId="44894"/>
    <cellStyle name="Normal 2 36 2 9" xfId="22030"/>
    <cellStyle name="Normal 2 36 3" xfId="1411"/>
    <cellStyle name="Normal 2 36 3 2" xfId="2770"/>
    <cellStyle name="Normal 2 36 3 2 2" xfId="13140"/>
    <cellStyle name="Normal 2 36 3 2 2 2" xfId="42555"/>
    <cellStyle name="Normal 2 36 3 2 2 2 2" xfId="54171"/>
    <cellStyle name="Normal 2 36 3 2 2 3" xfId="48363"/>
    <cellStyle name="Normal 2 36 3 2 2 4" xfId="31827"/>
    <cellStyle name="Normal 2 36 3 2 3" xfId="40437"/>
    <cellStyle name="Normal 2 36 3 2 3 2" xfId="52053"/>
    <cellStyle name="Normal 2 36 3 2 4" xfId="46245"/>
    <cellStyle name="Normal 2 36 3 2 5" xfId="28814"/>
    <cellStyle name="Normal 2 36 3 3" xfId="10379"/>
    <cellStyle name="Normal 2 36 3 3 2" xfId="20748"/>
    <cellStyle name="Normal 2 36 3 3 2 2" xfId="55340"/>
    <cellStyle name="Normal 2 36 3 3 2 3" xfId="43724"/>
    <cellStyle name="Normal 2 36 3 3 3" xfId="49532"/>
    <cellStyle name="Normal 2 36 3 3 4" xfId="37916"/>
    <cellStyle name="Normal 2 36 3 4" xfId="11781"/>
    <cellStyle name="Normal 2 36 3 4 2" xfId="41605"/>
    <cellStyle name="Normal 2 36 3 4 2 2" xfId="53221"/>
    <cellStyle name="Normal 2 36 3 4 3" xfId="47413"/>
    <cellStyle name="Normal 2 36 3 4 4" xfId="30579"/>
    <cellStyle name="Normal 2 36 3 5" xfId="39268"/>
    <cellStyle name="Normal 2 36 3 5 2" xfId="50884"/>
    <cellStyle name="Normal 2 36 3 6" xfId="24744"/>
    <cellStyle name="Normal 2 36 3 7" xfId="45076"/>
    <cellStyle name="Normal 2 36 3 8" xfId="22217"/>
    <cellStyle name="Normal 2 36 4" xfId="787"/>
    <cellStyle name="Normal 2 36 4 2" xfId="2894"/>
    <cellStyle name="Normal 2 36 4 2 2" xfId="13264"/>
    <cellStyle name="Normal 2 36 4 2 2 2" xfId="42666"/>
    <cellStyle name="Normal 2 36 4 2 2 2 2" xfId="54282"/>
    <cellStyle name="Normal 2 36 4 2 2 3" xfId="48474"/>
    <cellStyle name="Normal 2 36 4 2 2 4" xfId="31951"/>
    <cellStyle name="Normal 2 36 4 2 3" xfId="40548"/>
    <cellStyle name="Normal 2 36 4 2 3 2" xfId="52164"/>
    <cellStyle name="Normal 2 36 4 2 4" xfId="46356"/>
    <cellStyle name="Normal 2 36 4 2 5" xfId="28925"/>
    <cellStyle name="Normal 2 36 4 3" xfId="10490"/>
    <cellStyle name="Normal 2 36 4 3 2" xfId="20859"/>
    <cellStyle name="Normal 2 36 4 3 2 2" xfId="55451"/>
    <cellStyle name="Normal 2 36 4 3 2 3" xfId="43835"/>
    <cellStyle name="Normal 2 36 4 3 3" xfId="49643"/>
    <cellStyle name="Normal 2 36 4 3 4" xfId="38027"/>
    <cellStyle name="Normal 2 36 4 4" xfId="11157"/>
    <cellStyle name="Normal 2 36 4 4 2" xfId="41132"/>
    <cellStyle name="Normal 2 36 4 4 2 2" xfId="52748"/>
    <cellStyle name="Normal 2 36 4 4 3" xfId="46940"/>
    <cellStyle name="Normal 2 36 4 4 4" xfId="30106"/>
    <cellStyle name="Normal 2 36 4 5" xfId="39379"/>
    <cellStyle name="Normal 2 36 4 5 2" xfId="50995"/>
    <cellStyle name="Normal 2 36 4 6" xfId="24888"/>
    <cellStyle name="Normal 2 36 4 7" xfId="45187"/>
    <cellStyle name="Normal 2 36 4 8" xfId="22361"/>
    <cellStyle name="Normal 2 36 5" xfId="2249"/>
    <cellStyle name="Normal 2 36 5 2" xfId="9906"/>
    <cellStyle name="Normal 2 36 5 2 2" xfId="20275"/>
    <cellStyle name="Normal 2 36 5 2 2 2" xfId="43251"/>
    <cellStyle name="Normal 2 36 5 2 2 2 2" xfId="54867"/>
    <cellStyle name="Normal 2 36 5 2 2 3" xfId="49059"/>
    <cellStyle name="Normal 2 36 5 2 2 4" xfId="37443"/>
    <cellStyle name="Normal 2 36 5 2 3" xfId="39964"/>
    <cellStyle name="Normal 2 36 5 2 3 2" xfId="51580"/>
    <cellStyle name="Normal 2 36 5 2 4" xfId="45772"/>
    <cellStyle name="Normal 2 36 5 2 5" xfId="28329"/>
    <cellStyle name="Normal 2 36 5 3" xfId="12619"/>
    <cellStyle name="Normal 2 36 5 3 2" xfId="42082"/>
    <cellStyle name="Normal 2 36 5 3 2 2" xfId="53698"/>
    <cellStyle name="Normal 2 36 5 3 3" xfId="47890"/>
    <cellStyle name="Normal 2 36 5 3 4" xfId="31319"/>
    <cellStyle name="Normal 2 36 5 4" xfId="38795"/>
    <cellStyle name="Normal 2 36 5 4 2" xfId="50411"/>
    <cellStyle name="Normal 2 36 5 5" xfId="24171"/>
    <cellStyle name="Normal 2 36 5 6" xfId="44603"/>
    <cellStyle name="Normal 2 36 5 7" xfId="21635"/>
    <cellStyle name="Normal 2 36 6" xfId="1913"/>
    <cellStyle name="Normal 2 36 6 2" xfId="12283"/>
    <cellStyle name="Normal 2 36 6 2 2" xfId="41862"/>
    <cellStyle name="Normal 2 36 6 2 2 2" xfId="53478"/>
    <cellStyle name="Normal 2 36 6 2 3" xfId="47670"/>
    <cellStyle name="Normal 2 36 6 2 4" xfId="31064"/>
    <cellStyle name="Normal 2 36 6 3" xfId="38575"/>
    <cellStyle name="Normal 2 36 6 3 2" xfId="50191"/>
    <cellStyle name="Normal 2 36 6 4" xfId="44383"/>
    <cellStyle name="Normal 2 36 6 5" xfId="23835"/>
    <cellStyle name="Normal 2 36 7" xfId="1528"/>
    <cellStyle name="Normal 2 36 7 2" xfId="11898"/>
    <cellStyle name="Normal 2 36 7 2 2" xfId="41679"/>
    <cellStyle name="Normal 2 36 7 2 2 2" xfId="53295"/>
    <cellStyle name="Normal 2 36 7 2 3" xfId="47487"/>
    <cellStyle name="Normal 2 36 7 2 4" xfId="30696"/>
    <cellStyle name="Normal 2 36 7 3" xfId="39744"/>
    <cellStyle name="Normal 2 36 7 3 2" xfId="51360"/>
    <cellStyle name="Normal 2 36 7 4" xfId="45552"/>
    <cellStyle name="Normal 2 36 7 5" xfId="28030"/>
    <cellStyle name="Normal 2 36 8" xfId="9686"/>
    <cellStyle name="Normal 2 36 8 2" xfId="20055"/>
    <cellStyle name="Normal 2 36 8 2 2" xfId="54647"/>
    <cellStyle name="Normal 2 36 8 2 3" xfId="43031"/>
    <cellStyle name="Normal 2 36 8 3" xfId="48839"/>
    <cellStyle name="Normal 2 36 8 4" xfId="37223"/>
    <cellStyle name="Normal 2 36 9" xfId="11008"/>
    <cellStyle name="Normal 2 36 9 2" xfId="41021"/>
    <cellStyle name="Normal 2 36 9 2 2" xfId="52637"/>
    <cellStyle name="Normal 2 36 9 3" xfId="46829"/>
    <cellStyle name="Normal 2 36 9 4" xfId="29995"/>
    <cellStyle name="Normal 2 37" xfId="1018"/>
    <cellStyle name="Normal 2 37 2" xfId="3107"/>
    <cellStyle name="Normal 2 37 2 2" xfId="10636"/>
    <cellStyle name="Normal 2 37 2 2 2" xfId="21005"/>
    <cellStyle name="Normal 2 37 2 2 2 2" xfId="43981"/>
    <cellStyle name="Normal 2 37 2 2 2 2 2" xfId="55597"/>
    <cellStyle name="Normal 2 37 2 2 2 3" xfId="49789"/>
    <cellStyle name="Normal 2 37 2 2 2 4" xfId="38173"/>
    <cellStyle name="Normal 2 37 2 2 3" xfId="40694"/>
    <cellStyle name="Normal 2 37 2 2 3 2" xfId="52310"/>
    <cellStyle name="Normal 2 37 2 2 4" xfId="46502"/>
    <cellStyle name="Normal 2 37 2 2 5" xfId="29131"/>
    <cellStyle name="Normal 2 37 2 3" xfId="13477"/>
    <cellStyle name="Normal 2 37 2 3 2" xfId="42812"/>
    <cellStyle name="Normal 2 37 2 3 2 2" xfId="54428"/>
    <cellStyle name="Normal 2 37 2 3 3" xfId="48620"/>
    <cellStyle name="Normal 2 37 2 3 4" xfId="32104"/>
    <cellStyle name="Normal 2 37 2 4" xfId="39525"/>
    <cellStyle name="Normal 2 37 2 4 2" xfId="51141"/>
    <cellStyle name="Normal 2 37 2 5" xfId="25115"/>
    <cellStyle name="Normal 2 37 2 6" xfId="45333"/>
    <cellStyle name="Normal 2 37 2 7" xfId="22588"/>
    <cellStyle name="Normal 2 37 3" xfId="2427"/>
    <cellStyle name="Normal 2 37 3 2" xfId="12797"/>
    <cellStyle name="Normal 2 37 3 2 2" xfId="42228"/>
    <cellStyle name="Normal 2 37 3 2 2 2" xfId="53844"/>
    <cellStyle name="Normal 2 37 3 2 3" xfId="48036"/>
    <cellStyle name="Normal 2 37 3 2 4" xfId="31484"/>
    <cellStyle name="Normal 2 37 3 3" xfId="40110"/>
    <cellStyle name="Normal 2 37 3 3 2" xfId="51726"/>
    <cellStyle name="Normal 2 37 3 4" xfId="45918"/>
    <cellStyle name="Normal 2 37 3 5" xfId="28487"/>
    <cellStyle name="Normal 2 37 4" xfId="10052"/>
    <cellStyle name="Normal 2 37 4 2" xfId="20421"/>
    <cellStyle name="Normal 2 37 4 2 2" xfId="55013"/>
    <cellStyle name="Normal 2 37 4 2 3" xfId="43397"/>
    <cellStyle name="Normal 2 37 4 3" xfId="49205"/>
    <cellStyle name="Normal 2 37 4 4" xfId="37589"/>
    <cellStyle name="Normal 2 37 5" xfId="11388"/>
    <cellStyle name="Normal 2 37 5 2" xfId="41278"/>
    <cellStyle name="Normal 2 37 5 2 2" xfId="52894"/>
    <cellStyle name="Normal 2 37 5 3" xfId="47086"/>
    <cellStyle name="Normal 2 37 5 4" xfId="30252"/>
    <cellStyle name="Normal 2 37 6" xfId="38941"/>
    <cellStyle name="Normal 2 37 6 2" xfId="50557"/>
    <cellStyle name="Normal 2 37 7" xfId="24351"/>
    <cellStyle name="Normal 2 37 8" xfId="44749"/>
    <cellStyle name="Normal 2 37 9" xfId="21824"/>
    <cellStyle name="Normal 2 38" xfId="1266"/>
    <cellStyle name="Normal 2 38 2" xfId="2625"/>
    <cellStyle name="Normal 2 38 2 2" xfId="12995"/>
    <cellStyle name="Normal 2 38 2 2 2" xfId="42410"/>
    <cellStyle name="Normal 2 38 2 2 2 2" xfId="54026"/>
    <cellStyle name="Normal 2 38 2 2 3" xfId="48218"/>
    <cellStyle name="Normal 2 38 2 2 4" xfId="31682"/>
    <cellStyle name="Normal 2 38 2 3" xfId="40292"/>
    <cellStyle name="Normal 2 38 2 3 2" xfId="51908"/>
    <cellStyle name="Normal 2 38 2 4" xfId="46100"/>
    <cellStyle name="Normal 2 38 2 5" xfId="28669"/>
    <cellStyle name="Normal 2 38 3" xfId="10234"/>
    <cellStyle name="Normal 2 38 3 2" xfId="20603"/>
    <cellStyle name="Normal 2 38 3 2 2" xfId="55195"/>
    <cellStyle name="Normal 2 38 3 2 3" xfId="43579"/>
    <cellStyle name="Normal 2 38 3 3" xfId="49387"/>
    <cellStyle name="Normal 2 38 3 4" xfId="37771"/>
    <cellStyle name="Normal 2 38 4" xfId="11636"/>
    <cellStyle name="Normal 2 38 4 2" xfId="41460"/>
    <cellStyle name="Normal 2 38 4 2 2" xfId="53076"/>
    <cellStyle name="Normal 2 38 4 3" xfId="47268"/>
    <cellStyle name="Normal 2 38 4 4" xfId="30434"/>
    <cellStyle name="Normal 2 38 5" xfId="39123"/>
    <cellStyle name="Normal 2 38 5 2" xfId="50739"/>
    <cellStyle name="Normal 2 38 6" xfId="24599"/>
    <cellStyle name="Normal 2 38 7" xfId="44931"/>
    <cellStyle name="Normal 2 38 8" xfId="22072"/>
    <cellStyle name="Normal 2 39" xfId="684"/>
    <cellStyle name="Normal 2 39 2" xfId="2809"/>
    <cellStyle name="Normal 2 39 2 2" xfId="13179"/>
    <cellStyle name="Normal 2 39 2 2 2" xfId="42592"/>
    <cellStyle name="Normal 2 39 2 2 2 2" xfId="54208"/>
    <cellStyle name="Normal 2 39 2 2 3" xfId="48400"/>
    <cellStyle name="Normal 2 39 2 2 4" xfId="31866"/>
    <cellStyle name="Normal 2 39 2 3" xfId="40474"/>
    <cellStyle name="Normal 2 39 2 3 2" xfId="52090"/>
    <cellStyle name="Normal 2 39 2 4" xfId="46282"/>
    <cellStyle name="Normal 2 39 2 5" xfId="28851"/>
    <cellStyle name="Normal 2 39 3" xfId="10416"/>
    <cellStyle name="Normal 2 39 3 2" xfId="20785"/>
    <cellStyle name="Normal 2 39 3 2 2" xfId="55377"/>
    <cellStyle name="Normal 2 39 3 2 3" xfId="43761"/>
    <cellStyle name="Normal 2 39 3 3" xfId="49569"/>
    <cellStyle name="Normal 2 39 3 4" xfId="37953"/>
    <cellStyle name="Normal 2 39 4" xfId="11054"/>
    <cellStyle name="Normal 2 39 4 2" xfId="41058"/>
    <cellStyle name="Normal 2 39 4 2 2" xfId="52674"/>
    <cellStyle name="Normal 2 39 4 3" xfId="46866"/>
    <cellStyle name="Normal 2 39 4 4" xfId="30032"/>
    <cellStyle name="Normal 2 39 5" xfId="39305"/>
    <cellStyle name="Normal 2 39 5 2" xfId="50921"/>
    <cellStyle name="Normal 2 39 6" xfId="24785"/>
    <cellStyle name="Normal 2 39 7" xfId="45113"/>
    <cellStyle name="Normal 2 39 8" xfId="22258"/>
    <cellStyle name="Normal 2 4" xfId="320"/>
    <cellStyle name="Normal 2 40" xfId="2103"/>
    <cellStyle name="Normal 2 40 2" xfId="9832"/>
    <cellStyle name="Normal 2 40 2 2" xfId="20201"/>
    <cellStyle name="Normal 2 40 2 2 2" xfId="43177"/>
    <cellStyle name="Normal 2 40 2 2 2 2" xfId="54793"/>
    <cellStyle name="Normal 2 40 2 2 3" xfId="48985"/>
    <cellStyle name="Normal 2 40 2 2 4" xfId="37369"/>
    <cellStyle name="Normal 2 40 2 3" xfId="39890"/>
    <cellStyle name="Normal 2 40 2 3 2" xfId="51506"/>
    <cellStyle name="Normal 2 40 2 4" xfId="45698"/>
    <cellStyle name="Normal 2 40 2 5" xfId="28183"/>
    <cellStyle name="Normal 2 40 3" xfId="12473"/>
    <cellStyle name="Normal 2 40 3 2" xfId="42008"/>
    <cellStyle name="Normal 2 40 3 2 2" xfId="53624"/>
    <cellStyle name="Normal 2 40 3 3" xfId="47816"/>
    <cellStyle name="Normal 2 40 3 4" xfId="31245"/>
    <cellStyle name="Normal 2 40 4" xfId="38721"/>
    <cellStyle name="Normal 2 40 4 2" xfId="50337"/>
    <cellStyle name="Normal 2 40 5" xfId="24025"/>
    <cellStyle name="Normal 2 40 6" xfId="44529"/>
    <cellStyle name="Normal 2 40 7" xfId="21489"/>
    <cellStyle name="Normal 2 41" xfId="1716"/>
    <cellStyle name="Normal 2 41 2" xfId="12086"/>
    <cellStyle name="Normal 2 41 2 2" xfId="41825"/>
    <cellStyle name="Normal 2 41 2 2 2" xfId="53441"/>
    <cellStyle name="Normal 2 41 2 3" xfId="47633"/>
    <cellStyle name="Normal 2 41 2 4" xfId="30880"/>
    <cellStyle name="Normal 2 41 3" xfId="38538"/>
    <cellStyle name="Normal 2 41 3 2" xfId="50154"/>
    <cellStyle name="Normal 2 41 4" xfId="44346"/>
    <cellStyle name="Normal 2 41 5" xfId="23638"/>
    <cellStyle name="Normal 2 42" xfId="1450"/>
    <cellStyle name="Normal 2 42 2" xfId="11820"/>
    <cellStyle name="Normal 2 42 2 2" xfId="41642"/>
    <cellStyle name="Normal 2 42 2 2 2" xfId="53258"/>
    <cellStyle name="Normal 2 42 2 3" xfId="47450"/>
    <cellStyle name="Normal 2 42 2 4" xfId="30618"/>
    <cellStyle name="Normal 2 42 3" xfId="39707"/>
    <cellStyle name="Normal 2 42 3 2" xfId="51323"/>
    <cellStyle name="Normal 2 42 4" xfId="45515"/>
    <cellStyle name="Normal 2 42 5" xfId="27993"/>
    <cellStyle name="Normal 2 43" xfId="9649"/>
    <cellStyle name="Normal 2 43 2" xfId="20018"/>
    <cellStyle name="Normal 2 43 2 2" xfId="54610"/>
    <cellStyle name="Normal 2 43 2 3" xfId="42994"/>
    <cellStyle name="Normal 2 43 3" xfId="48802"/>
    <cellStyle name="Normal 2 43 4" xfId="37186"/>
    <cellStyle name="Normal 2 44" xfId="10821"/>
    <cellStyle name="Normal 2 44 2" xfId="40876"/>
    <cellStyle name="Normal 2 44 2 2" xfId="52492"/>
    <cellStyle name="Normal 2 44 3" xfId="46684"/>
    <cellStyle name="Normal 2 44 4" xfId="29850"/>
    <cellStyle name="Normal 2 45" xfId="38355"/>
    <cellStyle name="Normal 2 45 2" xfId="49971"/>
    <cellStyle name="Normal 2 46" xfId="23311"/>
    <cellStyle name="Normal 2 47" xfId="44163"/>
    <cellStyle name="Normal 2 48" xfId="21194"/>
    <cellStyle name="Normal 2 5" xfId="321"/>
    <cellStyle name="Normal 2 6" xfId="322"/>
    <cellStyle name="Normal 2 7" xfId="323"/>
    <cellStyle name="Normal 2 7 10" xfId="324"/>
    <cellStyle name="Normal 2 7 11" xfId="325"/>
    <cellStyle name="Normal 2 7 12" xfId="326"/>
    <cellStyle name="Normal 2 7 13" xfId="327"/>
    <cellStyle name="Normal 2 7 14" xfId="328"/>
    <cellStyle name="Normal 2 7 15" xfId="329"/>
    <cellStyle name="Normal 2 7 16" xfId="330"/>
    <cellStyle name="Normal 2 7 17" xfId="331"/>
    <cellStyle name="Normal 2 7 18" xfId="332"/>
    <cellStyle name="Normal 2 7 19" xfId="333"/>
    <cellStyle name="Normal 2 7 2" xfId="334"/>
    <cellStyle name="Normal 2 7 3" xfId="335"/>
    <cellStyle name="Normal 2 7 4" xfId="336"/>
    <cellStyle name="Normal 2 7 5" xfId="337"/>
    <cellStyle name="Normal 2 7 6" xfId="338"/>
    <cellStyle name="Normal 2 7 7" xfId="339"/>
    <cellStyle name="Normal 2 7 8" xfId="340"/>
    <cellStyle name="Normal 2 7 9" xfId="341"/>
    <cellStyle name="Normal 2 8" xfId="342"/>
    <cellStyle name="Normal 2 8 10" xfId="343"/>
    <cellStyle name="Normal 2 8 11" xfId="344"/>
    <cellStyle name="Normal 2 8 12" xfId="345"/>
    <cellStyle name="Normal 2 8 13" xfId="346"/>
    <cellStyle name="Normal 2 8 14" xfId="347"/>
    <cellStyle name="Normal 2 8 15" xfId="348"/>
    <cellStyle name="Normal 2 8 16" xfId="349"/>
    <cellStyle name="Normal 2 8 17" xfId="350"/>
    <cellStyle name="Normal 2 8 18" xfId="351"/>
    <cellStyle name="Normal 2 8 19" xfId="352"/>
    <cellStyle name="Normal 2 8 2" xfId="353"/>
    <cellStyle name="Normal 2 8 3" xfId="354"/>
    <cellStyle name="Normal 2 8 4" xfId="355"/>
    <cellStyle name="Normal 2 8 5" xfId="356"/>
    <cellStyle name="Normal 2 8 6" xfId="357"/>
    <cellStyle name="Normal 2 8 7" xfId="358"/>
    <cellStyle name="Normal 2 8 8" xfId="359"/>
    <cellStyle name="Normal 2 8 9" xfId="360"/>
    <cellStyle name="Normal 2 9" xfId="361"/>
    <cellStyle name="Normal 2_Copy of Deployment cuves en popups v5" xfId="362"/>
    <cellStyle name="Normal 20" xfId="55778"/>
    <cellStyle name="Normal 3" xfId="363"/>
    <cellStyle name="Normal 3 2" xfId="364"/>
    <cellStyle name="Normal 4" xfId="365"/>
    <cellStyle name="Normal 4 2" xfId="366"/>
    <cellStyle name="Normal 4 3" xfId="367"/>
    <cellStyle name="Normal 5" xfId="368"/>
    <cellStyle name="Normal 5 2" xfId="369"/>
    <cellStyle name="Normal 6" xfId="370"/>
    <cellStyle name="Normal 7" xfId="371"/>
    <cellStyle name="Normal 7 10" xfId="372"/>
    <cellStyle name="Normal 7 11" xfId="373"/>
    <cellStyle name="Normal 7 12" xfId="374"/>
    <cellStyle name="Normal 7 13" xfId="375"/>
    <cellStyle name="Normal 7 14" xfId="376"/>
    <cellStyle name="Normal 7 15" xfId="377"/>
    <cellStyle name="Normal 7 16" xfId="378"/>
    <cellStyle name="Normal 7 17" xfId="379"/>
    <cellStyle name="Normal 7 18" xfId="380"/>
    <cellStyle name="Normal 7 19" xfId="381"/>
    <cellStyle name="Normal 7 2" xfId="382"/>
    <cellStyle name="Normal 7 2 10" xfId="383"/>
    <cellStyle name="Normal 7 2 11" xfId="384"/>
    <cellStyle name="Normal 7 2 12" xfId="385"/>
    <cellStyle name="Normal 7 2 13" xfId="386"/>
    <cellStyle name="Normal 7 2 14" xfId="387"/>
    <cellStyle name="Normal 7 2 15" xfId="388"/>
    <cellStyle name="Normal 7 2 16" xfId="389"/>
    <cellStyle name="Normal 7 2 17" xfId="390"/>
    <cellStyle name="Normal 7 2 18" xfId="391"/>
    <cellStyle name="Normal 7 2 19" xfId="392"/>
    <cellStyle name="Normal 7 2 2" xfId="393"/>
    <cellStyle name="Normal 7 2 3" xfId="394"/>
    <cellStyle name="Normal 7 2 4" xfId="395"/>
    <cellStyle name="Normal 7 2 5" xfId="396"/>
    <cellStyle name="Normal 7 2 6" xfId="397"/>
    <cellStyle name="Normal 7 2 7" xfId="398"/>
    <cellStyle name="Normal 7 2 8" xfId="399"/>
    <cellStyle name="Normal 7 2 9" xfId="400"/>
    <cellStyle name="Normal 7 20" xfId="401"/>
    <cellStyle name="Normal 7 21" xfId="402"/>
    <cellStyle name="Normal 7 3" xfId="403"/>
    <cellStyle name="Normal 7 3 10" xfId="404"/>
    <cellStyle name="Normal 7 3 11" xfId="405"/>
    <cellStyle name="Normal 7 3 12" xfId="406"/>
    <cellStyle name="Normal 7 3 13" xfId="407"/>
    <cellStyle name="Normal 7 3 14" xfId="408"/>
    <cellStyle name="Normal 7 3 15" xfId="409"/>
    <cellStyle name="Normal 7 3 16" xfId="410"/>
    <cellStyle name="Normal 7 3 17" xfId="411"/>
    <cellStyle name="Normal 7 3 18" xfId="412"/>
    <cellStyle name="Normal 7 3 19" xfId="413"/>
    <cellStyle name="Normal 7 3 2" xfId="414"/>
    <cellStyle name="Normal 7 3 3" xfId="415"/>
    <cellStyle name="Normal 7 3 4" xfId="416"/>
    <cellStyle name="Normal 7 3 5" xfId="417"/>
    <cellStyle name="Normal 7 3 6" xfId="418"/>
    <cellStyle name="Normal 7 3 7" xfId="419"/>
    <cellStyle name="Normal 7 3 8" xfId="420"/>
    <cellStyle name="Normal 7 3 9" xfId="421"/>
    <cellStyle name="Normal 7 4" xfId="422"/>
    <cellStyle name="Normal 7 5" xfId="423"/>
    <cellStyle name="Normal 7 6" xfId="424"/>
    <cellStyle name="Normal 7 7" xfId="425"/>
    <cellStyle name="Normal 7 8" xfId="426"/>
    <cellStyle name="Normal 7 9" xfId="427"/>
    <cellStyle name="Normal 8" xfId="428"/>
    <cellStyle name="Normal 9" xfId="429"/>
    <cellStyle name="Note 2" xfId="430"/>
    <cellStyle name="Note 3" xfId="431"/>
    <cellStyle name="Note 3 10" xfId="2137"/>
    <cellStyle name="Note 3 10 2" xfId="1831"/>
    <cellStyle name="Note 3 10 2 2" xfId="12201"/>
    <cellStyle name="Note 3 10 2 2 2" xfId="30986"/>
    <cellStyle name="Note 3 10 2 3" xfId="23753"/>
    <cellStyle name="Note 3 10 3" xfId="4827"/>
    <cellStyle name="Note 3 10 3 2" xfId="15197"/>
    <cellStyle name="Note 3 10 3 2 2" xfId="33208"/>
    <cellStyle name="Note 3 10 3 3" xfId="26835"/>
    <cellStyle name="Note 3 10 4" xfId="6232"/>
    <cellStyle name="Note 3 10 4 2" xfId="16601"/>
    <cellStyle name="Note 3 10 4 3" xfId="28217"/>
    <cellStyle name="Note 3 10 5" xfId="6822"/>
    <cellStyle name="Note 3 10 5 2" xfId="17191"/>
    <cellStyle name="Note 3 10 5 3" xfId="34952"/>
    <cellStyle name="Note 3 10 6" xfId="7606"/>
    <cellStyle name="Note 3 10 6 2" xfId="17975"/>
    <cellStyle name="Note 3 10 6 3" xfId="35143"/>
    <cellStyle name="Note 3 10 7" xfId="8350"/>
    <cellStyle name="Note 3 10 7 2" xfId="18719"/>
    <cellStyle name="Note 3 10 7 3" xfId="35887"/>
    <cellStyle name="Note 3 10 8" xfId="12507"/>
    <cellStyle name="Note 3 10 8 2" xfId="24059"/>
    <cellStyle name="Note 3 10 9" xfId="21523"/>
    <cellStyle name="Note 3 11" xfId="3434"/>
    <cellStyle name="Note 3 11 2" xfId="3998"/>
    <cellStyle name="Note 3 11 2 2" xfId="14368"/>
    <cellStyle name="Note 3 11 2 2 2" xfId="32447"/>
    <cellStyle name="Note 3 11 2 3" xfId="26006"/>
    <cellStyle name="Note 3 11 3" xfId="5525"/>
    <cellStyle name="Note 3 11 3 2" xfId="15894"/>
    <cellStyle name="Note 3 11 3 2 2" xfId="33819"/>
    <cellStyle name="Note 3 11 3 3" xfId="27532"/>
    <cellStyle name="Note 3 11 4" xfId="7190"/>
    <cellStyle name="Note 3 11 4 2" xfId="17559"/>
    <cellStyle name="Note 3 11 4 3" xfId="29458"/>
    <cellStyle name="Note 3 11 5" xfId="7945"/>
    <cellStyle name="Note 3 11 5 2" xfId="18314"/>
    <cellStyle name="Note 3 11 5 3" xfId="35482"/>
    <cellStyle name="Note 3 11 6" xfId="8639"/>
    <cellStyle name="Note 3 11 6 2" xfId="19008"/>
    <cellStyle name="Note 3 11 6 3" xfId="36176"/>
    <cellStyle name="Note 3 11 7" xfId="9257"/>
    <cellStyle name="Note 3 11 7 2" xfId="19626"/>
    <cellStyle name="Note 3 11 7 3" xfId="36794"/>
    <cellStyle name="Note 3 11 8" xfId="13804"/>
    <cellStyle name="Note 3 11 8 2" xfId="25442"/>
    <cellStyle name="Note 3 11 9" xfId="22915"/>
    <cellStyle name="Note 3 12" xfId="1774"/>
    <cellStyle name="Note 3 12 2" xfId="12144"/>
    <cellStyle name="Note 3 12 2 2" xfId="30935"/>
    <cellStyle name="Note 3 12 3" xfId="23696"/>
    <cellStyle name="Note 3 13" xfId="3834"/>
    <cellStyle name="Note 3 13 2" xfId="14204"/>
    <cellStyle name="Note 3 13 2 2" xfId="32294"/>
    <cellStyle name="Note 3 13 3" xfId="25842"/>
    <cellStyle name="Note 3 14" xfId="4573"/>
    <cellStyle name="Note 3 14 2" xfId="14943"/>
    <cellStyle name="Note 3 14 2 2" xfId="32978"/>
    <cellStyle name="Note 3 14 3" xfId="26581"/>
    <cellStyle name="Note 3 15" xfId="1773"/>
    <cellStyle name="Note 3 15 2" xfId="12143"/>
    <cellStyle name="Note 3 15 3" xfId="23695"/>
    <cellStyle name="Note 3 16" xfId="5997"/>
    <cellStyle name="Note 3 16 2" xfId="16366"/>
    <cellStyle name="Note 3 16 3" xfId="34222"/>
    <cellStyle name="Note 3 17" xfId="6762"/>
    <cellStyle name="Note 3 17 2" xfId="17131"/>
    <cellStyle name="Note 3 17 3" xfId="34896"/>
    <cellStyle name="Note 3 18" xfId="6765"/>
    <cellStyle name="Note 3 18 2" xfId="17134"/>
    <cellStyle name="Note 3 18 3" xfId="34899"/>
    <cellStyle name="Note 3 19" xfId="6814"/>
    <cellStyle name="Note 3 19 2" xfId="17183"/>
    <cellStyle name="Note 3 19 3" xfId="34944"/>
    <cellStyle name="Note 3 2" xfId="475"/>
    <cellStyle name="Note 3 2 10" xfId="4428"/>
    <cellStyle name="Note 3 2 10 2" xfId="14798"/>
    <cellStyle name="Note 3 2 10 3" xfId="26436"/>
    <cellStyle name="Note 3 2 11" xfId="6028"/>
    <cellStyle name="Note 3 2 11 2" xfId="16397"/>
    <cellStyle name="Note 3 2 11 3" xfId="34253"/>
    <cellStyle name="Note 3 2 12" xfId="6509"/>
    <cellStyle name="Note 3 2 12 2" xfId="16878"/>
    <cellStyle name="Note 3 2 12 3" xfId="34643"/>
    <cellStyle name="Note 3 2 13" xfId="6449"/>
    <cellStyle name="Note 3 2 13 2" xfId="16818"/>
    <cellStyle name="Note 3 2 13 3" xfId="34583"/>
    <cellStyle name="Note 3 2 14" xfId="6313"/>
    <cellStyle name="Note 3 2 14 2" xfId="16682"/>
    <cellStyle name="Note 3 2 14 3" xfId="34459"/>
    <cellStyle name="Note 3 2 15" xfId="23356"/>
    <cellStyle name="Note 3 2 16" xfId="21245"/>
    <cellStyle name="Note 3 2 2" xfId="961"/>
    <cellStyle name="Note 3 2 2 10" xfId="6617"/>
    <cellStyle name="Note 3 2 2 10 2" xfId="16986"/>
    <cellStyle name="Note 3 2 2 10 3" xfId="34751"/>
    <cellStyle name="Note 3 2 2 11" xfId="6961"/>
    <cellStyle name="Note 3 2 2 11 2" xfId="17330"/>
    <cellStyle name="Note 3 2 2 11 3" xfId="35035"/>
    <cellStyle name="Note 3 2 2 12" xfId="7733"/>
    <cellStyle name="Note 3 2 2 12 2" xfId="18102"/>
    <cellStyle name="Note 3 2 2 12 3" xfId="35270"/>
    <cellStyle name="Note 3 2 2 13" xfId="11331"/>
    <cellStyle name="Note 3 2 2 13 2" xfId="23567"/>
    <cellStyle name="Note 3 2 2 14" xfId="21320"/>
    <cellStyle name="Note 3 2 2 2" xfId="3054"/>
    <cellStyle name="Note 3 2 2 2 10" xfId="13424"/>
    <cellStyle name="Note 3 2 2 2 10 2" xfId="25062"/>
    <cellStyle name="Note 3 2 2 2 11" xfId="22535"/>
    <cellStyle name="Note 3 2 2 2 2" xfId="3579"/>
    <cellStyle name="Note 3 2 2 2 2 2" xfId="4301"/>
    <cellStyle name="Note 3 2 2 2 2 2 2" xfId="14671"/>
    <cellStyle name="Note 3 2 2 2 2 2 2 2" xfId="32730"/>
    <cellStyle name="Note 3 2 2 2 2 2 3" xfId="26309"/>
    <cellStyle name="Note 3 2 2 2 2 3" xfId="5670"/>
    <cellStyle name="Note 3 2 2 2 2 3 2" xfId="16039"/>
    <cellStyle name="Note 3 2 2 2 2 3 2 2" xfId="33964"/>
    <cellStyle name="Note 3 2 2 2 2 3 3" xfId="27677"/>
    <cellStyle name="Note 3 2 2 2 2 4" xfId="7335"/>
    <cellStyle name="Note 3 2 2 2 2 4 2" xfId="17704"/>
    <cellStyle name="Note 3 2 2 2 2 4 3" xfId="29603"/>
    <cellStyle name="Note 3 2 2 2 2 5" xfId="8090"/>
    <cellStyle name="Note 3 2 2 2 2 5 2" xfId="18459"/>
    <cellStyle name="Note 3 2 2 2 2 5 3" xfId="35627"/>
    <cellStyle name="Note 3 2 2 2 2 6" xfId="8784"/>
    <cellStyle name="Note 3 2 2 2 2 6 2" xfId="19153"/>
    <cellStyle name="Note 3 2 2 2 2 6 3" xfId="36321"/>
    <cellStyle name="Note 3 2 2 2 2 7" xfId="9402"/>
    <cellStyle name="Note 3 2 2 2 2 7 2" xfId="19771"/>
    <cellStyle name="Note 3 2 2 2 2 7 3" xfId="36939"/>
    <cellStyle name="Note 3 2 2 2 2 8" xfId="13949"/>
    <cellStyle name="Note 3 2 2 2 2 8 2" xfId="25587"/>
    <cellStyle name="Note 3 2 2 2 2 9" xfId="23060"/>
    <cellStyle name="Note 3 2 2 2 3" xfId="3773"/>
    <cellStyle name="Note 3 2 2 2 3 2" xfId="4816"/>
    <cellStyle name="Note 3 2 2 2 3 2 2" xfId="15186"/>
    <cellStyle name="Note 3 2 2 2 3 2 2 2" xfId="33197"/>
    <cellStyle name="Note 3 2 2 2 3 2 3" xfId="26824"/>
    <cellStyle name="Note 3 2 2 2 3 3" xfId="5864"/>
    <cellStyle name="Note 3 2 2 2 3 3 2" xfId="16233"/>
    <cellStyle name="Note 3 2 2 2 3 3 2 2" xfId="34158"/>
    <cellStyle name="Note 3 2 2 2 3 3 3" xfId="27871"/>
    <cellStyle name="Note 3 2 2 2 3 4" xfId="7529"/>
    <cellStyle name="Note 3 2 2 2 3 4 2" xfId="17898"/>
    <cellStyle name="Note 3 2 2 2 3 4 3" xfId="29797"/>
    <cellStyle name="Note 3 2 2 2 3 5" xfId="8284"/>
    <cellStyle name="Note 3 2 2 2 3 5 2" xfId="18653"/>
    <cellStyle name="Note 3 2 2 2 3 5 3" xfId="35821"/>
    <cellStyle name="Note 3 2 2 2 3 6" xfId="8978"/>
    <cellStyle name="Note 3 2 2 2 3 6 2" xfId="19347"/>
    <cellStyle name="Note 3 2 2 2 3 6 3" xfId="36515"/>
    <cellStyle name="Note 3 2 2 2 3 7" xfId="9596"/>
    <cellStyle name="Note 3 2 2 2 3 7 2" xfId="19965"/>
    <cellStyle name="Note 3 2 2 2 3 7 3" xfId="37133"/>
    <cellStyle name="Note 3 2 2 2 3 8" xfId="14143"/>
    <cellStyle name="Note 3 2 2 2 3 8 2" xfId="25781"/>
    <cellStyle name="Note 3 2 2 2 3 9" xfId="23254"/>
    <cellStyle name="Note 3 2 2 2 4" xfId="1729"/>
    <cellStyle name="Note 3 2 2 2 4 2" xfId="12099"/>
    <cellStyle name="Note 3 2 2 2 4 2 2" xfId="30893"/>
    <cellStyle name="Note 3 2 2 2 4 3" xfId="23651"/>
    <cellStyle name="Note 3 2 2 2 5" xfId="5261"/>
    <cellStyle name="Note 3 2 2 2 5 2" xfId="15630"/>
    <cellStyle name="Note 3 2 2 2 5 2 2" xfId="33582"/>
    <cellStyle name="Note 3 2 2 2 5 3" xfId="27268"/>
    <cellStyle name="Note 3 2 2 2 6" xfId="6897"/>
    <cellStyle name="Note 3 2 2 2 6 2" xfId="17266"/>
    <cellStyle name="Note 3 2 2 2 6 3" xfId="29078"/>
    <cellStyle name="Note 3 2 2 2 7" xfId="7672"/>
    <cellStyle name="Note 3 2 2 2 7 2" xfId="18041"/>
    <cellStyle name="Note 3 2 2 2 7 3" xfId="35209"/>
    <cellStyle name="Note 3 2 2 2 8" xfId="8400"/>
    <cellStyle name="Note 3 2 2 2 8 2" xfId="18769"/>
    <cellStyle name="Note 3 2 2 2 8 3" xfId="35937"/>
    <cellStyle name="Note 3 2 2 2 9" xfId="9059"/>
    <cellStyle name="Note 3 2 2 2 9 2" xfId="19428"/>
    <cellStyle name="Note 3 2 2 2 9 3" xfId="36596"/>
    <cellStyle name="Note 3 2 2 3" xfId="2340"/>
    <cellStyle name="Note 3 2 2 3 2" xfId="4481"/>
    <cellStyle name="Note 3 2 2 3 2 2" xfId="14851"/>
    <cellStyle name="Note 3 2 2 3 2 2 2" xfId="32894"/>
    <cellStyle name="Note 3 2 2 3 2 3" xfId="26489"/>
    <cellStyle name="Note 3 2 2 3 3" xfId="4907"/>
    <cellStyle name="Note 3 2 2 3 3 2" xfId="15277"/>
    <cellStyle name="Note 3 2 2 3 3 2 2" xfId="33280"/>
    <cellStyle name="Note 3 2 2 3 3 3" xfId="26915"/>
    <cellStyle name="Note 3 2 2 3 4" xfId="6376"/>
    <cellStyle name="Note 3 2 2 3 4 2" xfId="16745"/>
    <cellStyle name="Note 3 2 2 3 4 3" xfId="28420"/>
    <cellStyle name="Note 3 2 2 3 5" xfId="6874"/>
    <cellStyle name="Note 3 2 2 3 5 2" xfId="17243"/>
    <cellStyle name="Note 3 2 2 3 5 3" xfId="35004"/>
    <cellStyle name="Note 3 2 2 3 6" xfId="7653"/>
    <cellStyle name="Note 3 2 2 3 6 2" xfId="18022"/>
    <cellStyle name="Note 3 2 2 3 6 3" xfId="35190"/>
    <cellStyle name="Note 3 2 2 3 7" xfId="8383"/>
    <cellStyle name="Note 3 2 2 3 7 2" xfId="18752"/>
    <cellStyle name="Note 3 2 2 3 7 3" xfId="35920"/>
    <cellStyle name="Note 3 2 2 3 8" xfId="12710"/>
    <cellStyle name="Note 3 2 2 3 8 2" xfId="24262"/>
    <cellStyle name="Note 3 2 2 3 9" xfId="21726"/>
    <cellStyle name="Note 3 2 2 4" xfId="3637"/>
    <cellStyle name="Note 3 2 2 4 2" xfId="4845"/>
    <cellStyle name="Note 3 2 2 4 2 2" xfId="15215"/>
    <cellStyle name="Note 3 2 2 4 2 2 2" xfId="33225"/>
    <cellStyle name="Note 3 2 2 4 2 3" xfId="26853"/>
    <cellStyle name="Note 3 2 2 4 3" xfId="5728"/>
    <cellStyle name="Note 3 2 2 4 3 2" xfId="16097"/>
    <cellStyle name="Note 3 2 2 4 3 2 2" xfId="34022"/>
    <cellStyle name="Note 3 2 2 4 3 3" xfId="27735"/>
    <cellStyle name="Note 3 2 2 4 4" xfId="7393"/>
    <cellStyle name="Note 3 2 2 4 4 2" xfId="17762"/>
    <cellStyle name="Note 3 2 2 4 4 3" xfId="29661"/>
    <cellStyle name="Note 3 2 2 4 5" xfId="8148"/>
    <cellStyle name="Note 3 2 2 4 5 2" xfId="18517"/>
    <cellStyle name="Note 3 2 2 4 5 3" xfId="35685"/>
    <cellStyle name="Note 3 2 2 4 6" xfId="8842"/>
    <cellStyle name="Note 3 2 2 4 6 2" xfId="19211"/>
    <cellStyle name="Note 3 2 2 4 6 3" xfId="36379"/>
    <cellStyle name="Note 3 2 2 4 7" xfId="9460"/>
    <cellStyle name="Note 3 2 2 4 7 2" xfId="19829"/>
    <cellStyle name="Note 3 2 2 4 7 3" xfId="36997"/>
    <cellStyle name="Note 3 2 2 4 8" xfId="14007"/>
    <cellStyle name="Note 3 2 2 4 8 2" xfId="25645"/>
    <cellStyle name="Note 3 2 2 4 9" xfId="23118"/>
    <cellStyle name="Note 3 2 2 5" xfId="1932"/>
    <cellStyle name="Note 3 2 2 5 2" xfId="12302"/>
    <cellStyle name="Note 3 2 2 5 2 2" xfId="31083"/>
    <cellStyle name="Note 3 2 2 5 3" xfId="23854"/>
    <cellStyle name="Note 3 2 2 6" xfId="4926"/>
    <cellStyle name="Note 3 2 2 6 2" xfId="15296"/>
    <cellStyle name="Note 3 2 2 6 2 2" xfId="33298"/>
    <cellStyle name="Note 3 2 2 6 3" xfId="26934"/>
    <cellStyle name="Note 3 2 2 7" xfId="3955"/>
    <cellStyle name="Note 3 2 2 7 2" xfId="14325"/>
    <cellStyle name="Note 3 2 2 7 2 2" xfId="32411"/>
    <cellStyle name="Note 3 2 2 7 3" xfId="25963"/>
    <cellStyle name="Note 3 2 2 8" xfId="4862"/>
    <cellStyle name="Note 3 2 2 8 2" xfId="15232"/>
    <cellStyle name="Note 3 2 2 8 3" xfId="26870"/>
    <cellStyle name="Note 3 2 2 9" xfId="6085"/>
    <cellStyle name="Note 3 2 2 9 2" xfId="16454"/>
    <cellStyle name="Note 3 2 2 9 3" xfId="34310"/>
    <cellStyle name="Note 3 2 3" xfId="1063"/>
    <cellStyle name="Note 3 2 3 10" xfId="6565"/>
    <cellStyle name="Note 3 2 3 10 2" xfId="16934"/>
    <cellStyle name="Note 3 2 3 10 3" xfId="34699"/>
    <cellStyle name="Note 3 2 3 11" xfId="6529"/>
    <cellStyle name="Note 3 2 3 11 2" xfId="16898"/>
    <cellStyle name="Note 3 2 3 11 3" xfId="34663"/>
    <cellStyle name="Note 3 2 3 12" xfId="11433"/>
    <cellStyle name="Note 3 2 3 12 2" xfId="24396"/>
    <cellStyle name="Note 3 2 3 13" xfId="21869"/>
    <cellStyle name="Note 3 2 3 2" xfId="3408"/>
    <cellStyle name="Note 3 2 3 2 2" xfId="4042"/>
    <cellStyle name="Note 3 2 3 2 2 2" xfId="14412"/>
    <cellStyle name="Note 3 2 3 2 2 2 2" xfId="32485"/>
    <cellStyle name="Note 3 2 3 2 2 3" xfId="26050"/>
    <cellStyle name="Note 3 2 3 2 3" xfId="5499"/>
    <cellStyle name="Note 3 2 3 2 3 2" xfId="15868"/>
    <cellStyle name="Note 3 2 3 2 3 2 2" xfId="33793"/>
    <cellStyle name="Note 3 2 3 2 3 3" xfId="27506"/>
    <cellStyle name="Note 3 2 3 2 4" xfId="7164"/>
    <cellStyle name="Note 3 2 3 2 4 2" xfId="17533"/>
    <cellStyle name="Note 3 2 3 2 4 3" xfId="29432"/>
    <cellStyle name="Note 3 2 3 2 5" xfId="7919"/>
    <cellStyle name="Note 3 2 3 2 5 2" xfId="18288"/>
    <cellStyle name="Note 3 2 3 2 5 3" xfId="35456"/>
    <cellStyle name="Note 3 2 3 2 6" xfId="8613"/>
    <cellStyle name="Note 3 2 3 2 6 2" xfId="18982"/>
    <cellStyle name="Note 3 2 3 2 6 3" xfId="36150"/>
    <cellStyle name="Note 3 2 3 2 7" xfId="9231"/>
    <cellStyle name="Note 3 2 3 2 7 2" xfId="19600"/>
    <cellStyle name="Note 3 2 3 2 7 3" xfId="36768"/>
    <cellStyle name="Note 3 2 3 2 8" xfId="13778"/>
    <cellStyle name="Note 3 2 3 2 8 2" xfId="25416"/>
    <cellStyle name="Note 3 2 3 2 9" xfId="22889"/>
    <cellStyle name="Note 3 2 3 3" xfId="3645"/>
    <cellStyle name="Note 3 2 3 3 2" xfId="3928"/>
    <cellStyle name="Note 3 2 3 3 2 2" xfId="14298"/>
    <cellStyle name="Note 3 2 3 3 2 2 2" xfId="32384"/>
    <cellStyle name="Note 3 2 3 3 2 3" xfId="25936"/>
    <cellStyle name="Note 3 2 3 3 3" xfId="5736"/>
    <cellStyle name="Note 3 2 3 3 3 2" xfId="16105"/>
    <cellStyle name="Note 3 2 3 3 3 2 2" xfId="34030"/>
    <cellStyle name="Note 3 2 3 3 3 3" xfId="27743"/>
    <cellStyle name="Note 3 2 3 3 4" xfId="7401"/>
    <cellStyle name="Note 3 2 3 3 4 2" xfId="17770"/>
    <cellStyle name="Note 3 2 3 3 4 3" xfId="29669"/>
    <cellStyle name="Note 3 2 3 3 5" xfId="8156"/>
    <cellStyle name="Note 3 2 3 3 5 2" xfId="18525"/>
    <cellStyle name="Note 3 2 3 3 5 3" xfId="35693"/>
    <cellStyle name="Note 3 2 3 3 6" xfId="8850"/>
    <cellStyle name="Note 3 2 3 3 6 2" xfId="19219"/>
    <cellStyle name="Note 3 2 3 3 6 3" xfId="36387"/>
    <cellStyle name="Note 3 2 3 3 7" xfId="9468"/>
    <cellStyle name="Note 3 2 3 3 7 2" xfId="19837"/>
    <cellStyle name="Note 3 2 3 3 7 3" xfId="37005"/>
    <cellStyle name="Note 3 2 3 3 8" xfId="14015"/>
    <cellStyle name="Note 3 2 3 3 8 2" xfId="25653"/>
    <cellStyle name="Note 3 2 3 3 9" xfId="23126"/>
    <cellStyle name="Note 3 2 3 4" xfId="1848"/>
    <cellStyle name="Note 3 2 3 4 2" xfId="12218"/>
    <cellStyle name="Note 3 2 3 4 2 2" xfId="31003"/>
    <cellStyle name="Note 3 2 3 4 3" xfId="23770"/>
    <cellStyle name="Note 3 2 3 5" xfId="1953"/>
    <cellStyle name="Note 3 2 3 5 2" xfId="12323"/>
    <cellStyle name="Note 3 2 3 5 2 2" xfId="31104"/>
    <cellStyle name="Note 3 2 3 5 3" xfId="23875"/>
    <cellStyle name="Note 3 2 3 6" xfId="5012"/>
    <cellStyle name="Note 3 2 3 6 2" xfId="15382"/>
    <cellStyle name="Note 3 2 3 6 2 2" xfId="33375"/>
    <cellStyle name="Note 3 2 3 6 3" xfId="27020"/>
    <cellStyle name="Note 3 2 3 7" xfId="5974"/>
    <cellStyle name="Note 3 2 3 7 2" xfId="16343"/>
    <cellStyle name="Note 3 2 3 7 3" xfId="27981"/>
    <cellStyle name="Note 3 2 3 8" xfId="6474"/>
    <cellStyle name="Note 3 2 3 8 2" xfId="16843"/>
    <cellStyle name="Note 3 2 3 8 3" xfId="34608"/>
    <cellStyle name="Note 3 2 3 9" xfId="6642"/>
    <cellStyle name="Note 3 2 3 9 2" xfId="17011"/>
    <cellStyle name="Note 3 2 3 9 3" xfId="34776"/>
    <cellStyle name="Note 3 2 4" xfId="724"/>
    <cellStyle name="Note 3 2 4 10" xfId="7017"/>
    <cellStyle name="Note 3 2 4 10 2" xfId="17386"/>
    <cellStyle name="Note 3 2 4 10 3" xfId="35091"/>
    <cellStyle name="Note 3 2 4 11" xfId="7777"/>
    <cellStyle name="Note 3 2 4 11 2" xfId="18146"/>
    <cellStyle name="Note 3 2 4 11 3" xfId="35314"/>
    <cellStyle name="Note 3 2 4 12" xfId="11094"/>
    <cellStyle name="Note 3 2 4 12 2" xfId="24825"/>
    <cellStyle name="Note 3 2 4 13" xfId="22298"/>
    <cellStyle name="Note 3 2 4 2" xfId="3680"/>
    <cellStyle name="Note 3 2 4 2 2" xfId="4090"/>
    <cellStyle name="Note 3 2 4 2 2 2" xfId="14460"/>
    <cellStyle name="Note 3 2 4 2 2 2 2" xfId="32533"/>
    <cellStyle name="Note 3 2 4 2 2 3" xfId="26098"/>
    <cellStyle name="Note 3 2 4 2 3" xfId="5771"/>
    <cellStyle name="Note 3 2 4 2 3 2" xfId="16140"/>
    <cellStyle name="Note 3 2 4 2 3 2 2" xfId="34065"/>
    <cellStyle name="Note 3 2 4 2 3 3" xfId="27778"/>
    <cellStyle name="Note 3 2 4 2 4" xfId="7436"/>
    <cellStyle name="Note 3 2 4 2 4 2" xfId="17805"/>
    <cellStyle name="Note 3 2 4 2 4 3" xfId="29704"/>
    <cellStyle name="Note 3 2 4 2 5" xfId="8191"/>
    <cellStyle name="Note 3 2 4 2 5 2" xfId="18560"/>
    <cellStyle name="Note 3 2 4 2 5 3" xfId="35728"/>
    <cellStyle name="Note 3 2 4 2 6" xfId="8885"/>
    <cellStyle name="Note 3 2 4 2 6 2" xfId="19254"/>
    <cellStyle name="Note 3 2 4 2 6 3" xfId="36422"/>
    <cellStyle name="Note 3 2 4 2 7" xfId="9503"/>
    <cellStyle name="Note 3 2 4 2 7 2" xfId="19872"/>
    <cellStyle name="Note 3 2 4 2 7 3" xfId="37040"/>
    <cellStyle name="Note 3 2 4 2 8" xfId="14050"/>
    <cellStyle name="Note 3 2 4 2 8 2" xfId="25688"/>
    <cellStyle name="Note 3 2 4 2 9" xfId="23161"/>
    <cellStyle name="Note 3 2 4 3" xfId="3678"/>
    <cellStyle name="Note 3 2 4 3 2" xfId="4282"/>
    <cellStyle name="Note 3 2 4 3 2 2" xfId="14652"/>
    <cellStyle name="Note 3 2 4 3 2 2 2" xfId="32713"/>
    <cellStyle name="Note 3 2 4 3 2 3" xfId="26290"/>
    <cellStyle name="Note 3 2 4 3 3" xfId="5769"/>
    <cellStyle name="Note 3 2 4 3 3 2" xfId="16138"/>
    <cellStyle name="Note 3 2 4 3 3 2 2" xfId="34063"/>
    <cellStyle name="Note 3 2 4 3 3 3" xfId="27776"/>
    <cellStyle name="Note 3 2 4 3 4" xfId="7434"/>
    <cellStyle name="Note 3 2 4 3 4 2" xfId="17803"/>
    <cellStyle name="Note 3 2 4 3 4 3" xfId="29702"/>
    <cellStyle name="Note 3 2 4 3 5" xfId="8189"/>
    <cellStyle name="Note 3 2 4 3 5 2" xfId="18558"/>
    <cellStyle name="Note 3 2 4 3 5 3" xfId="35726"/>
    <cellStyle name="Note 3 2 4 3 6" xfId="8883"/>
    <cellStyle name="Note 3 2 4 3 6 2" xfId="19252"/>
    <cellStyle name="Note 3 2 4 3 6 3" xfId="36420"/>
    <cellStyle name="Note 3 2 4 3 7" xfId="9501"/>
    <cellStyle name="Note 3 2 4 3 7 2" xfId="19870"/>
    <cellStyle name="Note 3 2 4 3 7 3" xfId="37038"/>
    <cellStyle name="Note 3 2 4 3 8" xfId="14048"/>
    <cellStyle name="Note 3 2 4 3 8 2" xfId="25686"/>
    <cellStyle name="Note 3 2 4 3 9" xfId="23159"/>
    <cellStyle name="Note 3 2 4 4" xfId="4960"/>
    <cellStyle name="Note 3 2 4 4 2" xfId="15330"/>
    <cellStyle name="Note 3 2 4 4 2 2" xfId="33330"/>
    <cellStyle name="Note 3 2 4 4 3" xfId="26968"/>
    <cellStyle name="Note 3 2 4 5" xfId="3940"/>
    <cellStyle name="Note 3 2 4 5 2" xfId="14310"/>
    <cellStyle name="Note 3 2 4 5 2 2" xfId="32396"/>
    <cellStyle name="Note 3 2 4 5 3" xfId="25948"/>
    <cellStyle name="Note 3 2 4 6" xfId="4976"/>
    <cellStyle name="Note 3 2 4 6 2" xfId="15346"/>
    <cellStyle name="Note 3 2 4 6 2 2" xfId="33344"/>
    <cellStyle name="Note 3 2 4 6 3" xfId="26984"/>
    <cellStyle name="Note 3 2 4 7" xfId="5181"/>
    <cellStyle name="Note 3 2 4 7 2" xfId="15550"/>
    <cellStyle name="Note 3 2 4 7 3" xfId="27188"/>
    <cellStyle name="Note 3 2 4 8" xfId="6737"/>
    <cellStyle name="Note 3 2 4 8 2" xfId="17106"/>
    <cellStyle name="Note 3 2 4 8 3" xfId="34871"/>
    <cellStyle name="Note 3 2 4 9" xfId="1501"/>
    <cellStyle name="Note 3 2 4 9 2" xfId="11871"/>
    <cellStyle name="Note 3 2 4 9 3" xfId="30669"/>
    <cellStyle name="Note 3 2 5" xfId="3502"/>
    <cellStyle name="Note 3 2 5 2" xfId="4737"/>
    <cellStyle name="Note 3 2 5 2 2" xfId="15107"/>
    <cellStyle name="Note 3 2 5 2 2 2" xfId="33123"/>
    <cellStyle name="Note 3 2 5 2 3" xfId="26745"/>
    <cellStyle name="Note 3 2 5 3" xfId="5593"/>
    <cellStyle name="Note 3 2 5 3 2" xfId="15962"/>
    <cellStyle name="Note 3 2 5 3 2 2" xfId="33887"/>
    <cellStyle name="Note 3 2 5 3 3" xfId="27600"/>
    <cellStyle name="Note 3 2 5 4" xfId="7258"/>
    <cellStyle name="Note 3 2 5 4 2" xfId="17627"/>
    <cellStyle name="Note 3 2 5 4 3" xfId="29526"/>
    <cellStyle name="Note 3 2 5 5" xfId="8013"/>
    <cellStyle name="Note 3 2 5 5 2" xfId="18382"/>
    <cellStyle name="Note 3 2 5 5 3" xfId="35550"/>
    <cellStyle name="Note 3 2 5 6" xfId="8707"/>
    <cellStyle name="Note 3 2 5 6 2" xfId="19076"/>
    <cellStyle name="Note 3 2 5 6 3" xfId="36244"/>
    <cellStyle name="Note 3 2 5 7" xfId="9325"/>
    <cellStyle name="Note 3 2 5 7 2" xfId="19694"/>
    <cellStyle name="Note 3 2 5 7 3" xfId="36862"/>
    <cellStyle name="Note 3 2 5 8" xfId="13872"/>
    <cellStyle name="Note 3 2 5 8 2" xfId="25510"/>
    <cellStyle name="Note 3 2 5 9" xfId="22983"/>
    <cellStyle name="Note 3 2 6" xfId="3311"/>
    <cellStyle name="Note 3 2 6 2" xfId="4476"/>
    <cellStyle name="Note 3 2 6 2 2" xfId="14846"/>
    <cellStyle name="Note 3 2 6 2 2 2" xfId="32889"/>
    <cellStyle name="Note 3 2 6 2 3" xfId="26484"/>
    <cellStyle name="Note 3 2 6 3" xfId="5402"/>
    <cellStyle name="Note 3 2 6 3 2" xfId="15771"/>
    <cellStyle name="Note 3 2 6 3 2 2" xfId="33696"/>
    <cellStyle name="Note 3 2 6 3 3" xfId="27409"/>
    <cellStyle name="Note 3 2 6 4" xfId="7067"/>
    <cellStyle name="Note 3 2 6 4 2" xfId="17436"/>
    <cellStyle name="Note 3 2 6 4 3" xfId="29335"/>
    <cellStyle name="Note 3 2 6 5" xfId="7822"/>
    <cellStyle name="Note 3 2 6 5 2" xfId="18191"/>
    <cellStyle name="Note 3 2 6 5 3" xfId="35359"/>
    <cellStyle name="Note 3 2 6 6" xfId="8516"/>
    <cellStyle name="Note 3 2 6 6 2" xfId="18885"/>
    <cellStyle name="Note 3 2 6 6 3" xfId="36053"/>
    <cellStyle name="Note 3 2 6 7" xfId="9134"/>
    <cellStyle name="Note 3 2 6 7 2" xfId="19503"/>
    <cellStyle name="Note 3 2 6 7 3" xfId="36671"/>
    <cellStyle name="Note 3 2 6 8" xfId="13681"/>
    <cellStyle name="Note 3 2 6 8 2" xfId="25319"/>
    <cellStyle name="Note 3 2 6 9" xfId="22792"/>
    <cellStyle name="Note 3 2 7" xfId="5100"/>
    <cellStyle name="Note 3 2 7 2" xfId="15470"/>
    <cellStyle name="Note 3 2 7 2 2" xfId="33450"/>
    <cellStyle name="Note 3 2 7 3" xfId="27108"/>
    <cellStyle name="Note 3 2 8" xfId="4761"/>
    <cellStyle name="Note 3 2 8 2" xfId="15131"/>
    <cellStyle name="Note 3 2 8 2 2" xfId="33144"/>
    <cellStyle name="Note 3 2 8 3" xfId="26769"/>
    <cellStyle name="Note 3 2 9" xfId="5335"/>
    <cellStyle name="Note 3 2 9 2" xfId="15704"/>
    <cellStyle name="Note 3 2 9 2 2" xfId="33645"/>
    <cellStyle name="Note 3 2 9 3" xfId="27342"/>
    <cellStyle name="Note 3 20" xfId="23331"/>
    <cellStyle name="Note 3 21" xfId="21220"/>
    <cellStyle name="Note 3 3" xfId="492"/>
    <cellStyle name="Note 3 3 10" xfId="5941"/>
    <cellStyle name="Note 3 3 10 2" xfId="16310"/>
    <cellStyle name="Note 3 3 10 3" xfId="27948"/>
    <cellStyle name="Note 3 3 11" xfId="6045"/>
    <cellStyle name="Note 3 3 11 2" xfId="16414"/>
    <cellStyle name="Note 3 3 11 3" xfId="34270"/>
    <cellStyle name="Note 3 3 12" xfId="1695"/>
    <cellStyle name="Note 3 3 12 2" xfId="12065"/>
    <cellStyle name="Note 3 3 12 3" xfId="30863"/>
    <cellStyle name="Note 3 3 13" xfId="1454"/>
    <cellStyle name="Note 3 3 13 2" xfId="11824"/>
    <cellStyle name="Note 3 3 13 3" xfId="30622"/>
    <cellStyle name="Note 3 3 14" xfId="2470"/>
    <cellStyle name="Note 3 3 14 2" xfId="12840"/>
    <cellStyle name="Note 3 3 14 3" xfId="31527"/>
    <cellStyle name="Note 3 3 15" xfId="23373"/>
    <cellStyle name="Note 3 3 16" xfId="21262"/>
    <cellStyle name="Note 3 3 2" xfId="978"/>
    <cellStyle name="Note 3 3 2 10" xfId="6654"/>
    <cellStyle name="Note 3 3 2 10 2" xfId="17023"/>
    <cellStyle name="Note 3 3 2 10 3" xfId="34788"/>
    <cellStyle name="Note 3 3 2 11" xfId="6404"/>
    <cellStyle name="Note 3 3 2 11 2" xfId="16773"/>
    <cellStyle name="Note 3 3 2 11 3" xfId="34542"/>
    <cellStyle name="Note 3 3 2 12" xfId="6019"/>
    <cellStyle name="Note 3 3 2 12 2" xfId="16388"/>
    <cellStyle name="Note 3 3 2 12 3" xfId="34244"/>
    <cellStyle name="Note 3 3 2 13" xfId="11348"/>
    <cellStyle name="Note 3 3 2 13 2" xfId="23584"/>
    <cellStyle name="Note 3 3 2 14" xfId="21337"/>
    <cellStyle name="Note 3 3 2 2" xfId="3071"/>
    <cellStyle name="Note 3 3 2 2 10" xfId="13441"/>
    <cellStyle name="Note 3 3 2 2 10 2" xfId="25079"/>
    <cellStyle name="Note 3 3 2 2 11" xfId="22552"/>
    <cellStyle name="Note 3 3 2 2 2" xfId="3460"/>
    <cellStyle name="Note 3 3 2 2 2 2" xfId="4767"/>
    <cellStyle name="Note 3 3 2 2 2 2 2" xfId="15137"/>
    <cellStyle name="Note 3 3 2 2 2 2 2 2" xfId="33150"/>
    <cellStyle name="Note 3 3 2 2 2 2 3" xfId="26775"/>
    <cellStyle name="Note 3 3 2 2 2 3" xfId="5551"/>
    <cellStyle name="Note 3 3 2 2 2 3 2" xfId="15920"/>
    <cellStyle name="Note 3 3 2 2 2 3 2 2" xfId="33845"/>
    <cellStyle name="Note 3 3 2 2 2 3 3" xfId="27558"/>
    <cellStyle name="Note 3 3 2 2 2 4" xfId="7216"/>
    <cellStyle name="Note 3 3 2 2 2 4 2" xfId="17585"/>
    <cellStyle name="Note 3 3 2 2 2 4 3" xfId="29484"/>
    <cellStyle name="Note 3 3 2 2 2 5" xfId="7971"/>
    <cellStyle name="Note 3 3 2 2 2 5 2" xfId="18340"/>
    <cellStyle name="Note 3 3 2 2 2 5 3" xfId="35508"/>
    <cellStyle name="Note 3 3 2 2 2 6" xfId="8665"/>
    <cellStyle name="Note 3 3 2 2 2 6 2" xfId="19034"/>
    <cellStyle name="Note 3 3 2 2 2 6 3" xfId="36202"/>
    <cellStyle name="Note 3 3 2 2 2 7" xfId="9283"/>
    <cellStyle name="Note 3 3 2 2 2 7 2" xfId="19652"/>
    <cellStyle name="Note 3 3 2 2 2 7 3" xfId="36820"/>
    <cellStyle name="Note 3 3 2 2 2 8" xfId="13830"/>
    <cellStyle name="Note 3 3 2 2 2 8 2" xfId="25468"/>
    <cellStyle name="Note 3 3 2 2 2 9" xfId="22941"/>
    <cellStyle name="Note 3 3 2 2 3" xfId="3790"/>
    <cellStyle name="Note 3 3 2 2 3 2" xfId="1768"/>
    <cellStyle name="Note 3 3 2 2 3 2 2" xfId="12138"/>
    <cellStyle name="Note 3 3 2 2 3 2 2 2" xfId="30930"/>
    <cellStyle name="Note 3 3 2 2 3 2 3" xfId="23690"/>
    <cellStyle name="Note 3 3 2 2 3 3" xfId="5881"/>
    <cellStyle name="Note 3 3 2 2 3 3 2" xfId="16250"/>
    <cellStyle name="Note 3 3 2 2 3 3 2 2" xfId="34175"/>
    <cellStyle name="Note 3 3 2 2 3 3 3" xfId="27888"/>
    <cellStyle name="Note 3 3 2 2 3 4" xfId="7546"/>
    <cellStyle name="Note 3 3 2 2 3 4 2" xfId="17915"/>
    <cellStyle name="Note 3 3 2 2 3 4 3" xfId="29814"/>
    <cellStyle name="Note 3 3 2 2 3 5" xfId="8301"/>
    <cellStyle name="Note 3 3 2 2 3 5 2" xfId="18670"/>
    <cellStyle name="Note 3 3 2 2 3 5 3" xfId="35838"/>
    <cellStyle name="Note 3 3 2 2 3 6" xfId="8995"/>
    <cellStyle name="Note 3 3 2 2 3 6 2" xfId="19364"/>
    <cellStyle name="Note 3 3 2 2 3 6 3" xfId="36532"/>
    <cellStyle name="Note 3 3 2 2 3 7" xfId="9613"/>
    <cellStyle name="Note 3 3 2 2 3 7 2" xfId="19982"/>
    <cellStyle name="Note 3 3 2 2 3 7 3" xfId="37150"/>
    <cellStyle name="Note 3 3 2 2 3 8" xfId="14160"/>
    <cellStyle name="Note 3 3 2 2 3 8 2" xfId="25798"/>
    <cellStyle name="Note 3 3 2 2 3 9" xfId="23271"/>
    <cellStyle name="Note 3 3 2 2 4" xfId="4233"/>
    <cellStyle name="Note 3 3 2 2 4 2" xfId="14603"/>
    <cellStyle name="Note 3 3 2 2 4 2 2" xfId="32667"/>
    <cellStyle name="Note 3 3 2 2 4 3" xfId="26241"/>
    <cellStyle name="Note 3 3 2 2 5" xfId="5278"/>
    <cellStyle name="Note 3 3 2 2 5 2" xfId="15647"/>
    <cellStyle name="Note 3 3 2 2 5 2 2" xfId="33599"/>
    <cellStyle name="Note 3 3 2 2 5 3" xfId="27285"/>
    <cellStyle name="Note 3 3 2 2 6" xfId="6914"/>
    <cellStyle name="Note 3 3 2 2 6 2" xfId="17283"/>
    <cellStyle name="Note 3 3 2 2 6 3" xfId="29095"/>
    <cellStyle name="Note 3 3 2 2 7" xfId="7689"/>
    <cellStyle name="Note 3 3 2 2 7 2" xfId="18058"/>
    <cellStyle name="Note 3 3 2 2 7 3" xfId="35226"/>
    <cellStyle name="Note 3 3 2 2 8" xfId="8417"/>
    <cellStyle name="Note 3 3 2 2 8 2" xfId="18786"/>
    <cellStyle name="Note 3 3 2 2 8 3" xfId="35954"/>
    <cellStyle name="Note 3 3 2 2 9" xfId="9076"/>
    <cellStyle name="Note 3 3 2 2 9 2" xfId="19445"/>
    <cellStyle name="Note 3 3 2 2 9 3" xfId="36613"/>
    <cellStyle name="Note 3 3 2 3" xfId="3702"/>
    <cellStyle name="Note 3 3 2 3 2" xfId="4844"/>
    <cellStyle name="Note 3 3 2 3 2 2" xfId="15214"/>
    <cellStyle name="Note 3 3 2 3 2 2 2" xfId="33224"/>
    <cellStyle name="Note 3 3 2 3 2 3" xfId="26852"/>
    <cellStyle name="Note 3 3 2 3 3" xfId="5793"/>
    <cellStyle name="Note 3 3 2 3 3 2" xfId="16162"/>
    <cellStyle name="Note 3 3 2 3 3 2 2" xfId="34087"/>
    <cellStyle name="Note 3 3 2 3 3 3" xfId="27800"/>
    <cellStyle name="Note 3 3 2 3 4" xfId="7458"/>
    <cellStyle name="Note 3 3 2 3 4 2" xfId="17827"/>
    <cellStyle name="Note 3 3 2 3 4 3" xfId="29726"/>
    <cellStyle name="Note 3 3 2 3 5" xfId="8213"/>
    <cellStyle name="Note 3 3 2 3 5 2" xfId="18582"/>
    <cellStyle name="Note 3 3 2 3 5 3" xfId="35750"/>
    <cellStyle name="Note 3 3 2 3 6" xfId="8907"/>
    <cellStyle name="Note 3 3 2 3 6 2" xfId="19276"/>
    <cellStyle name="Note 3 3 2 3 6 3" xfId="36444"/>
    <cellStyle name="Note 3 3 2 3 7" xfId="9525"/>
    <cellStyle name="Note 3 3 2 3 7 2" xfId="19894"/>
    <cellStyle name="Note 3 3 2 3 7 3" xfId="37062"/>
    <cellStyle name="Note 3 3 2 3 8" xfId="14072"/>
    <cellStyle name="Note 3 3 2 3 8 2" xfId="25710"/>
    <cellStyle name="Note 3 3 2 3 9" xfId="23183"/>
    <cellStyle name="Note 3 3 2 4" xfId="2165"/>
    <cellStyle name="Note 3 3 2 4 2" xfId="4637"/>
    <cellStyle name="Note 3 3 2 4 2 2" xfId="15007"/>
    <cellStyle name="Note 3 3 2 4 2 2 2" xfId="33033"/>
    <cellStyle name="Note 3 3 2 4 2 3" xfId="26645"/>
    <cellStyle name="Note 3 3 2 4 3" xfId="4695"/>
    <cellStyle name="Note 3 3 2 4 3 2" xfId="15065"/>
    <cellStyle name="Note 3 3 2 4 3 2 2" xfId="33086"/>
    <cellStyle name="Note 3 3 2 4 3 3" xfId="26703"/>
    <cellStyle name="Note 3 3 2 4 4" xfId="6260"/>
    <cellStyle name="Note 3 3 2 4 4 2" xfId="16629"/>
    <cellStyle name="Note 3 3 2 4 4 3" xfId="28245"/>
    <cellStyle name="Note 3 3 2 4 5" xfId="6652"/>
    <cellStyle name="Note 3 3 2 4 5 2" xfId="17021"/>
    <cellStyle name="Note 3 3 2 4 5 3" xfId="34786"/>
    <cellStyle name="Note 3 3 2 4 6" xfId="6703"/>
    <cellStyle name="Note 3 3 2 4 6 2" xfId="17072"/>
    <cellStyle name="Note 3 3 2 4 6 3" xfId="34837"/>
    <cellStyle name="Note 3 3 2 4 7" xfId="6694"/>
    <cellStyle name="Note 3 3 2 4 7 2" xfId="17063"/>
    <cellStyle name="Note 3 3 2 4 7 3" xfId="34828"/>
    <cellStyle name="Note 3 3 2 4 8" xfId="12535"/>
    <cellStyle name="Note 3 3 2 4 8 2" xfId="24087"/>
    <cellStyle name="Note 3 3 2 4 9" xfId="21551"/>
    <cellStyle name="Note 3 3 2 5" xfId="1959"/>
    <cellStyle name="Note 3 3 2 5 2" xfId="12329"/>
    <cellStyle name="Note 3 3 2 5 2 2" xfId="31110"/>
    <cellStyle name="Note 3 3 2 5 3" xfId="23881"/>
    <cellStyle name="Note 3 3 2 6" xfId="4309"/>
    <cellStyle name="Note 3 3 2 6 2" xfId="14679"/>
    <cellStyle name="Note 3 3 2 6 2 2" xfId="32736"/>
    <cellStyle name="Note 3 3 2 6 3" xfId="26317"/>
    <cellStyle name="Note 3 3 2 7" xfId="5039"/>
    <cellStyle name="Note 3 3 2 7 2" xfId="15409"/>
    <cellStyle name="Note 3 3 2 7 2 2" xfId="33399"/>
    <cellStyle name="Note 3 3 2 7 3" xfId="27047"/>
    <cellStyle name="Note 3 3 2 8" xfId="5925"/>
    <cellStyle name="Note 3 3 2 8 2" xfId="16294"/>
    <cellStyle name="Note 3 3 2 8 3" xfId="27932"/>
    <cellStyle name="Note 3 3 2 9" xfId="6102"/>
    <cellStyle name="Note 3 3 2 9 2" xfId="16471"/>
    <cellStyle name="Note 3 3 2 9 3" xfId="34327"/>
    <cellStyle name="Note 3 3 3" xfId="1080"/>
    <cellStyle name="Note 3 3 3 10" xfId="6721"/>
    <cellStyle name="Note 3 3 3 10 2" xfId="17090"/>
    <cellStyle name="Note 3 3 3 10 3" xfId="34855"/>
    <cellStyle name="Note 3 3 3 11" xfId="6462"/>
    <cellStyle name="Note 3 3 3 11 2" xfId="16831"/>
    <cellStyle name="Note 3 3 3 11 3" xfId="34596"/>
    <cellStyle name="Note 3 3 3 12" xfId="11450"/>
    <cellStyle name="Note 3 3 3 12 2" xfId="24413"/>
    <cellStyle name="Note 3 3 3 13" xfId="21886"/>
    <cellStyle name="Note 3 3 3 2" xfId="3360"/>
    <cellStyle name="Note 3 3 3 2 2" xfId="3877"/>
    <cellStyle name="Note 3 3 3 2 2 2" xfId="14247"/>
    <cellStyle name="Note 3 3 3 2 2 2 2" xfId="32336"/>
    <cellStyle name="Note 3 3 3 2 2 3" xfId="25885"/>
    <cellStyle name="Note 3 3 3 2 3" xfId="5451"/>
    <cellStyle name="Note 3 3 3 2 3 2" xfId="15820"/>
    <cellStyle name="Note 3 3 3 2 3 2 2" xfId="33745"/>
    <cellStyle name="Note 3 3 3 2 3 3" xfId="27458"/>
    <cellStyle name="Note 3 3 3 2 4" xfId="7116"/>
    <cellStyle name="Note 3 3 3 2 4 2" xfId="17485"/>
    <cellStyle name="Note 3 3 3 2 4 3" xfId="29384"/>
    <cellStyle name="Note 3 3 3 2 5" xfId="7871"/>
    <cellStyle name="Note 3 3 3 2 5 2" xfId="18240"/>
    <cellStyle name="Note 3 3 3 2 5 3" xfId="35408"/>
    <cellStyle name="Note 3 3 3 2 6" xfId="8565"/>
    <cellStyle name="Note 3 3 3 2 6 2" xfId="18934"/>
    <cellStyle name="Note 3 3 3 2 6 3" xfId="36102"/>
    <cellStyle name="Note 3 3 3 2 7" xfId="9183"/>
    <cellStyle name="Note 3 3 3 2 7 2" xfId="19552"/>
    <cellStyle name="Note 3 3 3 2 7 3" xfId="36720"/>
    <cellStyle name="Note 3 3 3 2 8" xfId="13730"/>
    <cellStyle name="Note 3 3 3 2 8 2" xfId="25368"/>
    <cellStyle name="Note 3 3 3 2 9" xfId="22841"/>
    <cellStyle name="Note 3 3 3 3" xfId="3409"/>
    <cellStyle name="Note 3 3 3 3 2" xfId="4565"/>
    <cellStyle name="Note 3 3 3 3 2 2" xfId="14935"/>
    <cellStyle name="Note 3 3 3 3 2 2 2" xfId="32970"/>
    <cellStyle name="Note 3 3 3 3 2 3" xfId="26573"/>
    <cellStyle name="Note 3 3 3 3 3" xfId="5500"/>
    <cellStyle name="Note 3 3 3 3 3 2" xfId="15869"/>
    <cellStyle name="Note 3 3 3 3 3 2 2" xfId="33794"/>
    <cellStyle name="Note 3 3 3 3 3 3" xfId="27507"/>
    <cellStyle name="Note 3 3 3 3 4" xfId="7165"/>
    <cellStyle name="Note 3 3 3 3 4 2" xfId="17534"/>
    <cellStyle name="Note 3 3 3 3 4 3" xfId="29433"/>
    <cellStyle name="Note 3 3 3 3 5" xfId="7920"/>
    <cellStyle name="Note 3 3 3 3 5 2" xfId="18289"/>
    <cellStyle name="Note 3 3 3 3 5 3" xfId="35457"/>
    <cellStyle name="Note 3 3 3 3 6" xfId="8614"/>
    <cellStyle name="Note 3 3 3 3 6 2" xfId="18983"/>
    <cellStyle name="Note 3 3 3 3 6 3" xfId="36151"/>
    <cellStyle name="Note 3 3 3 3 7" xfId="9232"/>
    <cellStyle name="Note 3 3 3 3 7 2" xfId="19601"/>
    <cellStyle name="Note 3 3 3 3 7 3" xfId="36769"/>
    <cellStyle name="Note 3 3 3 3 8" xfId="13779"/>
    <cellStyle name="Note 3 3 3 3 8 2" xfId="25417"/>
    <cellStyle name="Note 3 3 3 3 9" xfId="22890"/>
    <cellStyle name="Note 3 3 3 4" xfId="1746"/>
    <cellStyle name="Note 3 3 3 4 2" xfId="12116"/>
    <cellStyle name="Note 3 3 3 4 2 2" xfId="30910"/>
    <cellStyle name="Note 3 3 3 4 3" xfId="23668"/>
    <cellStyle name="Note 3 3 3 5" xfId="4894"/>
    <cellStyle name="Note 3 3 3 5 2" xfId="15264"/>
    <cellStyle name="Note 3 3 3 5 2 2" xfId="33268"/>
    <cellStyle name="Note 3 3 3 5 3" xfId="26902"/>
    <cellStyle name="Note 3 3 3 6" xfId="4626"/>
    <cellStyle name="Note 3 3 3 6 2" xfId="14996"/>
    <cellStyle name="Note 3 3 3 6 2 2" xfId="33024"/>
    <cellStyle name="Note 3 3 3 6 3" xfId="26634"/>
    <cellStyle name="Note 3 3 3 7" xfId="5942"/>
    <cellStyle name="Note 3 3 3 7 2" xfId="16311"/>
    <cellStyle name="Note 3 3 3 7 3" xfId="27949"/>
    <cellStyle name="Note 3 3 3 8" xfId="6491"/>
    <cellStyle name="Note 3 3 3 8 2" xfId="16860"/>
    <cellStyle name="Note 3 3 3 8 3" xfId="34625"/>
    <cellStyle name="Note 3 3 3 9" xfId="6406"/>
    <cellStyle name="Note 3 3 3 9 2" xfId="16775"/>
    <cellStyle name="Note 3 3 3 9 3" xfId="34544"/>
    <cellStyle name="Note 3 3 4" xfId="741"/>
    <cellStyle name="Note 3 3 4 10" xfId="6118"/>
    <cellStyle name="Note 3 3 4 10 2" xfId="16487"/>
    <cellStyle name="Note 3 3 4 10 3" xfId="34343"/>
    <cellStyle name="Note 3 3 4 11" xfId="6879"/>
    <cellStyle name="Note 3 3 4 11 2" xfId="17248"/>
    <cellStyle name="Note 3 3 4 11 3" xfId="35009"/>
    <cellStyle name="Note 3 3 4 12" xfId="11111"/>
    <cellStyle name="Note 3 3 4 12 2" xfId="24842"/>
    <cellStyle name="Note 3 3 4 13" xfId="22315"/>
    <cellStyle name="Note 3 3 4 2" xfId="3582"/>
    <cellStyle name="Note 3 3 4 2 2" xfId="4644"/>
    <cellStyle name="Note 3 3 4 2 2 2" xfId="15014"/>
    <cellStyle name="Note 3 3 4 2 2 2 2" xfId="33040"/>
    <cellStyle name="Note 3 3 4 2 2 3" xfId="26652"/>
    <cellStyle name="Note 3 3 4 2 3" xfId="5673"/>
    <cellStyle name="Note 3 3 4 2 3 2" xfId="16042"/>
    <cellStyle name="Note 3 3 4 2 3 2 2" xfId="33967"/>
    <cellStyle name="Note 3 3 4 2 3 3" xfId="27680"/>
    <cellStyle name="Note 3 3 4 2 4" xfId="7338"/>
    <cellStyle name="Note 3 3 4 2 4 2" xfId="17707"/>
    <cellStyle name="Note 3 3 4 2 4 3" xfId="29606"/>
    <cellStyle name="Note 3 3 4 2 5" xfId="8093"/>
    <cellStyle name="Note 3 3 4 2 5 2" xfId="18462"/>
    <cellStyle name="Note 3 3 4 2 5 3" xfId="35630"/>
    <cellStyle name="Note 3 3 4 2 6" xfId="8787"/>
    <cellStyle name="Note 3 3 4 2 6 2" xfId="19156"/>
    <cellStyle name="Note 3 3 4 2 6 3" xfId="36324"/>
    <cellStyle name="Note 3 3 4 2 7" xfId="9405"/>
    <cellStyle name="Note 3 3 4 2 7 2" xfId="19774"/>
    <cellStyle name="Note 3 3 4 2 7 3" xfId="36942"/>
    <cellStyle name="Note 3 3 4 2 8" xfId="13952"/>
    <cellStyle name="Note 3 3 4 2 8 2" xfId="25590"/>
    <cellStyle name="Note 3 3 4 2 9" xfId="23063"/>
    <cellStyle name="Note 3 3 4 3" xfId="2141"/>
    <cellStyle name="Note 3 3 4 3 2" xfId="1835"/>
    <cellStyle name="Note 3 3 4 3 2 2" xfId="12205"/>
    <cellStyle name="Note 3 3 4 3 2 2 2" xfId="30990"/>
    <cellStyle name="Note 3 3 4 3 2 3" xfId="23757"/>
    <cellStyle name="Note 3 3 4 3 3" xfId="5034"/>
    <cellStyle name="Note 3 3 4 3 3 2" xfId="15404"/>
    <cellStyle name="Note 3 3 4 3 3 2 2" xfId="33395"/>
    <cellStyle name="Note 3 3 4 3 3 3" xfId="27042"/>
    <cellStyle name="Note 3 3 4 3 4" xfId="6236"/>
    <cellStyle name="Note 3 3 4 3 4 2" xfId="16605"/>
    <cellStyle name="Note 3 3 4 3 4 3" xfId="28221"/>
    <cellStyle name="Note 3 3 4 3 5" xfId="6731"/>
    <cellStyle name="Note 3 3 4 3 5 2" xfId="17100"/>
    <cellStyle name="Note 3 3 4 3 5 3" xfId="34865"/>
    <cellStyle name="Note 3 3 4 3 6" xfId="6979"/>
    <cellStyle name="Note 3 3 4 3 6 2" xfId="17348"/>
    <cellStyle name="Note 3 3 4 3 6 3" xfId="35053"/>
    <cellStyle name="Note 3 3 4 3 7" xfId="7748"/>
    <cellStyle name="Note 3 3 4 3 7 2" xfId="18117"/>
    <cellStyle name="Note 3 3 4 3 7 3" xfId="35285"/>
    <cellStyle name="Note 3 3 4 3 8" xfId="12511"/>
    <cellStyle name="Note 3 3 4 3 8 2" xfId="24063"/>
    <cellStyle name="Note 3 3 4 3 9" xfId="21527"/>
    <cellStyle name="Note 3 3 4 4" xfId="4985"/>
    <cellStyle name="Note 3 3 4 4 2" xfId="15355"/>
    <cellStyle name="Note 3 3 4 4 2 2" xfId="33352"/>
    <cellStyle name="Note 3 3 4 4 3" xfId="26993"/>
    <cellStyle name="Note 3 3 4 5" xfId="3907"/>
    <cellStyle name="Note 3 3 4 5 2" xfId="14277"/>
    <cellStyle name="Note 3 3 4 5 2 2" xfId="32363"/>
    <cellStyle name="Note 3 3 4 5 3" xfId="25915"/>
    <cellStyle name="Note 3 3 4 6" xfId="5362"/>
    <cellStyle name="Note 3 3 4 6 2" xfId="15731"/>
    <cellStyle name="Note 3 3 4 6 2 2" xfId="33662"/>
    <cellStyle name="Note 3 3 4 6 3" xfId="27369"/>
    <cellStyle name="Note 3 3 4 7" xfId="5984"/>
    <cellStyle name="Note 3 3 4 7 2" xfId="16353"/>
    <cellStyle name="Note 3 3 4 7 3" xfId="27991"/>
    <cellStyle name="Note 3 3 4 8" xfId="6754"/>
    <cellStyle name="Note 3 3 4 8 2" xfId="17123"/>
    <cellStyle name="Note 3 3 4 8 3" xfId="34888"/>
    <cellStyle name="Note 3 3 4 9" xfId="6174"/>
    <cellStyle name="Note 3 3 4 9 2" xfId="16543"/>
    <cellStyle name="Note 3 3 4 9 3" xfId="34399"/>
    <cellStyle name="Note 3 3 5" xfId="2147"/>
    <cellStyle name="Note 3 3 5 2" xfId="1839"/>
    <cellStyle name="Note 3 3 5 2 2" xfId="12209"/>
    <cellStyle name="Note 3 3 5 2 2 2" xfId="30994"/>
    <cellStyle name="Note 3 3 5 2 3" xfId="23761"/>
    <cellStyle name="Note 3 3 5 3" xfId="4908"/>
    <cellStyle name="Note 3 3 5 3 2" xfId="15278"/>
    <cellStyle name="Note 3 3 5 3 2 2" xfId="33281"/>
    <cellStyle name="Note 3 3 5 3 3" xfId="26916"/>
    <cellStyle name="Note 3 3 5 4" xfId="6242"/>
    <cellStyle name="Note 3 3 5 4 2" xfId="16611"/>
    <cellStyle name="Note 3 3 5 4 3" xfId="28227"/>
    <cellStyle name="Note 3 3 5 5" xfId="6706"/>
    <cellStyle name="Note 3 3 5 5 2" xfId="17075"/>
    <cellStyle name="Note 3 3 5 5 3" xfId="34840"/>
    <cellStyle name="Note 3 3 5 6" xfId="6175"/>
    <cellStyle name="Note 3 3 5 6 2" xfId="16544"/>
    <cellStyle name="Note 3 3 5 6 3" xfId="34400"/>
    <cellStyle name="Note 3 3 5 7" xfId="6287"/>
    <cellStyle name="Note 3 3 5 7 2" xfId="16656"/>
    <cellStyle name="Note 3 3 5 7 3" xfId="34442"/>
    <cellStyle name="Note 3 3 5 8" xfId="12517"/>
    <cellStyle name="Note 3 3 5 8 2" xfId="24069"/>
    <cellStyle name="Note 3 3 5 9" xfId="21533"/>
    <cellStyle name="Note 3 3 6" xfId="2140"/>
    <cellStyle name="Note 3 3 6 2" xfId="1834"/>
    <cellStyle name="Note 3 3 6 2 2" xfId="12204"/>
    <cellStyle name="Note 3 3 6 2 2 2" xfId="30989"/>
    <cellStyle name="Note 3 3 6 2 3" xfId="23756"/>
    <cellStyle name="Note 3 3 6 3" xfId="3960"/>
    <cellStyle name="Note 3 3 6 3 2" xfId="14330"/>
    <cellStyle name="Note 3 3 6 3 2 2" xfId="32415"/>
    <cellStyle name="Note 3 3 6 3 3" xfId="25968"/>
    <cellStyle name="Note 3 3 6 4" xfId="6235"/>
    <cellStyle name="Note 3 3 6 4 2" xfId="16604"/>
    <cellStyle name="Note 3 3 6 4 3" xfId="28220"/>
    <cellStyle name="Note 3 3 6 5" xfId="6285"/>
    <cellStyle name="Note 3 3 6 5 2" xfId="16654"/>
    <cellStyle name="Note 3 3 6 5 3" xfId="34440"/>
    <cellStyle name="Note 3 3 6 6" xfId="6723"/>
    <cellStyle name="Note 3 3 6 6 2" xfId="17092"/>
    <cellStyle name="Note 3 3 6 6 3" xfId="34857"/>
    <cellStyle name="Note 3 3 6 7" xfId="6702"/>
    <cellStyle name="Note 3 3 6 7 2" xfId="17071"/>
    <cellStyle name="Note 3 3 6 7 3" xfId="34836"/>
    <cellStyle name="Note 3 3 6 8" xfId="12510"/>
    <cellStyle name="Note 3 3 6 8 2" xfId="24062"/>
    <cellStyle name="Note 3 3 6 9" xfId="21526"/>
    <cellStyle name="Note 3 3 7" xfId="4950"/>
    <cellStyle name="Note 3 3 7 2" xfId="15320"/>
    <cellStyle name="Note 3 3 7 2 2" xfId="33321"/>
    <cellStyle name="Note 3 3 7 3" xfId="26958"/>
    <cellStyle name="Note 3 3 8" xfId="4133"/>
    <cellStyle name="Note 3 3 8 2" xfId="14503"/>
    <cellStyle name="Note 3 3 8 2 2" xfId="32574"/>
    <cellStyle name="Note 3 3 8 3" xfId="26141"/>
    <cellStyle name="Note 3 3 9" xfId="3889"/>
    <cellStyle name="Note 3 3 9 2" xfId="14259"/>
    <cellStyle name="Note 3 3 9 2 2" xfId="32346"/>
    <cellStyle name="Note 3 3 9 3" xfId="25897"/>
    <cellStyle name="Note 3 4" xfId="476"/>
    <cellStyle name="Note 3 4 10" xfId="4963"/>
    <cellStyle name="Note 3 4 10 2" xfId="15333"/>
    <cellStyle name="Note 3 4 10 3" xfId="26971"/>
    <cellStyle name="Note 3 4 11" xfId="6029"/>
    <cellStyle name="Note 3 4 11 2" xfId="16398"/>
    <cellStyle name="Note 3 4 11 3" xfId="34254"/>
    <cellStyle name="Note 3 4 12" xfId="6825"/>
    <cellStyle name="Note 3 4 12 2" xfId="17194"/>
    <cellStyle name="Note 3 4 12 3" xfId="34955"/>
    <cellStyle name="Note 3 4 13" xfId="7609"/>
    <cellStyle name="Note 3 4 13 2" xfId="17978"/>
    <cellStyle name="Note 3 4 13 3" xfId="35146"/>
    <cellStyle name="Note 3 4 14" xfId="8351"/>
    <cellStyle name="Note 3 4 14 2" xfId="18720"/>
    <cellStyle name="Note 3 4 14 3" xfId="35888"/>
    <cellStyle name="Note 3 4 15" xfId="23357"/>
    <cellStyle name="Note 3 4 16" xfId="21246"/>
    <cellStyle name="Note 3 4 2" xfId="962"/>
    <cellStyle name="Note 3 4 2 10" xfId="6949"/>
    <cellStyle name="Note 3 4 2 10 2" xfId="17318"/>
    <cellStyle name="Note 3 4 2 10 3" xfId="35023"/>
    <cellStyle name="Note 3 4 2 11" xfId="7724"/>
    <cellStyle name="Note 3 4 2 11 2" xfId="18093"/>
    <cellStyle name="Note 3 4 2 11 3" xfId="35261"/>
    <cellStyle name="Note 3 4 2 12" xfId="8452"/>
    <cellStyle name="Note 3 4 2 12 2" xfId="18821"/>
    <cellStyle name="Note 3 4 2 12 3" xfId="35989"/>
    <cellStyle name="Note 3 4 2 13" xfId="11332"/>
    <cellStyle name="Note 3 4 2 13 2" xfId="23568"/>
    <cellStyle name="Note 3 4 2 14" xfId="21321"/>
    <cellStyle name="Note 3 4 2 2" xfId="3055"/>
    <cellStyle name="Note 3 4 2 2 10" xfId="13425"/>
    <cellStyle name="Note 3 4 2 2 10 2" xfId="25063"/>
    <cellStyle name="Note 3 4 2 2 11" xfId="22536"/>
    <cellStyle name="Note 3 4 2 2 2" xfId="3497"/>
    <cellStyle name="Note 3 4 2 2 2 2" xfId="4065"/>
    <cellStyle name="Note 3 4 2 2 2 2 2" xfId="14435"/>
    <cellStyle name="Note 3 4 2 2 2 2 2 2" xfId="32508"/>
    <cellStyle name="Note 3 4 2 2 2 2 3" xfId="26073"/>
    <cellStyle name="Note 3 4 2 2 2 3" xfId="5588"/>
    <cellStyle name="Note 3 4 2 2 2 3 2" xfId="15957"/>
    <cellStyle name="Note 3 4 2 2 2 3 2 2" xfId="33882"/>
    <cellStyle name="Note 3 4 2 2 2 3 3" xfId="27595"/>
    <cellStyle name="Note 3 4 2 2 2 4" xfId="7253"/>
    <cellStyle name="Note 3 4 2 2 2 4 2" xfId="17622"/>
    <cellStyle name="Note 3 4 2 2 2 4 3" xfId="29521"/>
    <cellStyle name="Note 3 4 2 2 2 5" xfId="8008"/>
    <cellStyle name="Note 3 4 2 2 2 5 2" xfId="18377"/>
    <cellStyle name="Note 3 4 2 2 2 5 3" xfId="35545"/>
    <cellStyle name="Note 3 4 2 2 2 6" xfId="8702"/>
    <cellStyle name="Note 3 4 2 2 2 6 2" xfId="19071"/>
    <cellStyle name="Note 3 4 2 2 2 6 3" xfId="36239"/>
    <cellStyle name="Note 3 4 2 2 2 7" xfId="9320"/>
    <cellStyle name="Note 3 4 2 2 2 7 2" xfId="19689"/>
    <cellStyle name="Note 3 4 2 2 2 7 3" xfId="36857"/>
    <cellStyle name="Note 3 4 2 2 2 8" xfId="13867"/>
    <cellStyle name="Note 3 4 2 2 2 8 2" xfId="25505"/>
    <cellStyle name="Note 3 4 2 2 2 9" xfId="22978"/>
    <cellStyle name="Note 3 4 2 2 3" xfId="3774"/>
    <cellStyle name="Note 3 4 2 2 3 2" xfId="4298"/>
    <cellStyle name="Note 3 4 2 2 3 2 2" xfId="14668"/>
    <cellStyle name="Note 3 4 2 2 3 2 2 2" xfId="32727"/>
    <cellStyle name="Note 3 4 2 2 3 2 3" xfId="26306"/>
    <cellStyle name="Note 3 4 2 2 3 3" xfId="5865"/>
    <cellStyle name="Note 3 4 2 2 3 3 2" xfId="16234"/>
    <cellStyle name="Note 3 4 2 2 3 3 2 2" xfId="34159"/>
    <cellStyle name="Note 3 4 2 2 3 3 3" xfId="27872"/>
    <cellStyle name="Note 3 4 2 2 3 4" xfId="7530"/>
    <cellStyle name="Note 3 4 2 2 3 4 2" xfId="17899"/>
    <cellStyle name="Note 3 4 2 2 3 4 3" xfId="29798"/>
    <cellStyle name="Note 3 4 2 2 3 5" xfId="8285"/>
    <cellStyle name="Note 3 4 2 2 3 5 2" xfId="18654"/>
    <cellStyle name="Note 3 4 2 2 3 5 3" xfId="35822"/>
    <cellStyle name="Note 3 4 2 2 3 6" xfId="8979"/>
    <cellStyle name="Note 3 4 2 2 3 6 2" xfId="19348"/>
    <cellStyle name="Note 3 4 2 2 3 6 3" xfId="36516"/>
    <cellStyle name="Note 3 4 2 2 3 7" xfId="9597"/>
    <cellStyle name="Note 3 4 2 2 3 7 2" xfId="19966"/>
    <cellStyle name="Note 3 4 2 2 3 7 3" xfId="37134"/>
    <cellStyle name="Note 3 4 2 2 3 8" xfId="14144"/>
    <cellStyle name="Note 3 4 2 2 3 8 2" xfId="25782"/>
    <cellStyle name="Note 3 4 2 2 3 9" xfId="23255"/>
    <cellStyle name="Note 3 4 2 2 4" xfId="4144"/>
    <cellStyle name="Note 3 4 2 2 4 2" xfId="14514"/>
    <cellStyle name="Note 3 4 2 2 4 2 2" xfId="32585"/>
    <cellStyle name="Note 3 4 2 2 4 3" xfId="26152"/>
    <cellStyle name="Note 3 4 2 2 5" xfId="5262"/>
    <cellStyle name="Note 3 4 2 2 5 2" xfId="15631"/>
    <cellStyle name="Note 3 4 2 2 5 2 2" xfId="33583"/>
    <cellStyle name="Note 3 4 2 2 5 3" xfId="27269"/>
    <cellStyle name="Note 3 4 2 2 6" xfId="6898"/>
    <cellStyle name="Note 3 4 2 2 6 2" xfId="17267"/>
    <cellStyle name="Note 3 4 2 2 6 3" xfId="29079"/>
    <cellStyle name="Note 3 4 2 2 7" xfId="7673"/>
    <cellStyle name="Note 3 4 2 2 7 2" xfId="18042"/>
    <cellStyle name="Note 3 4 2 2 7 3" xfId="35210"/>
    <cellStyle name="Note 3 4 2 2 8" xfId="8401"/>
    <cellStyle name="Note 3 4 2 2 8 2" xfId="18770"/>
    <cellStyle name="Note 3 4 2 2 8 3" xfId="35938"/>
    <cellStyle name="Note 3 4 2 2 9" xfId="9060"/>
    <cellStyle name="Note 3 4 2 2 9 2" xfId="19429"/>
    <cellStyle name="Note 3 4 2 2 9 3" xfId="36597"/>
    <cellStyle name="Note 3 4 2 3" xfId="3543"/>
    <cellStyle name="Note 3 4 2 3 2" xfId="1698"/>
    <cellStyle name="Note 3 4 2 3 2 2" xfId="12068"/>
    <cellStyle name="Note 3 4 2 3 2 2 2" xfId="30865"/>
    <cellStyle name="Note 3 4 2 3 2 3" xfId="23620"/>
    <cellStyle name="Note 3 4 2 3 3" xfId="5634"/>
    <cellStyle name="Note 3 4 2 3 3 2" xfId="16003"/>
    <cellStyle name="Note 3 4 2 3 3 2 2" xfId="33928"/>
    <cellStyle name="Note 3 4 2 3 3 3" xfId="27641"/>
    <cellStyle name="Note 3 4 2 3 4" xfId="7299"/>
    <cellStyle name="Note 3 4 2 3 4 2" xfId="17668"/>
    <cellStyle name="Note 3 4 2 3 4 3" xfId="29567"/>
    <cellStyle name="Note 3 4 2 3 5" xfId="8054"/>
    <cellStyle name="Note 3 4 2 3 5 2" xfId="18423"/>
    <cellStyle name="Note 3 4 2 3 5 3" xfId="35591"/>
    <cellStyle name="Note 3 4 2 3 6" xfId="8748"/>
    <cellStyle name="Note 3 4 2 3 6 2" xfId="19117"/>
    <cellStyle name="Note 3 4 2 3 6 3" xfId="36285"/>
    <cellStyle name="Note 3 4 2 3 7" xfId="9366"/>
    <cellStyle name="Note 3 4 2 3 7 2" xfId="19735"/>
    <cellStyle name="Note 3 4 2 3 7 3" xfId="36903"/>
    <cellStyle name="Note 3 4 2 3 8" xfId="13913"/>
    <cellStyle name="Note 3 4 2 3 8 2" xfId="25551"/>
    <cellStyle name="Note 3 4 2 3 9" xfId="23024"/>
    <cellStyle name="Note 3 4 2 4" xfId="3298"/>
    <cellStyle name="Note 3 4 2 4 2" xfId="4379"/>
    <cellStyle name="Note 3 4 2 4 2 2" xfId="14749"/>
    <cellStyle name="Note 3 4 2 4 2 2 2" xfId="32799"/>
    <cellStyle name="Note 3 4 2 4 2 3" xfId="26387"/>
    <cellStyle name="Note 3 4 2 4 3" xfId="5389"/>
    <cellStyle name="Note 3 4 2 4 3 2" xfId="15758"/>
    <cellStyle name="Note 3 4 2 4 3 2 2" xfId="33683"/>
    <cellStyle name="Note 3 4 2 4 3 3" xfId="27396"/>
    <cellStyle name="Note 3 4 2 4 4" xfId="7054"/>
    <cellStyle name="Note 3 4 2 4 4 2" xfId="17423"/>
    <cellStyle name="Note 3 4 2 4 4 3" xfId="29322"/>
    <cellStyle name="Note 3 4 2 4 5" xfId="7809"/>
    <cellStyle name="Note 3 4 2 4 5 2" xfId="18178"/>
    <cellStyle name="Note 3 4 2 4 5 3" xfId="35346"/>
    <cellStyle name="Note 3 4 2 4 6" xfId="8503"/>
    <cellStyle name="Note 3 4 2 4 6 2" xfId="18872"/>
    <cellStyle name="Note 3 4 2 4 6 3" xfId="36040"/>
    <cellStyle name="Note 3 4 2 4 7" xfId="9121"/>
    <cellStyle name="Note 3 4 2 4 7 2" xfId="19490"/>
    <cellStyle name="Note 3 4 2 4 7 3" xfId="36658"/>
    <cellStyle name="Note 3 4 2 4 8" xfId="13668"/>
    <cellStyle name="Note 3 4 2 4 8 2" xfId="25306"/>
    <cellStyle name="Note 3 4 2 4 9" xfId="22779"/>
    <cellStyle name="Note 3 4 2 5" xfId="1699"/>
    <cellStyle name="Note 3 4 2 5 2" xfId="12069"/>
    <cellStyle name="Note 3 4 2 5 2 2" xfId="30866"/>
    <cellStyle name="Note 3 4 2 5 3" xfId="23621"/>
    <cellStyle name="Note 3 4 2 6" xfId="4350"/>
    <cellStyle name="Note 3 4 2 6 2" xfId="14720"/>
    <cellStyle name="Note 3 4 2 6 2 2" xfId="32774"/>
    <cellStyle name="Note 3 4 2 6 3" xfId="26358"/>
    <cellStyle name="Note 3 4 2 7" xfId="4152"/>
    <cellStyle name="Note 3 4 2 7 2" xfId="14522"/>
    <cellStyle name="Note 3 4 2 7 2 2" xfId="32593"/>
    <cellStyle name="Note 3 4 2 7 3" xfId="26160"/>
    <cellStyle name="Note 3 4 2 8" xfId="5960"/>
    <cellStyle name="Note 3 4 2 8 2" xfId="16329"/>
    <cellStyle name="Note 3 4 2 8 3" xfId="27967"/>
    <cellStyle name="Note 3 4 2 9" xfId="6086"/>
    <cellStyle name="Note 3 4 2 9 2" xfId="16455"/>
    <cellStyle name="Note 3 4 2 9 3" xfId="34311"/>
    <cellStyle name="Note 3 4 3" xfId="1064"/>
    <cellStyle name="Note 3 4 3 10" xfId="7745"/>
    <cellStyle name="Note 3 4 3 10 2" xfId="18114"/>
    <cellStyle name="Note 3 4 3 10 3" xfId="35282"/>
    <cellStyle name="Note 3 4 3 11" xfId="8464"/>
    <cellStyle name="Note 3 4 3 11 2" xfId="18833"/>
    <cellStyle name="Note 3 4 3 11 3" xfId="36001"/>
    <cellStyle name="Note 3 4 3 12" xfId="11434"/>
    <cellStyle name="Note 3 4 3 12 2" xfId="24397"/>
    <cellStyle name="Note 3 4 3 13" xfId="21870"/>
    <cellStyle name="Note 3 4 3 2" xfId="3604"/>
    <cellStyle name="Note 3 4 3 2 2" xfId="4562"/>
    <cellStyle name="Note 3 4 3 2 2 2" xfId="14932"/>
    <cellStyle name="Note 3 4 3 2 2 2 2" xfId="32967"/>
    <cellStyle name="Note 3 4 3 2 2 3" xfId="26570"/>
    <cellStyle name="Note 3 4 3 2 3" xfId="5695"/>
    <cellStyle name="Note 3 4 3 2 3 2" xfId="16064"/>
    <cellStyle name="Note 3 4 3 2 3 2 2" xfId="33989"/>
    <cellStyle name="Note 3 4 3 2 3 3" xfId="27702"/>
    <cellStyle name="Note 3 4 3 2 4" xfId="7360"/>
    <cellStyle name="Note 3 4 3 2 4 2" xfId="17729"/>
    <cellStyle name="Note 3 4 3 2 4 3" xfId="29628"/>
    <cellStyle name="Note 3 4 3 2 5" xfId="8115"/>
    <cellStyle name="Note 3 4 3 2 5 2" xfId="18484"/>
    <cellStyle name="Note 3 4 3 2 5 3" xfId="35652"/>
    <cellStyle name="Note 3 4 3 2 6" xfId="8809"/>
    <cellStyle name="Note 3 4 3 2 6 2" xfId="19178"/>
    <cellStyle name="Note 3 4 3 2 6 3" xfId="36346"/>
    <cellStyle name="Note 3 4 3 2 7" xfId="9427"/>
    <cellStyle name="Note 3 4 3 2 7 2" xfId="19796"/>
    <cellStyle name="Note 3 4 3 2 7 3" xfId="36964"/>
    <cellStyle name="Note 3 4 3 2 8" xfId="13974"/>
    <cellStyle name="Note 3 4 3 2 8 2" xfId="25612"/>
    <cellStyle name="Note 3 4 3 2 9" xfId="23085"/>
    <cellStyle name="Note 3 4 3 3" xfId="3472"/>
    <cellStyle name="Note 3 4 3 3 2" xfId="4168"/>
    <cellStyle name="Note 3 4 3 3 2 2" xfId="14538"/>
    <cellStyle name="Note 3 4 3 3 2 2 2" xfId="32608"/>
    <cellStyle name="Note 3 4 3 3 2 3" xfId="26176"/>
    <cellStyle name="Note 3 4 3 3 3" xfId="5563"/>
    <cellStyle name="Note 3 4 3 3 3 2" xfId="15932"/>
    <cellStyle name="Note 3 4 3 3 3 2 2" xfId="33857"/>
    <cellStyle name="Note 3 4 3 3 3 3" xfId="27570"/>
    <cellStyle name="Note 3 4 3 3 4" xfId="7228"/>
    <cellStyle name="Note 3 4 3 3 4 2" xfId="17597"/>
    <cellStyle name="Note 3 4 3 3 4 3" xfId="29496"/>
    <cellStyle name="Note 3 4 3 3 5" xfId="7983"/>
    <cellStyle name="Note 3 4 3 3 5 2" xfId="18352"/>
    <cellStyle name="Note 3 4 3 3 5 3" xfId="35520"/>
    <cellStyle name="Note 3 4 3 3 6" xfId="8677"/>
    <cellStyle name="Note 3 4 3 3 6 2" xfId="19046"/>
    <cellStyle name="Note 3 4 3 3 6 3" xfId="36214"/>
    <cellStyle name="Note 3 4 3 3 7" xfId="9295"/>
    <cellStyle name="Note 3 4 3 3 7 2" xfId="19664"/>
    <cellStyle name="Note 3 4 3 3 7 3" xfId="36832"/>
    <cellStyle name="Note 3 4 3 3 8" xfId="13842"/>
    <cellStyle name="Note 3 4 3 3 8 2" xfId="25480"/>
    <cellStyle name="Note 3 4 3 3 9" xfId="22953"/>
    <cellStyle name="Note 3 4 3 4" xfId="1849"/>
    <cellStyle name="Note 3 4 3 4 2" xfId="12219"/>
    <cellStyle name="Note 3 4 3 4 2 2" xfId="31004"/>
    <cellStyle name="Note 3 4 3 4 3" xfId="23771"/>
    <cellStyle name="Note 3 4 3 5" xfId="4969"/>
    <cellStyle name="Note 3 4 3 5 2" xfId="15339"/>
    <cellStyle name="Note 3 4 3 5 2 2" xfId="33338"/>
    <cellStyle name="Note 3 4 3 5 3" xfId="26977"/>
    <cellStyle name="Note 3 4 3 6" xfId="4060"/>
    <cellStyle name="Note 3 4 3 6 2" xfId="14430"/>
    <cellStyle name="Note 3 4 3 6 2 2" xfId="32503"/>
    <cellStyle name="Note 3 4 3 6 3" xfId="26068"/>
    <cellStyle name="Note 3 4 3 7" xfId="5924"/>
    <cellStyle name="Note 3 4 3 7 2" xfId="16293"/>
    <cellStyle name="Note 3 4 3 7 3" xfId="27931"/>
    <cellStyle name="Note 3 4 3 8" xfId="6475"/>
    <cellStyle name="Note 3 4 3 8 2" xfId="16844"/>
    <cellStyle name="Note 3 4 3 8 3" xfId="34609"/>
    <cellStyle name="Note 3 4 3 9" xfId="6974"/>
    <cellStyle name="Note 3 4 3 9 2" xfId="17343"/>
    <cellStyle name="Note 3 4 3 9 3" xfId="35048"/>
    <cellStyle name="Note 3 4 4" xfId="725"/>
    <cellStyle name="Note 3 4 4 10" xfId="6683"/>
    <cellStyle name="Note 3 4 4 10 2" xfId="17052"/>
    <cellStyle name="Note 3 4 4 10 3" xfId="34817"/>
    <cellStyle name="Note 3 4 4 11" xfId="6726"/>
    <cellStyle name="Note 3 4 4 11 2" xfId="17095"/>
    <cellStyle name="Note 3 4 4 11 3" xfId="34860"/>
    <cellStyle name="Note 3 4 4 12" xfId="11095"/>
    <cellStyle name="Note 3 4 4 12 2" xfId="24826"/>
    <cellStyle name="Note 3 4 4 13" xfId="22299"/>
    <cellStyle name="Note 3 4 4 2" xfId="3392"/>
    <cellStyle name="Note 3 4 4 2 2" xfId="4031"/>
    <cellStyle name="Note 3 4 4 2 2 2" xfId="14401"/>
    <cellStyle name="Note 3 4 4 2 2 2 2" xfId="32475"/>
    <cellStyle name="Note 3 4 4 2 2 3" xfId="26039"/>
    <cellStyle name="Note 3 4 4 2 3" xfId="5483"/>
    <cellStyle name="Note 3 4 4 2 3 2" xfId="15852"/>
    <cellStyle name="Note 3 4 4 2 3 2 2" xfId="33777"/>
    <cellStyle name="Note 3 4 4 2 3 3" xfId="27490"/>
    <cellStyle name="Note 3 4 4 2 4" xfId="7148"/>
    <cellStyle name="Note 3 4 4 2 4 2" xfId="17517"/>
    <cellStyle name="Note 3 4 4 2 4 3" xfId="29416"/>
    <cellStyle name="Note 3 4 4 2 5" xfId="7903"/>
    <cellStyle name="Note 3 4 4 2 5 2" xfId="18272"/>
    <cellStyle name="Note 3 4 4 2 5 3" xfId="35440"/>
    <cellStyle name="Note 3 4 4 2 6" xfId="8597"/>
    <cellStyle name="Note 3 4 4 2 6 2" xfId="18966"/>
    <cellStyle name="Note 3 4 4 2 6 3" xfId="36134"/>
    <cellStyle name="Note 3 4 4 2 7" xfId="9215"/>
    <cellStyle name="Note 3 4 4 2 7 2" xfId="19584"/>
    <cellStyle name="Note 3 4 4 2 7 3" xfId="36752"/>
    <cellStyle name="Note 3 4 4 2 8" xfId="13762"/>
    <cellStyle name="Note 3 4 4 2 8 2" xfId="25400"/>
    <cellStyle name="Note 3 4 4 2 9" xfId="22873"/>
    <cellStyle name="Note 3 4 4 3" xfId="3342"/>
    <cellStyle name="Note 3 4 4 3 2" xfId="4170"/>
    <cellStyle name="Note 3 4 4 3 2 2" xfId="14540"/>
    <cellStyle name="Note 3 4 4 3 2 2 2" xfId="32610"/>
    <cellStyle name="Note 3 4 4 3 2 3" xfId="26178"/>
    <cellStyle name="Note 3 4 4 3 3" xfId="5433"/>
    <cellStyle name="Note 3 4 4 3 3 2" xfId="15802"/>
    <cellStyle name="Note 3 4 4 3 3 2 2" xfId="33727"/>
    <cellStyle name="Note 3 4 4 3 3 3" xfId="27440"/>
    <cellStyle name="Note 3 4 4 3 4" xfId="7098"/>
    <cellStyle name="Note 3 4 4 3 4 2" xfId="17467"/>
    <cellStyle name="Note 3 4 4 3 4 3" xfId="29366"/>
    <cellStyle name="Note 3 4 4 3 5" xfId="7853"/>
    <cellStyle name="Note 3 4 4 3 5 2" xfId="18222"/>
    <cellStyle name="Note 3 4 4 3 5 3" xfId="35390"/>
    <cellStyle name="Note 3 4 4 3 6" xfId="8547"/>
    <cellStyle name="Note 3 4 4 3 6 2" xfId="18916"/>
    <cellStyle name="Note 3 4 4 3 6 3" xfId="36084"/>
    <cellStyle name="Note 3 4 4 3 7" xfId="9165"/>
    <cellStyle name="Note 3 4 4 3 7 2" xfId="19534"/>
    <cellStyle name="Note 3 4 4 3 7 3" xfId="36702"/>
    <cellStyle name="Note 3 4 4 3 8" xfId="13712"/>
    <cellStyle name="Note 3 4 4 3 8 2" xfId="25350"/>
    <cellStyle name="Note 3 4 4 3 9" xfId="22823"/>
    <cellStyle name="Note 3 4 4 4" xfId="5088"/>
    <cellStyle name="Note 3 4 4 4 2" xfId="15458"/>
    <cellStyle name="Note 3 4 4 4 2 2" xfId="33440"/>
    <cellStyle name="Note 3 4 4 4 3" xfId="27096"/>
    <cellStyle name="Note 3 4 4 5" xfId="1857"/>
    <cellStyle name="Note 3 4 4 5 2" xfId="12227"/>
    <cellStyle name="Note 3 4 4 5 2 2" xfId="31011"/>
    <cellStyle name="Note 3 4 4 5 3" xfId="23779"/>
    <cellStyle name="Note 3 4 4 6" xfId="3957"/>
    <cellStyle name="Note 3 4 4 6 2" xfId="14327"/>
    <cellStyle name="Note 3 4 4 6 2 2" xfId="32412"/>
    <cellStyle name="Note 3 4 4 6 3" xfId="25965"/>
    <cellStyle name="Note 3 4 4 7" xfId="5966"/>
    <cellStyle name="Note 3 4 4 7 2" xfId="16335"/>
    <cellStyle name="Note 3 4 4 7 3" xfId="27973"/>
    <cellStyle name="Note 3 4 4 8" xfId="6738"/>
    <cellStyle name="Note 3 4 4 8 2" xfId="17107"/>
    <cellStyle name="Note 3 4 4 8 3" xfId="34872"/>
    <cellStyle name="Note 3 4 4 9" xfId="1521"/>
    <cellStyle name="Note 3 4 4 9 2" xfId="11891"/>
    <cellStyle name="Note 3 4 4 9 3" xfId="30689"/>
    <cellStyle name="Note 3 4 5" xfId="3701"/>
    <cellStyle name="Note 3 4 5 2" xfId="4470"/>
    <cellStyle name="Note 3 4 5 2 2" xfId="14840"/>
    <cellStyle name="Note 3 4 5 2 2 2" xfId="32883"/>
    <cellStyle name="Note 3 4 5 2 3" xfId="26478"/>
    <cellStyle name="Note 3 4 5 3" xfId="5792"/>
    <cellStyle name="Note 3 4 5 3 2" xfId="16161"/>
    <cellStyle name="Note 3 4 5 3 2 2" xfId="34086"/>
    <cellStyle name="Note 3 4 5 3 3" xfId="27799"/>
    <cellStyle name="Note 3 4 5 4" xfId="7457"/>
    <cellStyle name="Note 3 4 5 4 2" xfId="17826"/>
    <cellStyle name="Note 3 4 5 4 3" xfId="29725"/>
    <cellStyle name="Note 3 4 5 5" xfId="8212"/>
    <cellStyle name="Note 3 4 5 5 2" xfId="18581"/>
    <cellStyle name="Note 3 4 5 5 3" xfId="35749"/>
    <cellStyle name="Note 3 4 5 6" xfId="8906"/>
    <cellStyle name="Note 3 4 5 6 2" xfId="19275"/>
    <cellStyle name="Note 3 4 5 6 3" xfId="36443"/>
    <cellStyle name="Note 3 4 5 7" xfId="9524"/>
    <cellStyle name="Note 3 4 5 7 2" xfId="19893"/>
    <cellStyle name="Note 3 4 5 7 3" xfId="37061"/>
    <cellStyle name="Note 3 4 5 8" xfId="14071"/>
    <cellStyle name="Note 3 4 5 8 2" xfId="25709"/>
    <cellStyle name="Note 3 4 5 9" xfId="23182"/>
    <cellStyle name="Note 3 4 6" xfId="3629"/>
    <cellStyle name="Note 3 4 6 2" xfId="3995"/>
    <cellStyle name="Note 3 4 6 2 2" xfId="14365"/>
    <cellStyle name="Note 3 4 6 2 2 2" xfId="32444"/>
    <cellStyle name="Note 3 4 6 2 3" xfId="26003"/>
    <cellStyle name="Note 3 4 6 3" xfId="5720"/>
    <cellStyle name="Note 3 4 6 3 2" xfId="16089"/>
    <cellStyle name="Note 3 4 6 3 2 2" xfId="34014"/>
    <cellStyle name="Note 3 4 6 3 3" xfId="27727"/>
    <cellStyle name="Note 3 4 6 4" xfId="7385"/>
    <cellStyle name="Note 3 4 6 4 2" xfId="17754"/>
    <cellStyle name="Note 3 4 6 4 3" xfId="29653"/>
    <cellStyle name="Note 3 4 6 5" xfId="8140"/>
    <cellStyle name="Note 3 4 6 5 2" xfId="18509"/>
    <cellStyle name="Note 3 4 6 5 3" xfId="35677"/>
    <cellStyle name="Note 3 4 6 6" xfId="8834"/>
    <cellStyle name="Note 3 4 6 6 2" xfId="19203"/>
    <cellStyle name="Note 3 4 6 6 3" xfId="36371"/>
    <cellStyle name="Note 3 4 6 7" xfId="9452"/>
    <cellStyle name="Note 3 4 6 7 2" xfId="19821"/>
    <cellStyle name="Note 3 4 6 7 3" xfId="36989"/>
    <cellStyle name="Note 3 4 6 8" xfId="13999"/>
    <cellStyle name="Note 3 4 6 8 2" xfId="25637"/>
    <cellStyle name="Note 3 4 6 9" xfId="23110"/>
    <cellStyle name="Note 3 4 7" xfId="4636"/>
    <cellStyle name="Note 3 4 7 2" xfId="15006"/>
    <cellStyle name="Note 3 4 7 2 2" xfId="33032"/>
    <cellStyle name="Note 3 4 7 3" xfId="26644"/>
    <cellStyle name="Note 3 4 8" xfId="4387"/>
    <cellStyle name="Note 3 4 8 2" xfId="14757"/>
    <cellStyle name="Note 3 4 8 2 2" xfId="32805"/>
    <cellStyle name="Note 3 4 8 3" xfId="26395"/>
    <cellStyle name="Note 3 4 9" xfId="4569"/>
    <cellStyle name="Note 3 4 9 2" xfId="14939"/>
    <cellStyle name="Note 3 4 9 2 2" xfId="32974"/>
    <cellStyle name="Note 3 4 9 3" xfId="26577"/>
    <cellStyle name="Note 3 5" xfId="572"/>
    <cellStyle name="Note 3 5 10" xfId="4616"/>
    <cellStyle name="Note 3 5 10 2" xfId="14986"/>
    <cellStyle name="Note 3 5 10 3" xfId="26624"/>
    <cellStyle name="Note 3 5 11" xfId="6160"/>
    <cellStyle name="Note 3 5 11 2" xfId="16529"/>
    <cellStyle name="Note 3 5 11 3" xfId="34385"/>
    <cellStyle name="Note 3 5 12" xfId="6455"/>
    <cellStyle name="Note 3 5 12 2" xfId="16824"/>
    <cellStyle name="Note 3 5 12 3" xfId="34589"/>
    <cellStyle name="Note 3 5 13" xfId="6216"/>
    <cellStyle name="Note 3 5 13 2" xfId="16585"/>
    <cellStyle name="Note 3 5 13 3" xfId="34430"/>
    <cellStyle name="Note 3 5 14" xfId="6600"/>
    <cellStyle name="Note 3 5 14 2" xfId="16969"/>
    <cellStyle name="Note 3 5 14 3" xfId="34734"/>
    <cellStyle name="Note 3 5 15" xfId="10944"/>
    <cellStyle name="Note 3 5 15 2" xfId="23499"/>
    <cellStyle name="Note 3 5 16" xfId="21417"/>
    <cellStyle name="Note 3 5 2" xfId="1003"/>
    <cellStyle name="Note 3 5 2 10" xfId="6116"/>
    <cellStyle name="Note 3 5 2 10 2" xfId="16485"/>
    <cellStyle name="Note 3 5 2 10 3" xfId="34341"/>
    <cellStyle name="Note 3 5 2 11" xfId="6794"/>
    <cellStyle name="Note 3 5 2 11 2" xfId="17163"/>
    <cellStyle name="Note 3 5 2 11 3" xfId="34928"/>
    <cellStyle name="Note 3 5 2 12" xfId="7587"/>
    <cellStyle name="Note 3 5 2 12 2" xfId="17956"/>
    <cellStyle name="Note 3 5 2 12 3" xfId="35124"/>
    <cellStyle name="Note 3 5 2 13" xfId="11373"/>
    <cellStyle name="Note 3 5 2 13 2" xfId="23609"/>
    <cellStyle name="Note 3 5 2 14" xfId="21809"/>
    <cellStyle name="Note 3 5 2 2" xfId="3096"/>
    <cellStyle name="Note 3 5 2 2 10" xfId="13466"/>
    <cellStyle name="Note 3 5 2 2 10 2" xfId="25104"/>
    <cellStyle name="Note 3 5 2 2 11" xfId="22577"/>
    <cellStyle name="Note 3 5 2 2 2" xfId="3739"/>
    <cellStyle name="Note 3 5 2 2 2 2" xfId="4119"/>
    <cellStyle name="Note 3 5 2 2 2 2 2" xfId="14489"/>
    <cellStyle name="Note 3 5 2 2 2 2 2 2" xfId="32560"/>
    <cellStyle name="Note 3 5 2 2 2 2 3" xfId="26127"/>
    <cellStyle name="Note 3 5 2 2 2 3" xfId="5830"/>
    <cellStyle name="Note 3 5 2 2 2 3 2" xfId="16199"/>
    <cellStyle name="Note 3 5 2 2 2 3 2 2" xfId="34124"/>
    <cellStyle name="Note 3 5 2 2 2 3 3" xfId="27837"/>
    <cellStyle name="Note 3 5 2 2 2 4" xfId="7495"/>
    <cellStyle name="Note 3 5 2 2 2 4 2" xfId="17864"/>
    <cellStyle name="Note 3 5 2 2 2 4 3" xfId="29763"/>
    <cellStyle name="Note 3 5 2 2 2 5" xfId="8250"/>
    <cellStyle name="Note 3 5 2 2 2 5 2" xfId="18619"/>
    <cellStyle name="Note 3 5 2 2 2 5 3" xfId="35787"/>
    <cellStyle name="Note 3 5 2 2 2 6" xfId="8944"/>
    <cellStyle name="Note 3 5 2 2 2 6 2" xfId="19313"/>
    <cellStyle name="Note 3 5 2 2 2 6 3" xfId="36481"/>
    <cellStyle name="Note 3 5 2 2 2 7" xfId="9562"/>
    <cellStyle name="Note 3 5 2 2 2 7 2" xfId="19931"/>
    <cellStyle name="Note 3 5 2 2 2 7 3" xfId="37099"/>
    <cellStyle name="Note 3 5 2 2 2 8" xfId="14109"/>
    <cellStyle name="Note 3 5 2 2 2 8 2" xfId="25747"/>
    <cellStyle name="Note 3 5 2 2 2 9" xfId="23220"/>
    <cellStyle name="Note 3 5 2 2 3" xfId="3815"/>
    <cellStyle name="Note 3 5 2 2 3 2" xfId="5170"/>
    <cellStyle name="Note 3 5 2 2 3 2 2" xfId="15539"/>
    <cellStyle name="Note 3 5 2 2 3 2 2 2" xfId="33513"/>
    <cellStyle name="Note 3 5 2 2 3 2 3" xfId="27177"/>
    <cellStyle name="Note 3 5 2 2 3 3" xfId="5906"/>
    <cellStyle name="Note 3 5 2 2 3 3 2" xfId="16275"/>
    <cellStyle name="Note 3 5 2 2 3 3 2 2" xfId="34200"/>
    <cellStyle name="Note 3 5 2 2 3 3 3" xfId="27913"/>
    <cellStyle name="Note 3 5 2 2 3 4" xfId="7571"/>
    <cellStyle name="Note 3 5 2 2 3 4 2" xfId="17940"/>
    <cellStyle name="Note 3 5 2 2 3 4 3" xfId="29839"/>
    <cellStyle name="Note 3 5 2 2 3 5" xfId="8326"/>
    <cellStyle name="Note 3 5 2 2 3 5 2" xfId="18695"/>
    <cellStyle name="Note 3 5 2 2 3 5 3" xfId="35863"/>
    <cellStyle name="Note 3 5 2 2 3 6" xfId="9020"/>
    <cellStyle name="Note 3 5 2 2 3 6 2" xfId="19389"/>
    <cellStyle name="Note 3 5 2 2 3 6 3" xfId="36557"/>
    <cellStyle name="Note 3 5 2 2 3 7" xfId="9638"/>
    <cellStyle name="Note 3 5 2 2 3 7 2" xfId="20007"/>
    <cellStyle name="Note 3 5 2 2 3 7 3" xfId="37175"/>
    <cellStyle name="Note 3 5 2 2 3 8" xfId="14185"/>
    <cellStyle name="Note 3 5 2 2 3 8 2" xfId="25823"/>
    <cellStyle name="Note 3 5 2 2 3 9" xfId="23296"/>
    <cellStyle name="Note 3 5 2 2 4" xfId="4628"/>
    <cellStyle name="Note 3 5 2 2 4 2" xfId="14998"/>
    <cellStyle name="Note 3 5 2 2 4 2 2" xfId="33026"/>
    <cellStyle name="Note 3 5 2 2 4 3" xfId="26636"/>
    <cellStyle name="Note 3 5 2 2 5" xfId="5303"/>
    <cellStyle name="Note 3 5 2 2 5 2" xfId="15672"/>
    <cellStyle name="Note 3 5 2 2 5 2 2" xfId="33624"/>
    <cellStyle name="Note 3 5 2 2 5 3" xfId="27310"/>
    <cellStyle name="Note 3 5 2 2 6" xfId="6939"/>
    <cellStyle name="Note 3 5 2 2 6 2" xfId="17308"/>
    <cellStyle name="Note 3 5 2 2 6 3" xfId="29120"/>
    <cellStyle name="Note 3 5 2 2 7" xfId="7714"/>
    <cellStyle name="Note 3 5 2 2 7 2" xfId="18083"/>
    <cellStyle name="Note 3 5 2 2 7 3" xfId="35251"/>
    <cellStyle name="Note 3 5 2 2 8" xfId="8442"/>
    <cellStyle name="Note 3 5 2 2 8 2" xfId="18811"/>
    <cellStyle name="Note 3 5 2 2 8 3" xfId="35979"/>
    <cellStyle name="Note 3 5 2 2 9" xfId="9101"/>
    <cellStyle name="Note 3 5 2 2 9 2" xfId="19470"/>
    <cellStyle name="Note 3 5 2 2 9 3" xfId="36638"/>
    <cellStyle name="Note 3 5 2 3" xfId="3445"/>
    <cellStyle name="Note 3 5 2 3 2" xfId="4139"/>
    <cellStyle name="Note 3 5 2 3 2 2" xfId="14509"/>
    <cellStyle name="Note 3 5 2 3 2 2 2" xfId="32580"/>
    <cellStyle name="Note 3 5 2 3 2 3" xfId="26147"/>
    <cellStyle name="Note 3 5 2 3 3" xfId="5536"/>
    <cellStyle name="Note 3 5 2 3 3 2" xfId="15905"/>
    <cellStyle name="Note 3 5 2 3 3 2 2" xfId="33830"/>
    <cellStyle name="Note 3 5 2 3 3 3" xfId="27543"/>
    <cellStyle name="Note 3 5 2 3 4" xfId="7201"/>
    <cellStyle name="Note 3 5 2 3 4 2" xfId="17570"/>
    <cellStyle name="Note 3 5 2 3 4 3" xfId="29469"/>
    <cellStyle name="Note 3 5 2 3 5" xfId="7956"/>
    <cellStyle name="Note 3 5 2 3 5 2" xfId="18325"/>
    <cellStyle name="Note 3 5 2 3 5 3" xfId="35493"/>
    <cellStyle name="Note 3 5 2 3 6" xfId="8650"/>
    <cellStyle name="Note 3 5 2 3 6 2" xfId="19019"/>
    <cellStyle name="Note 3 5 2 3 6 3" xfId="36187"/>
    <cellStyle name="Note 3 5 2 3 7" xfId="9268"/>
    <cellStyle name="Note 3 5 2 3 7 2" xfId="19637"/>
    <cellStyle name="Note 3 5 2 3 7 3" xfId="36805"/>
    <cellStyle name="Note 3 5 2 3 8" xfId="13815"/>
    <cellStyle name="Note 3 5 2 3 8 2" xfId="25453"/>
    <cellStyle name="Note 3 5 2 3 9" xfId="22926"/>
    <cellStyle name="Note 3 5 2 4" xfId="3549"/>
    <cellStyle name="Note 3 5 2 4 2" xfId="3913"/>
    <cellStyle name="Note 3 5 2 4 2 2" xfId="14283"/>
    <cellStyle name="Note 3 5 2 4 2 2 2" xfId="32369"/>
    <cellStyle name="Note 3 5 2 4 2 3" xfId="25921"/>
    <cellStyle name="Note 3 5 2 4 3" xfId="5640"/>
    <cellStyle name="Note 3 5 2 4 3 2" xfId="16009"/>
    <cellStyle name="Note 3 5 2 4 3 2 2" xfId="33934"/>
    <cellStyle name="Note 3 5 2 4 3 3" xfId="27647"/>
    <cellStyle name="Note 3 5 2 4 4" xfId="7305"/>
    <cellStyle name="Note 3 5 2 4 4 2" xfId="17674"/>
    <cellStyle name="Note 3 5 2 4 4 3" xfId="29573"/>
    <cellStyle name="Note 3 5 2 4 5" xfId="8060"/>
    <cellStyle name="Note 3 5 2 4 5 2" xfId="18429"/>
    <cellStyle name="Note 3 5 2 4 5 3" xfId="35597"/>
    <cellStyle name="Note 3 5 2 4 6" xfId="8754"/>
    <cellStyle name="Note 3 5 2 4 6 2" xfId="19123"/>
    <cellStyle name="Note 3 5 2 4 6 3" xfId="36291"/>
    <cellStyle name="Note 3 5 2 4 7" xfId="9372"/>
    <cellStyle name="Note 3 5 2 4 7 2" xfId="19741"/>
    <cellStyle name="Note 3 5 2 4 7 3" xfId="36909"/>
    <cellStyle name="Note 3 5 2 4 8" xfId="13919"/>
    <cellStyle name="Note 3 5 2 4 8 2" xfId="25557"/>
    <cellStyle name="Note 3 5 2 4 9" xfId="23030"/>
    <cellStyle name="Note 3 5 2 5" xfId="3976"/>
    <cellStyle name="Note 3 5 2 5 2" xfId="14346"/>
    <cellStyle name="Note 3 5 2 5 2 2" xfId="32428"/>
    <cellStyle name="Note 3 5 2 5 3" xfId="25984"/>
    <cellStyle name="Note 3 5 2 6" xfId="4924"/>
    <cellStyle name="Note 3 5 2 6 2" xfId="15294"/>
    <cellStyle name="Note 3 5 2 6 2 2" xfId="33296"/>
    <cellStyle name="Note 3 5 2 6 3" xfId="26932"/>
    <cellStyle name="Note 3 5 2 7" xfId="5338"/>
    <cellStyle name="Note 3 5 2 7 2" xfId="15707"/>
    <cellStyle name="Note 3 5 2 7 2 2" xfId="33647"/>
    <cellStyle name="Note 3 5 2 7 3" xfId="27345"/>
    <cellStyle name="Note 3 5 2 8" xfId="4008"/>
    <cellStyle name="Note 3 5 2 8 2" xfId="14378"/>
    <cellStyle name="Note 3 5 2 8 3" xfId="26016"/>
    <cellStyle name="Note 3 5 2 9" xfId="6432"/>
    <cellStyle name="Note 3 5 2 9 2" xfId="16801"/>
    <cellStyle name="Note 3 5 2 9 3" xfId="34566"/>
    <cellStyle name="Note 3 5 3" xfId="1160"/>
    <cellStyle name="Note 3 5 3 10" xfId="7750"/>
    <cellStyle name="Note 3 5 3 10 2" xfId="18119"/>
    <cellStyle name="Note 3 5 3 10 3" xfId="35287"/>
    <cellStyle name="Note 3 5 3 11" xfId="8467"/>
    <cellStyle name="Note 3 5 3 11 2" xfId="18836"/>
    <cellStyle name="Note 3 5 3 11 3" xfId="36004"/>
    <cellStyle name="Note 3 5 3 12" xfId="11530"/>
    <cellStyle name="Note 3 5 3 12 2" xfId="24493"/>
    <cellStyle name="Note 3 5 3 13" xfId="21966"/>
    <cellStyle name="Note 3 5 3 2" xfId="3560"/>
    <cellStyle name="Note 3 5 3 2 2" xfId="4212"/>
    <cellStyle name="Note 3 5 3 2 2 2" xfId="14582"/>
    <cellStyle name="Note 3 5 3 2 2 2 2" xfId="32648"/>
    <cellStyle name="Note 3 5 3 2 2 3" xfId="26220"/>
    <cellStyle name="Note 3 5 3 2 3" xfId="5651"/>
    <cellStyle name="Note 3 5 3 2 3 2" xfId="16020"/>
    <cellStyle name="Note 3 5 3 2 3 2 2" xfId="33945"/>
    <cellStyle name="Note 3 5 3 2 3 3" xfId="27658"/>
    <cellStyle name="Note 3 5 3 2 4" xfId="7316"/>
    <cellStyle name="Note 3 5 3 2 4 2" xfId="17685"/>
    <cellStyle name="Note 3 5 3 2 4 3" xfId="29584"/>
    <cellStyle name="Note 3 5 3 2 5" xfId="8071"/>
    <cellStyle name="Note 3 5 3 2 5 2" xfId="18440"/>
    <cellStyle name="Note 3 5 3 2 5 3" xfId="35608"/>
    <cellStyle name="Note 3 5 3 2 6" xfId="8765"/>
    <cellStyle name="Note 3 5 3 2 6 2" xfId="19134"/>
    <cellStyle name="Note 3 5 3 2 6 3" xfId="36302"/>
    <cellStyle name="Note 3 5 3 2 7" xfId="9383"/>
    <cellStyle name="Note 3 5 3 2 7 2" xfId="19752"/>
    <cellStyle name="Note 3 5 3 2 7 3" xfId="36920"/>
    <cellStyle name="Note 3 5 3 2 8" xfId="13930"/>
    <cellStyle name="Note 3 5 3 2 8 2" xfId="25568"/>
    <cellStyle name="Note 3 5 3 2 9" xfId="23041"/>
    <cellStyle name="Note 3 5 3 3" xfId="3455"/>
    <cellStyle name="Note 3 5 3 3 2" xfId="4272"/>
    <cellStyle name="Note 3 5 3 3 2 2" xfId="14642"/>
    <cellStyle name="Note 3 5 3 3 2 2 2" xfId="32704"/>
    <cellStyle name="Note 3 5 3 3 2 3" xfId="26280"/>
    <cellStyle name="Note 3 5 3 3 3" xfId="5546"/>
    <cellStyle name="Note 3 5 3 3 3 2" xfId="15915"/>
    <cellStyle name="Note 3 5 3 3 3 2 2" xfId="33840"/>
    <cellStyle name="Note 3 5 3 3 3 3" xfId="27553"/>
    <cellStyle name="Note 3 5 3 3 4" xfId="7211"/>
    <cellStyle name="Note 3 5 3 3 4 2" xfId="17580"/>
    <cellStyle name="Note 3 5 3 3 4 3" xfId="29479"/>
    <cellStyle name="Note 3 5 3 3 5" xfId="7966"/>
    <cellStyle name="Note 3 5 3 3 5 2" xfId="18335"/>
    <cellStyle name="Note 3 5 3 3 5 3" xfId="35503"/>
    <cellStyle name="Note 3 5 3 3 6" xfId="8660"/>
    <cellStyle name="Note 3 5 3 3 6 2" xfId="19029"/>
    <cellStyle name="Note 3 5 3 3 6 3" xfId="36197"/>
    <cellStyle name="Note 3 5 3 3 7" xfId="9278"/>
    <cellStyle name="Note 3 5 3 3 7 2" xfId="19647"/>
    <cellStyle name="Note 3 5 3 3 7 3" xfId="36815"/>
    <cellStyle name="Note 3 5 3 3 8" xfId="13825"/>
    <cellStyle name="Note 3 5 3 3 8 2" xfId="25463"/>
    <cellStyle name="Note 3 5 3 3 9" xfId="22936"/>
    <cellStyle name="Note 3 5 3 4" xfId="4385"/>
    <cellStyle name="Note 3 5 3 4 2" xfId="14755"/>
    <cellStyle name="Note 3 5 3 4 2 2" xfId="32803"/>
    <cellStyle name="Note 3 5 3 4 3" xfId="26393"/>
    <cellStyle name="Note 3 5 3 5" xfId="1829"/>
    <cellStyle name="Note 3 5 3 5 2" xfId="12199"/>
    <cellStyle name="Note 3 5 3 5 2 2" xfId="30984"/>
    <cellStyle name="Note 3 5 3 5 3" xfId="23751"/>
    <cellStyle name="Note 3 5 3 6" xfId="4507"/>
    <cellStyle name="Note 3 5 3 6 2" xfId="14877"/>
    <cellStyle name="Note 3 5 3 6 2 2" xfId="32918"/>
    <cellStyle name="Note 3 5 3 6 3" xfId="26515"/>
    <cellStyle name="Note 3 5 3 7" xfId="5256"/>
    <cellStyle name="Note 3 5 3 7 2" xfId="15625"/>
    <cellStyle name="Note 3 5 3 7 3" xfId="27263"/>
    <cellStyle name="Note 3 5 3 8" xfId="6547"/>
    <cellStyle name="Note 3 5 3 8 2" xfId="16916"/>
    <cellStyle name="Note 3 5 3 8 3" xfId="34681"/>
    <cellStyle name="Note 3 5 3 9" xfId="6981"/>
    <cellStyle name="Note 3 5 3 9 2" xfId="17350"/>
    <cellStyle name="Note 3 5 3 9 3" xfId="35055"/>
    <cellStyle name="Note 3 5 4" xfId="893"/>
    <cellStyle name="Note 3 5 4 10" xfId="8370"/>
    <cellStyle name="Note 3 5 4 10 2" xfId="18739"/>
    <cellStyle name="Note 3 5 4 10 3" xfId="35907"/>
    <cellStyle name="Note 3 5 4 11" xfId="9045"/>
    <cellStyle name="Note 3 5 4 11 2" xfId="19414"/>
    <cellStyle name="Note 3 5 4 11 3" xfId="36582"/>
    <cellStyle name="Note 3 5 4 12" xfId="11263"/>
    <cellStyle name="Note 3 5 4 12 2" xfId="24994"/>
    <cellStyle name="Note 3 5 4 13" xfId="22467"/>
    <cellStyle name="Note 3 5 4 2" xfId="3740"/>
    <cellStyle name="Note 3 5 4 2 2" xfId="4654"/>
    <cellStyle name="Note 3 5 4 2 2 2" xfId="15024"/>
    <cellStyle name="Note 3 5 4 2 2 2 2" xfId="33048"/>
    <cellStyle name="Note 3 5 4 2 2 3" xfId="26662"/>
    <cellStyle name="Note 3 5 4 2 3" xfId="5831"/>
    <cellStyle name="Note 3 5 4 2 3 2" xfId="16200"/>
    <cellStyle name="Note 3 5 4 2 3 2 2" xfId="34125"/>
    <cellStyle name="Note 3 5 4 2 3 3" xfId="27838"/>
    <cellStyle name="Note 3 5 4 2 4" xfId="7496"/>
    <cellStyle name="Note 3 5 4 2 4 2" xfId="17865"/>
    <cellStyle name="Note 3 5 4 2 4 3" xfId="29764"/>
    <cellStyle name="Note 3 5 4 2 5" xfId="8251"/>
    <cellStyle name="Note 3 5 4 2 5 2" xfId="18620"/>
    <cellStyle name="Note 3 5 4 2 5 3" xfId="35788"/>
    <cellStyle name="Note 3 5 4 2 6" xfId="8945"/>
    <cellStyle name="Note 3 5 4 2 6 2" xfId="19314"/>
    <cellStyle name="Note 3 5 4 2 6 3" xfId="36482"/>
    <cellStyle name="Note 3 5 4 2 7" xfId="9563"/>
    <cellStyle name="Note 3 5 4 2 7 2" xfId="19932"/>
    <cellStyle name="Note 3 5 4 2 7 3" xfId="37100"/>
    <cellStyle name="Note 3 5 4 2 8" xfId="14110"/>
    <cellStyle name="Note 3 5 4 2 8 2" xfId="25748"/>
    <cellStyle name="Note 3 5 4 2 9" xfId="23221"/>
    <cellStyle name="Note 3 5 4 3" xfId="3759"/>
    <cellStyle name="Note 3 5 4 3 2" xfId="3993"/>
    <cellStyle name="Note 3 5 4 3 2 2" xfId="14363"/>
    <cellStyle name="Note 3 5 4 3 2 2 2" xfId="32442"/>
    <cellStyle name="Note 3 5 4 3 2 3" xfId="26001"/>
    <cellStyle name="Note 3 5 4 3 3" xfId="5850"/>
    <cellStyle name="Note 3 5 4 3 3 2" xfId="16219"/>
    <cellStyle name="Note 3 5 4 3 3 2 2" xfId="34144"/>
    <cellStyle name="Note 3 5 4 3 3 3" xfId="27857"/>
    <cellStyle name="Note 3 5 4 3 4" xfId="7515"/>
    <cellStyle name="Note 3 5 4 3 4 2" xfId="17884"/>
    <cellStyle name="Note 3 5 4 3 4 3" xfId="29783"/>
    <cellStyle name="Note 3 5 4 3 5" xfId="8270"/>
    <cellStyle name="Note 3 5 4 3 5 2" xfId="18639"/>
    <cellStyle name="Note 3 5 4 3 5 3" xfId="35807"/>
    <cellStyle name="Note 3 5 4 3 6" xfId="8964"/>
    <cellStyle name="Note 3 5 4 3 6 2" xfId="19333"/>
    <cellStyle name="Note 3 5 4 3 6 3" xfId="36501"/>
    <cellStyle name="Note 3 5 4 3 7" xfId="9582"/>
    <cellStyle name="Note 3 5 4 3 7 2" xfId="19951"/>
    <cellStyle name="Note 3 5 4 3 7 3" xfId="37119"/>
    <cellStyle name="Note 3 5 4 3 8" xfId="14129"/>
    <cellStyle name="Note 3 5 4 3 8 2" xfId="25767"/>
    <cellStyle name="Note 3 5 4 3 9" xfId="23240"/>
    <cellStyle name="Note 3 5 4 4" xfId="1964"/>
    <cellStyle name="Note 3 5 4 4 2" xfId="12334"/>
    <cellStyle name="Note 3 5 4 4 2 2" xfId="31115"/>
    <cellStyle name="Note 3 5 4 4 3" xfId="23886"/>
    <cellStyle name="Note 3 5 4 5" xfId="5229"/>
    <cellStyle name="Note 3 5 4 5 2" xfId="15598"/>
    <cellStyle name="Note 3 5 4 5 2 2" xfId="33559"/>
    <cellStyle name="Note 3 5 4 5 3" xfId="27236"/>
    <cellStyle name="Note 3 5 4 6" xfId="5244"/>
    <cellStyle name="Note 3 5 4 6 2" xfId="15613"/>
    <cellStyle name="Note 3 5 4 6 2 2" xfId="33570"/>
    <cellStyle name="Note 3 5 4 6 3" xfId="27251"/>
    <cellStyle name="Note 3 5 4 7" xfId="5204"/>
    <cellStyle name="Note 3 5 4 7 2" xfId="15573"/>
    <cellStyle name="Note 3 5 4 7 3" xfId="27211"/>
    <cellStyle name="Note 3 5 4 8" xfId="6856"/>
    <cellStyle name="Note 3 5 4 8 2" xfId="17225"/>
    <cellStyle name="Note 3 5 4 8 3" xfId="34986"/>
    <cellStyle name="Note 3 5 4 9" xfId="7637"/>
    <cellStyle name="Note 3 5 4 9 2" xfId="18006"/>
    <cellStyle name="Note 3 5 4 9 3" xfId="35174"/>
    <cellStyle name="Note 3 5 5" xfId="3331"/>
    <cellStyle name="Note 3 5 5 2" xfId="4229"/>
    <cellStyle name="Note 3 5 5 2 2" xfId="14599"/>
    <cellStyle name="Note 3 5 5 2 2 2" xfId="32664"/>
    <cellStyle name="Note 3 5 5 2 3" xfId="26237"/>
    <cellStyle name="Note 3 5 5 3" xfId="5422"/>
    <cellStyle name="Note 3 5 5 3 2" xfId="15791"/>
    <cellStyle name="Note 3 5 5 3 2 2" xfId="33716"/>
    <cellStyle name="Note 3 5 5 3 3" xfId="27429"/>
    <cellStyle name="Note 3 5 5 4" xfId="7087"/>
    <cellStyle name="Note 3 5 5 4 2" xfId="17456"/>
    <cellStyle name="Note 3 5 5 4 3" xfId="29355"/>
    <cellStyle name="Note 3 5 5 5" xfId="7842"/>
    <cellStyle name="Note 3 5 5 5 2" xfId="18211"/>
    <cellStyle name="Note 3 5 5 5 3" xfId="35379"/>
    <cellStyle name="Note 3 5 5 6" xfId="8536"/>
    <cellStyle name="Note 3 5 5 6 2" xfId="18905"/>
    <cellStyle name="Note 3 5 5 6 3" xfId="36073"/>
    <cellStyle name="Note 3 5 5 7" xfId="9154"/>
    <cellStyle name="Note 3 5 5 7 2" xfId="19523"/>
    <cellStyle name="Note 3 5 5 7 3" xfId="36691"/>
    <cellStyle name="Note 3 5 5 8" xfId="13701"/>
    <cellStyle name="Note 3 5 5 8 2" xfId="25339"/>
    <cellStyle name="Note 3 5 5 9" xfId="22812"/>
    <cellStyle name="Note 3 5 6" xfId="3574"/>
    <cellStyle name="Note 3 5 6 2" xfId="1741"/>
    <cellStyle name="Note 3 5 6 2 2" xfId="12111"/>
    <cellStyle name="Note 3 5 6 2 2 2" xfId="30905"/>
    <cellStyle name="Note 3 5 6 2 3" xfId="23663"/>
    <cellStyle name="Note 3 5 6 3" xfId="5665"/>
    <cellStyle name="Note 3 5 6 3 2" xfId="16034"/>
    <cellStyle name="Note 3 5 6 3 2 2" xfId="33959"/>
    <cellStyle name="Note 3 5 6 3 3" xfId="27672"/>
    <cellStyle name="Note 3 5 6 4" xfId="7330"/>
    <cellStyle name="Note 3 5 6 4 2" xfId="17699"/>
    <cellStyle name="Note 3 5 6 4 3" xfId="29598"/>
    <cellStyle name="Note 3 5 6 5" xfId="8085"/>
    <cellStyle name="Note 3 5 6 5 2" xfId="18454"/>
    <cellStyle name="Note 3 5 6 5 3" xfId="35622"/>
    <cellStyle name="Note 3 5 6 6" xfId="8779"/>
    <cellStyle name="Note 3 5 6 6 2" xfId="19148"/>
    <cellStyle name="Note 3 5 6 6 3" xfId="36316"/>
    <cellStyle name="Note 3 5 6 7" xfId="9397"/>
    <cellStyle name="Note 3 5 6 7 2" xfId="19766"/>
    <cellStyle name="Note 3 5 6 7 3" xfId="36934"/>
    <cellStyle name="Note 3 5 6 8" xfId="13944"/>
    <cellStyle name="Note 3 5 6 8 2" xfId="25582"/>
    <cellStyle name="Note 3 5 6 9" xfId="23055"/>
    <cellStyle name="Note 3 5 7" xfId="1817"/>
    <cellStyle name="Note 3 5 7 2" xfId="12187"/>
    <cellStyle name="Note 3 5 7 2 2" xfId="30973"/>
    <cellStyle name="Note 3 5 7 3" xfId="23739"/>
    <cellStyle name="Note 3 5 8" xfId="4162"/>
    <cellStyle name="Note 3 5 8 2" xfId="14532"/>
    <cellStyle name="Note 3 5 8 2 2" xfId="32603"/>
    <cellStyle name="Note 3 5 8 3" xfId="26170"/>
    <cellStyle name="Note 3 5 9" xfId="4126"/>
    <cellStyle name="Note 3 5 9 2" xfId="14496"/>
    <cellStyle name="Note 3 5 9 2 2" xfId="32567"/>
    <cellStyle name="Note 3 5 9 3" xfId="26134"/>
    <cellStyle name="Note 3 6" xfId="569"/>
    <cellStyle name="Note 3 6 10" xfId="4839"/>
    <cellStyle name="Note 3 6 10 2" xfId="15209"/>
    <cellStyle name="Note 3 6 10 3" xfId="26847"/>
    <cellStyle name="Note 3 6 11" xfId="6157"/>
    <cellStyle name="Note 3 6 11 2" xfId="16526"/>
    <cellStyle name="Note 3 6 11 3" xfId="34382"/>
    <cellStyle name="Note 3 6 12" xfId="6724"/>
    <cellStyle name="Note 3 6 12 2" xfId="17093"/>
    <cellStyle name="Note 3 6 12 3" xfId="34858"/>
    <cellStyle name="Note 3 6 13" xfId="6074"/>
    <cellStyle name="Note 3 6 13 2" xfId="16443"/>
    <cellStyle name="Note 3 6 13 3" xfId="34299"/>
    <cellStyle name="Note 3 6 14" xfId="6189"/>
    <cellStyle name="Note 3 6 14 2" xfId="16558"/>
    <cellStyle name="Note 3 6 14 3" xfId="34414"/>
    <cellStyle name="Note 3 6 15" xfId="10941"/>
    <cellStyle name="Note 3 6 15 2" xfId="23496"/>
    <cellStyle name="Note 3 6 16" xfId="21414"/>
    <cellStyle name="Note 3 6 2" xfId="1000"/>
    <cellStyle name="Note 3 6 2 10" xfId="6506"/>
    <cellStyle name="Note 3 6 2 10 2" xfId="16875"/>
    <cellStyle name="Note 3 6 2 10 3" xfId="34640"/>
    <cellStyle name="Note 3 6 2 11" xfId="6018"/>
    <cellStyle name="Note 3 6 2 11 2" xfId="16387"/>
    <cellStyle name="Note 3 6 2 11 3" xfId="34243"/>
    <cellStyle name="Note 3 6 2 12" xfId="6578"/>
    <cellStyle name="Note 3 6 2 12 2" xfId="16947"/>
    <cellStyle name="Note 3 6 2 12 3" xfId="34712"/>
    <cellStyle name="Note 3 6 2 13" xfId="11370"/>
    <cellStyle name="Note 3 6 2 13 2" xfId="23606"/>
    <cellStyle name="Note 3 6 2 14" xfId="21806"/>
    <cellStyle name="Note 3 6 2 2" xfId="3093"/>
    <cellStyle name="Note 3 6 2 2 10" xfId="13463"/>
    <cellStyle name="Note 3 6 2 2 10 2" xfId="25101"/>
    <cellStyle name="Note 3 6 2 2 11" xfId="22574"/>
    <cellStyle name="Note 3 6 2 2 2" xfId="3390"/>
    <cellStyle name="Note 3 6 2 2 2 2" xfId="4273"/>
    <cellStyle name="Note 3 6 2 2 2 2 2" xfId="14643"/>
    <cellStyle name="Note 3 6 2 2 2 2 2 2" xfId="32705"/>
    <cellStyle name="Note 3 6 2 2 2 2 3" xfId="26281"/>
    <cellStyle name="Note 3 6 2 2 2 3" xfId="5481"/>
    <cellStyle name="Note 3 6 2 2 2 3 2" xfId="15850"/>
    <cellStyle name="Note 3 6 2 2 2 3 2 2" xfId="33775"/>
    <cellStyle name="Note 3 6 2 2 2 3 3" xfId="27488"/>
    <cellStyle name="Note 3 6 2 2 2 4" xfId="7146"/>
    <cellStyle name="Note 3 6 2 2 2 4 2" xfId="17515"/>
    <cellStyle name="Note 3 6 2 2 2 4 3" xfId="29414"/>
    <cellStyle name="Note 3 6 2 2 2 5" xfId="7901"/>
    <cellStyle name="Note 3 6 2 2 2 5 2" xfId="18270"/>
    <cellStyle name="Note 3 6 2 2 2 5 3" xfId="35438"/>
    <cellStyle name="Note 3 6 2 2 2 6" xfId="8595"/>
    <cellStyle name="Note 3 6 2 2 2 6 2" xfId="18964"/>
    <cellStyle name="Note 3 6 2 2 2 6 3" xfId="36132"/>
    <cellStyle name="Note 3 6 2 2 2 7" xfId="9213"/>
    <cellStyle name="Note 3 6 2 2 2 7 2" xfId="19582"/>
    <cellStyle name="Note 3 6 2 2 2 7 3" xfId="36750"/>
    <cellStyle name="Note 3 6 2 2 2 8" xfId="13760"/>
    <cellStyle name="Note 3 6 2 2 2 8 2" xfId="25398"/>
    <cellStyle name="Note 3 6 2 2 2 9" xfId="22871"/>
    <cellStyle name="Note 3 6 2 2 3" xfId="3812"/>
    <cellStyle name="Note 3 6 2 2 3 2" xfId="5167"/>
    <cellStyle name="Note 3 6 2 2 3 2 2" xfId="15536"/>
    <cellStyle name="Note 3 6 2 2 3 2 2 2" xfId="33510"/>
    <cellStyle name="Note 3 6 2 2 3 2 3" xfId="27174"/>
    <cellStyle name="Note 3 6 2 2 3 3" xfId="5903"/>
    <cellStyle name="Note 3 6 2 2 3 3 2" xfId="16272"/>
    <cellStyle name="Note 3 6 2 2 3 3 2 2" xfId="34197"/>
    <cellStyle name="Note 3 6 2 2 3 3 3" xfId="27910"/>
    <cellStyle name="Note 3 6 2 2 3 4" xfId="7568"/>
    <cellStyle name="Note 3 6 2 2 3 4 2" xfId="17937"/>
    <cellStyle name="Note 3 6 2 2 3 4 3" xfId="29836"/>
    <cellStyle name="Note 3 6 2 2 3 5" xfId="8323"/>
    <cellStyle name="Note 3 6 2 2 3 5 2" xfId="18692"/>
    <cellStyle name="Note 3 6 2 2 3 5 3" xfId="35860"/>
    <cellStyle name="Note 3 6 2 2 3 6" xfId="9017"/>
    <cellStyle name="Note 3 6 2 2 3 6 2" xfId="19386"/>
    <cellStyle name="Note 3 6 2 2 3 6 3" xfId="36554"/>
    <cellStyle name="Note 3 6 2 2 3 7" xfId="9635"/>
    <cellStyle name="Note 3 6 2 2 3 7 2" xfId="20004"/>
    <cellStyle name="Note 3 6 2 2 3 7 3" xfId="37172"/>
    <cellStyle name="Note 3 6 2 2 3 8" xfId="14182"/>
    <cellStyle name="Note 3 6 2 2 3 8 2" xfId="25820"/>
    <cellStyle name="Note 3 6 2 2 3 9" xfId="23293"/>
    <cellStyle name="Note 3 6 2 2 4" xfId="4290"/>
    <cellStyle name="Note 3 6 2 2 4 2" xfId="14660"/>
    <cellStyle name="Note 3 6 2 2 4 2 2" xfId="32720"/>
    <cellStyle name="Note 3 6 2 2 4 3" xfId="26298"/>
    <cellStyle name="Note 3 6 2 2 5" xfId="5300"/>
    <cellStyle name="Note 3 6 2 2 5 2" xfId="15669"/>
    <cellStyle name="Note 3 6 2 2 5 2 2" xfId="33621"/>
    <cellStyle name="Note 3 6 2 2 5 3" xfId="27307"/>
    <cellStyle name="Note 3 6 2 2 6" xfId="6936"/>
    <cellStyle name="Note 3 6 2 2 6 2" xfId="17305"/>
    <cellStyle name="Note 3 6 2 2 6 3" xfId="29117"/>
    <cellStyle name="Note 3 6 2 2 7" xfId="7711"/>
    <cellStyle name="Note 3 6 2 2 7 2" xfId="18080"/>
    <cellStyle name="Note 3 6 2 2 7 3" xfId="35248"/>
    <cellStyle name="Note 3 6 2 2 8" xfId="8439"/>
    <cellStyle name="Note 3 6 2 2 8 2" xfId="18808"/>
    <cellStyle name="Note 3 6 2 2 8 3" xfId="35976"/>
    <cellStyle name="Note 3 6 2 2 9" xfId="9098"/>
    <cellStyle name="Note 3 6 2 2 9 2" xfId="19467"/>
    <cellStyle name="Note 3 6 2 2 9 3" xfId="36635"/>
    <cellStyle name="Note 3 6 2 3" xfId="3634"/>
    <cellStyle name="Note 3 6 2 3 2" xfId="4053"/>
    <cellStyle name="Note 3 6 2 3 2 2" xfId="14423"/>
    <cellStyle name="Note 3 6 2 3 2 2 2" xfId="32496"/>
    <cellStyle name="Note 3 6 2 3 2 3" xfId="26061"/>
    <cellStyle name="Note 3 6 2 3 3" xfId="5725"/>
    <cellStyle name="Note 3 6 2 3 3 2" xfId="16094"/>
    <cellStyle name="Note 3 6 2 3 3 2 2" xfId="34019"/>
    <cellStyle name="Note 3 6 2 3 3 3" xfId="27732"/>
    <cellStyle name="Note 3 6 2 3 4" xfId="7390"/>
    <cellStyle name="Note 3 6 2 3 4 2" xfId="17759"/>
    <cellStyle name="Note 3 6 2 3 4 3" xfId="29658"/>
    <cellStyle name="Note 3 6 2 3 5" xfId="8145"/>
    <cellStyle name="Note 3 6 2 3 5 2" xfId="18514"/>
    <cellStyle name="Note 3 6 2 3 5 3" xfId="35682"/>
    <cellStyle name="Note 3 6 2 3 6" xfId="8839"/>
    <cellStyle name="Note 3 6 2 3 6 2" xfId="19208"/>
    <cellStyle name="Note 3 6 2 3 6 3" xfId="36376"/>
    <cellStyle name="Note 3 6 2 3 7" xfId="9457"/>
    <cellStyle name="Note 3 6 2 3 7 2" xfId="19826"/>
    <cellStyle name="Note 3 6 2 3 7 3" xfId="36994"/>
    <cellStyle name="Note 3 6 2 3 8" xfId="14004"/>
    <cellStyle name="Note 3 6 2 3 8 2" xfId="25642"/>
    <cellStyle name="Note 3 6 2 3 9" xfId="23115"/>
    <cellStyle name="Note 3 6 2 4" xfId="3726"/>
    <cellStyle name="Note 3 6 2 4 2" xfId="3946"/>
    <cellStyle name="Note 3 6 2 4 2 2" xfId="14316"/>
    <cellStyle name="Note 3 6 2 4 2 2 2" xfId="32402"/>
    <cellStyle name="Note 3 6 2 4 2 3" xfId="25954"/>
    <cellStyle name="Note 3 6 2 4 3" xfId="5817"/>
    <cellStyle name="Note 3 6 2 4 3 2" xfId="16186"/>
    <cellStyle name="Note 3 6 2 4 3 2 2" xfId="34111"/>
    <cellStyle name="Note 3 6 2 4 3 3" xfId="27824"/>
    <cellStyle name="Note 3 6 2 4 4" xfId="7482"/>
    <cellStyle name="Note 3 6 2 4 4 2" xfId="17851"/>
    <cellStyle name="Note 3 6 2 4 4 3" xfId="29750"/>
    <cellStyle name="Note 3 6 2 4 5" xfId="8237"/>
    <cellStyle name="Note 3 6 2 4 5 2" xfId="18606"/>
    <cellStyle name="Note 3 6 2 4 5 3" xfId="35774"/>
    <cellStyle name="Note 3 6 2 4 6" xfId="8931"/>
    <cellStyle name="Note 3 6 2 4 6 2" xfId="19300"/>
    <cellStyle name="Note 3 6 2 4 6 3" xfId="36468"/>
    <cellStyle name="Note 3 6 2 4 7" xfId="9549"/>
    <cellStyle name="Note 3 6 2 4 7 2" xfId="19918"/>
    <cellStyle name="Note 3 6 2 4 7 3" xfId="37086"/>
    <cellStyle name="Note 3 6 2 4 8" xfId="14096"/>
    <cellStyle name="Note 3 6 2 4 8 2" xfId="25734"/>
    <cellStyle name="Note 3 6 2 4 9" xfId="23207"/>
    <cellStyle name="Note 3 6 2 5" xfId="4148"/>
    <cellStyle name="Note 3 6 2 5 2" xfId="14518"/>
    <cellStyle name="Note 3 6 2 5 2 2" xfId="32589"/>
    <cellStyle name="Note 3 6 2 5 3" xfId="26156"/>
    <cellStyle name="Note 3 6 2 6" xfId="4491"/>
    <cellStyle name="Note 3 6 2 6 2" xfId="14861"/>
    <cellStyle name="Note 3 6 2 6 2 2" xfId="32904"/>
    <cellStyle name="Note 3 6 2 6 3" xfId="26499"/>
    <cellStyle name="Note 3 6 2 7" xfId="4143"/>
    <cellStyle name="Note 3 6 2 7 2" xfId="14513"/>
    <cellStyle name="Note 3 6 2 7 2 2" xfId="32584"/>
    <cellStyle name="Note 3 6 2 7 3" xfId="26151"/>
    <cellStyle name="Note 3 6 2 8" xfId="4366"/>
    <cellStyle name="Note 3 6 2 8 2" xfId="14736"/>
    <cellStyle name="Note 3 6 2 8 3" xfId="26374"/>
    <cellStyle name="Note 3 6 2 9" xfId="6429"/>
    <cellStyle name="Note 3 6 2 9 2" xfId="16798"/>
    <cellStyle name="Note 3 6 2 9 3" xfId="34563"/>
    <cellStyle name="Note 3 6 3" xfId="1157"/>
    <cellStyle name="Note 3 6 3 10" xfId="6079"/>
    <cellStyle name="Note 3 6 3 10 2" xfId="16448"/>
    <cellStyle name="Note 3 6 3 10 3" xfId="34304"/>
    <cellStyle name="Note 3 6 3 11" xfId="6978"/>
    <cellStyle name="Note 3 6 3 11 2" xfId="17347"/>
    <cellStyle name="Note 3 6 3 11 3" xfId="35052"/>
    <cellStyle name="Note 3 6 3 12" xfId="11527"/>
    <cellStyle name="Note 3 6 3 12 2" xfId="24490"/>
    <cellStyle name="Note 3 6 3 13" xfId="21963"/>
    <cellStyle name="Note 3 6 3 2" xfId="3649"/>
    <cellStyle name="Note 3 6 3 2 2" xfId="4791"/>
    <cellStyle name="Note 3 6 3 2 2 2" xfId="15161"/>
    <cellStyle name="Note 3 6 3 2 2 2 2" xfId="33173"/>
    <cellStyle name="Note 3 6 3 2 2 3" xfId="26799"/>
    <cellStyle name="Note 3 6 3 2 3" xfId="5740"/>
    <cellStyle name="Note 3 6 3 2 3 2" xfId="16109"/>
    <cellStyle name="Note 3 6 3 2 3 2 2" xfId="34034"/>
    <cellStyle name="Note 3 6 3 2 3 3" xfId="27747"/>
    <cellStyle name="Note 3 6 3 2 4" xfId="7405"/>
    <cellStyle name="Note 3 6 3 2 4 2" xfId="17774"/>
    <cellStyle name="Note 3 6 3 2 4 3" xfId="29673"/>
    <cellStyle name="Note 3 6 3 2 5" xfId="8160"/>
    <cellStyle name="Note 3 6 3 2 5 2" xfId="18529"/>
    <cellStyle name="Note 3 6 3 2 5 3" xfId="35697"/>
    <cellStyle name="Note 3 6 3 2 6" xfId="8854"/>
    <cellStyle name="Note 3 6 3 2 6 2" xfId="19223"/>
    <cellStyle name="Note 3 6 3 2 6 3" xfId="36391"/>
    <cellStyle name="Note 3 6 3 2 7" xfId="9472"/>
    <cellStyle name="Note 3 6 3 2 7 2" xfId="19841"/>
    <cellStyle name="Note 3 6 3 2 7 3" xfId="37009"/>
    <cellStyle name="Note 3 6 3 2 8" xfId="14019"/>
    <cellStyle name="Note 3 6 3 2 8 2" xfId="25657"/>
    <cellStyle name="Note 3 6 3 2 9" xfId="23130"/>
    <cellStyle name="Note 3 6 3 3" xfId="3615"/>
    <cellStyle name="Note 3 6 3 3 2" xfId="4091"/>
    <cellStyle name="Note 3 6 3 3 2 2" xfId="14461"/>
    <cellStyle name="Note 3 6 3 3 2 2 2" xfId="32534"/>
    <cellStyle name="Note 3 6 3 3 2 3" xfId="26099"/>
    <cellStyle name="Note 3 6 3 3 3" xfId="5706"/>
    <cellStyle name="Note 3 6 3 3 3 2" xfId="16075"/>
    <cellStyle name="Note 3 6 3 3 3 2 2" xfId="34000"/>
    <cellStyle name="Note 3 6 3 3 3 3" xfId="27713"/>
    <cellStyle name="Note 3 6 3 3 4" xfId="7371"/>
    <cellStyle name="Note 3 6 3 3 4 2" xfId="17740"/>
    <cellStyle name="Note 3 6 3 3 4 3" xfId="29639"/>
    <cellStyle name="Note 3 6 3 3 5" xfId="8126"/>
    <cellStyle name="Note 3 6 3 3 5 2" xfId="18495"/>
    <cellStyle name="Note 3 6 3 3 5 3" xfId="35663"/>
    <cellStyle name="Note 3 6 3 3 6" xfId="8820"/>
    <cellStyle name="Note 3 6 3 3 6 2" xfId="19189"/>
    <cellStyle name="Note 3 6 3 3 6 3" xfId="36357"/>
    <cellStyle name="Note 3 6 3 3 7" xfId="9438"/>
    <cellStyle name="Note 3 6 3 3 7 2" xfId="19807"/>
    <cellStyle name="Note 3 6 3 3 7 3" xfId="36975"/>
    <cellStyle name="Note 3 6 3 3 8" xfId="13985"/>
    <cellStyle name="Note 3 6 3 3 8 2" xfId="25623"/>
    <cellStyle name="Note 3 6 3 3 9" xfId="23096"/>
    <cellStyle name="Note 3 6 3 4" xfId="3883"/>
    <cellStyle name="Note 3 6 3 4 2" xfId="14253"/>
    <cellStyle name="Note 3 6 3 4 2 2" xfId="32340"/>
    <cellStyle name="Note 3 6 3 4 3" xfId="25891"/>
    <cellStyle name="Note 3 6 3 5" xfId="4857"/>
    <cellStyle name="Note 3 6 3 5 2" xfId="15227"/>
    <cellStyle name="Note 3 6 3 5 2 2" xfId="33236"/>
    <cellStyle name="Note 3 6 3 5 3" xfId="26865"/>
    <cellStyle name="Note 3 6 3 6" xfId="4506"/>
    <cellStyle name="Note 3 6 3 6 2" xfId="14876"/>
    <cellStyle name="Note 3 6 3 6 2 2" xfId="32917"/>
    <cellStyle name="Note 3 6 3 6 3" xfId="26514"/>
    <cellStyle name="Note 3 6 3 7" xfId="5955"/>
    <cellStyle name="Note 3 6 3 7 2" xfId="16324"/>
    <cellStyle name="Note 3 6 3 7 3" xfId="27962"/>
    <cellStyle name="Note 3 6 3 8" xfId="6544"/>
    <cellStyle name="Note 3 6 3 8 2" xfId="16913"/>
    <cellStyle name="Note 3 6 3 8 3" xfId="34678"/>
    <cellStyle name="Note 3 6 3 9" xfId="6312"/>
    <cellStyle name="Note 3 6 3 9 2" xfId="16681"/>
    <cellStyle name="Note 3 6 3 9 3" xfId="34458"/>
    <cellStyle name="Note 3 6 4" xfId="890"/>
    <cellStyle name="Note 3 6 4 10" xfId="8367"/>
    <cellStyle name="Note 3 6 4 10 2" xfId="18736"/>
    <cellStyle name="Note 3 6 4 10 3" xfId="35904"/>
    <cellStyle name="Note 3 6 4 11" xfId="9042"/>
    <cellStyle name="Note 3 6 4 11 2" xfId="19411"/>
    <cellStyle name="Note 3 6 4 11 3" xfId="36579"/>
    <cellStyle name="Note 3 6 4 12" xfId="11260"/>
    <cellStyle name="Note 3 6 4 12 2" xfId="24991"/>
    <cellStyle name="Note 3 6 4 13" xfId="22464"/>
    <cellStyle name="Note 3 6 4 2" xfId="3391"/>
    <cellStyle name="Note 3 6 4 2 2" xfId="3901"/>
    <cellStyle name="Note 3 6 4 2 2 2" xfId="14271"/>
    <cellStyle name="Note 3 6 4 2 2 2 2" xfId="32357"/>
    <cellStyle name="Note 3 6 4 2 2 3" xfId="25909"/>
    <cellStyle name="Note 3 6 4 2 3" xfId="5482"/>
    <cellStyle name="Note 3 6 4 2 3 2" xfId="15851"/>
    <cellStyle name="Note 3 6 4 2 3 2 2" xfId="33776"/>
    <cellStyle name="Note 3 6 4 2 3 3" xfId="27489"/>
    <cellStyle name="Note 3 6 4 2 4" xfId="7147"/>
    <cellStyle name="Note 3 6 4 2 4 2" xfId="17516"/>
    <cellStyle name="Note 3 6 4 2 4 3" xfId="29415"/>
    <cellStyle name="Note 3 6 4 2 5" xfId="7902"/>
    <cellStyle name="Note 3 6 4 2 5 2" xfId="18271"/>
    <cellStyle name="Note 3 6 4 2 5 3" xfId="35439"/>
    <cellStyle name="Note 3 6 4 2 6" xfId="8596"/>
    <cellStyle name="Note 3 6 4 2 6 2" xfId="18965"/>
    <cellStyle name="Note 3 6 4 2 6 3" xfId="36133"/>
    <cellStyle name="Note 3 6 4 2 7" xfId="9214"/>
    <cellStyle name="Note 3 6 4 2 7 2" xfId="19583"/>
    <cellStyle name="Note 3 6 4 2 7 3" xfId="36751"/>
    <cellStyle name="Note 3 6 4 2 8" xfId="13761"/>
    <cellStyle name="Note 3 6 4 2 8 2" xfId="25399"/>
    <cellStyle name="Note 3 6 4 2 9" xfId="22872"/>
    <cellStyle name="Note 3 6 4 3" xfId="3756"/>
    <cellStyle name="Note 3 6 4 3 2" xfId="4590"/>
    <cellStyle name="Note 3 6 4 3 2 2" xfId="14960"/>
    <cellStyle name="Note 3 6 4 3 2 2 2" xfId="32993"/>
    <cellStyle name="Note 3 6 4 3 2 3" xfId="26598"/>
    <cellStyle name="Note 3 6 4 3 3" xfId="5847"/>
    <cellStyle name="Note 3 6 4 3 3 2" xfId="16216"/>
    <cellStyle name="Note 3 6 4 3 3 2 2" xfId="34141"/>
    <cellStyle name="Note 3 6 4 3 3 3" xfId="27854"/>
    <cellStyle name="Note 3 6 4 3 4" xfId="7512"/>
    <cellStyle name="Note 3 6 4 3 4 2" xfId="17881"/>
    <cellStyle name="Note 3 6 4 3 4 3" xfId="29780"/>
    <cellStyle name="Note 3 6 4 3 5" xfId="8267"/>
    <cellStyle name="Note 3 6 4 3 5 2" xfId="18636"/>
    <cellStyle name="Note 3 6 4 3 5 3" xfId="35804"/>
    <cellStyle name="Note 3 6 4 3 6" xfId="8961"/>
    <cellStyle name="Note 3 6 4 3 6 2" xfId="19330"/>
    <cellStyle name="Note 3 6 4 3 6 3" xfId="36498"/>
    <cellStyle name="Note 3 6 4 3 7" xfId="9579"/>
    <cellStyle name="Note 3 6 4 3 7 2" xfId="19948"/>
    <cellStyle name="Note 3 6 4 3 7 3" xfId="37116"/>
    <cellStyle name="Note 3 6 4 3 8" xfId="14126"/>
    <cellStyle name="Note 3 6 4 3 8 2" xfId="25764"/>
    <cellStyle name="Note 3 6 4 3 9" xfId="23237"/>
    <cellStyle name="Note 3 6 4 4" xfId="4614"/>
    <cellStyle name="Note 3 6 4 4 2" xfId="14984"/>
    <cellStyle name="Note 3 6 4 4 2 2" xfId="33014"/>
    <cellStyle name="Note 3 6 4 4 3" xfId="26622"/>
    <cellStyle name="Note 3 6 4 5" xfId="5226"/>
    <cellStyle name="Note 3 6 4 5 2" xfId="15595"/>
    <cellStyle name="Note 3 6 4 5 2 2" xfId="33556"/>
    <cellStyle name="Note 3 6 4 5 3" xfId="27233"/>
    <cellStyle name="Note 3 6 4 6" xfId="4175"/>
    <cellStyle name="Note 3 6 4 6 2" xfId="14545"/>
    <cellStyle name="Note 3 6 4 6 2 2" xfId="32614"/>
    <cellStyle name="Note 3 6 4 6 3" xfId="26183"/>
    <cellStyle name="Note 3 6 4 7" xfId="5344"/>
    <cellStyle name="Note 3 6 4 7 2" xfId="15713"/>
    <cellStyle name="Note 3 6 4 7 3" xfId="27351"/>
    <cellStyle name="Note 3 6 4 8" xfId="6853"/>
    <cellStyle name="Note 3 6 4 8 2" xfId="17222"/>
    <cellStyle name="Note 3 6 4 8 3" xfId="34983"/>
    <cellStyle name="Note 3 6 4 9" xfId="7634"/>
    <cellStyle name="Note 3 6 4 9 2" xfId="18003"/>
    <cellStyle name="Note 3 6 4 9 3" xfId="35171"/>
    <cellStyle name="Note 3 6 5" xfId="3431"/>
    <cellStyle name="Note 3 6 5 2" xfId="4595"/>
    <cellStyle name="Note 3 6 5 2 2" xfId="14965"/>
    <cellStyle name="Note 3 6 5 2 2 2" xfId="32998"/>
    <cellStyle name="Note 3 6 5 2 3" xfId="26603"/>
    <cellStyle name="Note 3 6 5 3" xfId="5522"/>
    <cellStyle name="Note 3 6 5 3 2" xfId="15891"/>
    <cellStyle name="Note 3 6 5 3 2 2" xfId="33816"/>
    <cellStyle name="Note 3 6 5 3 3" xfId="27529"/>
    <cellStyle name="Note 3 6 5 4" xfId="7187"/>
    <cellStyle name="Note 3 6 5 4 2" xfId="17556"/>
    <cellStyle name="Note 3 6 5 4 3" xfId="29455"/>
    <cellStyle name="Note 3 6 5 5" xfId="7942"/>
    <cellStyle name="Note 3 6 5 5 2" xfId="18311"/>
    <cellStyle name="Note 3 6 5 5 3" xfId="35479"/>
    <cellStyle name="Note 3 6 5 6" xfId="8636"/>
    <cellStyle name="Note 3 6 5 6 2" xfId="19005"/>
    <cellStyle name="Note 3 6 5 6 3" xfId="36173"/>
    <cellStyle name="Note 3 6 5 7" xfId="9254"/>
    <cellStyle name="Note 3 6 5 7 2" xfId="19623"/>
    <cellStyle name="Note 3 6 5 7 3" xfId="36791"/>
    <cellStyle name="Note 3 6 5 8" xfId="13801"/>
    <cellStyle name="Note 3 6 5 8 2" xfId="25439"/>
    <cellStyle name="Note 3 6 5 9" xfId="22912"/>
    <cellStyle name="Note 3 6 6" xfId="2109"/>
    <cellStyle name="Note 3 6 6 2" xfId="4048"/>
    <cellStyle name="Note 3 6 6 2 2" xfId="14418"/>
    <cellStyle name="Note 3 6 6 2 2 2" xfId="32491"/>
    <cellStyle name="Note 3 6 6 2 3" xfId="26056"/>
    <cellStyle name="Note 3 6 6 3" xfId="3869"/>
    <cellStyle name="Note 3 6 6 3 2" xfId="14239"/>
    <cellStyle name="Note 3 6 6 3 2 2" xfId="32328"/>
    <cellStyle name="Note 3 6 6 3 3" xfId="25877"/>
    <cellStyle name="Note 3 6 6 4" xfId="6210"/>
    <cellStyle name="Note 3 6 6 4 2" xfId="16579"/>
    <cellStyle name="Note 3 6 6 4 3" xfId="28189"/>
    <cellStyle name="Note 3 6 6 5" xfId="1688"/>
    <cellStyle name="Note 3 6 6 5 2" xfId="12058"/>
    <cellStyle name="Note 3 6 6 5 3" xfId="30856"/>
    <cellStyle name="Note 3 6 6 6" xfId="6500"/>
    <cellStyle name="Note 3 6 6 6 2" xfId="16869"/>
    <cellStyle name="Note 3 6 6 6 3" xfId="34634"/>
    <cellStyle name="Note 3 6 6 7" xfId="6169"/>
    <cellStyle name="Note 3 6 6 7 2" xfId="16538"/>
    <cellStyle name="Note 3 6 6 7 3" xfId="34394"/>
    <cellStyle name="Note 3 6 6 8" xfId="12479"/>
    <cellStyle name="Note 3 6 6 8 2" xfId="24031"/>
    <cellStyle name="Note 3 6 6 9" xfId="21495"/>
    <cellStyle name="Note 3 6 7" xfId="1815"/>
    <cellStyle name="Note 3 6 7 2" xfId="12185"/>
    <cellStyle name="Note 3 6 7 2 2" xfId="30971"/>
    <cellStyle name="Note 3 6 7 3" xfId="23737"/>
    <cellStyle name="Note 3 6 8" xfId="4928"/>
    <cellStyle name="Note 3 6 8 2" xfId="15298"/>
    <cellStyle name="Note 3 6 8 2 2" xfId="33300"/>
    <cellStyle name="Note 3 6 8 3" xfId="26936"/>
    <cellStyle name="Note 3 6 9" xfId="5340"/>
    <cellStyle name="Note 3 6 9 2" xfId="15709"/>
    <cellStyle name="Note 3 6 9 2 2" xfId="33649"/>
    <cellStyle name="Note 3 6 9 3" xfId="27347"/>
    <cellStyle name="Note 3 7" xfId="615"/>
    <cellStyle name="Note 3 7 10" xfId="5214"/>
    <cellStyle name="Note 3 7 10 2" xfId="15583"/>
    <cellStyle name="Note 3 7 10 3" xfId="27221"/>
    <cellStyle name="Note 3 7 11" xfId="6186"/>
    <cellStyle name="Note 3 7 11 2" xfId="16555"/>
    <cellStyle name="Note 3 7 11 3" xfId="34411"/>
    <cellStyle name="Note 3 7 12" xfId="6196"/>
    <cellStyle name="Note 3 7 12 2" xfId="16565"/>
    <cellStyle name="Note 3 7 12 3" xfId="34421"/>
    <cellStyle name="Note 3 7 13" xfId="1490"/>
    <cellStyle name="Note 3 7 13 2" xfId="11860"/>
    <cellStyle name="Note 3 7 13 3" xfId="30658"/>
    <cellStyle name="Note 3 7 14" xfId="5998"/>
    <cellStyle name="Note 3 7 14 2" xfId="16367"/>
    <cellStyle name="Note 3 7 14 3" xfId="34223"/>
    <cellStyle name="Note 3 7 15" xfId="10987"/>
    <cellStyle name="Note 3 7 15 2" xfId="23542"/>
    <cellStyle name="Note 3 7 16" xfId="21460"/>
    <cellStyle name="Note 3 7 2" xfId="1010"/>
    <cellStyle name="Note 3 7 2 10" xfId="6807"/>
    <cellStyle name="Note 3 7 2 10 2" xfId="17176"/>
    <cellStyle name="Note 3 7 2 10 3" xfId="34937"/>
    <cellStyle name="Note 3 7 2 11" xfId="7599"/>
    <cellStyle name="Note 3 7 2 11 2" xfId="17968"/>
    <cellStyle name="Note 3 7 2 11 3" xfId="35136"/>
    <cellStyle name="Note 3 7 2 12" xfId="8346"/>
    <cellStyle name="Note 3 7 2 12 2" xfId="18715"/>
    <cellStyle name="Note 3 7 2 12 3" xfId="35883"/>
    <cellStyle name="Note 3 7 2 13" xfId="11380"/>
    <cellStyle name="Note 3 7 2 13 2" xfId="23616"/>
    <cellStyle name="Note 3 7 2 14" xfId="21816"/>
    <cellStyle name="Note 3 7 2 2" xfId="3103"/>
    <cellStyle name="Note 3 7 2 2 10" xfId="13473"/>
    <cellStyle name="Note 3 7 2 2 10 2" xfId="25111"/>
    <cellStyle name="Note 3 7 2 2 11" xfId="22584"/>
    <cellStyle name="Note 3 7 2 2 2" xfId="3355"/>
    <cellStyle name="Note 3 7 2 2 2 2" xfId="4095"/>
    <cellStyle name="Note 3 7 2 2 2 2 2" xfId="14465"/>
    <cellStyle name="Note 3 7 2 2 2 2 2 2" xfId="32538"/>
    <cellStyle name="Note 3 7 2 2 2 2 3" xfId="26103"/>
    <cellStyle name="Note 3 7 2 2 2 3" xfId="5446"/>
    <cellStyle name="Note 3 7 2 2 2 3 2" xfId="15815"/>
    <cellStyle name="Note 3 7 2 2 2 3 2 2" xfId="33740"/>
    <cellStyle name="Note 3 7 2 2 2 3 3" xfId="27453"/>
    <cellStyle name="Note 3 7 2 2 2 4" xfId="7111"/>
    <cellStyle name="Note 3 7 2 2 2 4 2" xfId="17480"/>
    <cellStyle name="Note 3 7 2 2 2 4 3" xfId="29379"/>
    <cellStyle name="Note 3 7 2 2 2 5" xfId="7866"/>
    <cellStyle name="Note 3 7 2 2 2 5 2" xfId="18235"/>
    <cellStyle name="Note 3 7 2 2 2 5 3" xfId="35403"/>
    <cellStyle name="Note 3 7 2 2 2 6" xfId="8560"/>
    <cellStyle name="Note 3 7 2 2 2 6 2" xfId="18929"/>
    <cellStyle name="Note 3 7 2 2 2 6 3" xfId="36097"/>
    <cellStyle name="Note 3 7 2 2 2 7" xfId="9178"/>
    <cellStyle name="Note 3 7 2 2 2 7 2" xfId="19547"/>
    <cellStyle name="Note 3 7 2 2 2 7 3" xfId="36715"/>
    <cellStyle name="Note 3 7 2 2 2 8" xfId="13725"/>
    <cellStyle name="Note 3 7 2 2 2 8 2" xfId="25363"/>
    <cellStyle name="Note 3 7 2 2 2 9" xfId="22836"/>
    <cellStyle name="Note 3 7 2 2 3" xfId="3822"/>
    <cellStyle name="Note 3 7 2 2 3 2" xfId="5177"/>
    <cellStyle name="Note 3 7 2 2 3 2 2" xfId="15546"/>
    <cellStyle name="Note 3 7 2 2 3 2 2 2" xfId="33520"/>
    <cellStyle name="Note 3 7 2 2 3 2 3" xfId="27184"/>
    <cellStyle name="Note 3 7 2 2 3 3" xfId="5913"/>
    <cellStyle name="Note 3 7 2 2 3 3 2" xfId="16282"/>
    <cellStyle name="Note 3 7 2 2 3 3 2 2" xfId="34207"/>
    <cellStyle name="Note 3 7 2 2 3 3 3" xfId="27920"/>
    <cellStyle name="Note 3 7 2 2 3 4" xfId="7578"/>
    <cellStyle name="Note 3 7 2 2 3 4 2" xfId="17947"/>
    <cellStyle name="Note 3 7 2 2 3 4 3" xfId="29846"/>
    <cellStyle name="Note 3 7 2 2 3 5" xfId="8333"/>
    <cellStyle name="Note 3 7 2 2 3 5 2" xfId="18702"/>
    <cellStyle name="Note 3 7 2 2 3 5 3" xfId="35870"/>
    <cellStyle name="Note 3 7 2 2 3 6" xfId="9027"/>
    <cellStyle name="Note 3 7 2 2 3 6 2" xfId="19396"/>
    <cellStyle name="Note 3 7 2 2 3 6 3" xfId="36564"/>
    <cellStyle name="Note 3 7 2 2 3 7" xfId="9645"/>
    <cellStyle name="Note 3 7 2 2 3 7 2" xfId="20014"/>
    <cellStyle name="Note 3 7 2 2 3 7 3" xfId="37182"/>
    <cellStyle name="Note 3 7 2 2 3 8" xfId="14192"/>
    <cellStyle name="Note 3 7 2 2 3 8 2" xfId="25830"/>
    <cellStyle name="Note 3 7 2 2 3 9" xfId="23303"/>
    <cellStyle name="Note 3 7 2 2 4" xfId="4382"/>
    <cellStyle name="Note 3 7 2 2 4 2" xfId="14752"/>
    <cellStyle name="Note 3 7 2 2 4 2 2" xfId="32801"/>
    <cellStyle name="Note 3 7 2 2 4 3" xfId="26390"/>
    <cellStyle name="Note 3 7 2 2 5" xfId="5310"/>
    <cellStyle name="Note 3 7 2 2 5 2" xfId="15679"/>
    <cellStyle name="Note 3 7 2 2 5 2 2" xfId="33631"/>
    <cellStyle name="Note 3 7 2 2 5 3" xfId="27317"/>
    <cellStyle name="Note 3 7 2 2 6" xfId="6946"/>
    <cellStyle name="Note 3 7 2 2 6 2" xfId="17315"/>
    <cellStyle name="Note 3 7 2 2 6 3" xfId="29127"/>
    <cellStyle name="Note 3 7 2 2 7" xfId="7721"/>
    <cellStyle name="Note 3 7 2 2 7 2" xfId="18090"/>
    <cellStyle name="Note 3 7 2 2 7 3" xfId="35258"/>
    <cellStyle name="Note 3 7 2 2 8" xfId="8449"/>
    <cellStyle name="Note 3 7 2 2 8 2" xfId="18818"/>
    <cellStyle name="Note 3 7 2 2 8 3" xfId="35986"/>
    <cellStyle name="Note 3 7 2 2 9" xfId="9108"/>
    <cellStyle name="Note 3 7 2 2 9 2" xfId="19477"/>
    <cellStyle name="Note 3 7 2 2 9 3" xfId="36645"/>
    <cellStyle name="Note 3 7 2 3" xfId="3575"/>
    <cellStyle name="Note 3 7 2 3 2" xfId="4137"/>
    <cellStyle name="Note 3 7 2 3 2 2" xfId="14507"/>
    <cellStyle name="Note 3 7 2 3 2 2 2" xfId="32578"/>
    <cellStyle name="Note 3 7 2 3 2 3" xfId="26145"/>
    <cellStyle name="Note 3 7 2 3 3" xfId="5666"/>
    <cellStyle name="Note 3 7 2 3 3 2" xfId="16035"/>
    <cellStyle name="Note 3 7 2 3 3 2 2" xfId="33960"/>
    <cellStyle name="Note 3 7 2 3 3 3" xfId="27673"/>
    <cellStyle name="Note 3 7 2 3 4" xfId="7331"/>
    <cellStyle name="Note 3 7 2 3 4 2" xfId="17700"/>
    <cellStyle name="Note 3 7 2 3 4 3" xfId="29599"/>
    <cellStyle name="Note 3 7 2 3 5" xfId="8086"/>
    <cellStyle name="Note 3 7 2 3 5 2" xfId="18455"/>
    <cellStyle name="Note 3 7 2 3 5 3" xfId="35623"/>
    <cellStyle name="Note 3 7 2 3 6" xfId="8780"/>
    <cellStyle name="Note 3 7 2 3 6 2" xfId="19149"/>
    <cellStyle name="Note 3 7 2 3 6 3" xfId="36317"/>
    <cellStyle name="Note 3 7 2 3 7" xfId="9398"/>
    <cellStyle name="Note 3 7 2 3 7 2" xfId="19767"/>
    <cellStyle name="Note 3 7 2 3 7 3" xfId="36935"/>
    <cellStyle name="Note 3 7 2 3 8" xfId="13945"/>
    <cellStyle name="Note 3 7 2 3 8 2" xfId="25583"/>
    <cellStyle name="Note 3 7 2 3 9" xfId="23056"/>
    <cellStyle name="Note 3 7 2 4" xfId="3537"/>
    <cellStyle name="Note 3 7 2 4 2" xfId="4167"/>
    <cellStyle name="Note 3 7 2 4 2 2" xfId="14537"/>
    <cellStyle name="Note 3 7 2 4 2 2 2" xfId="32607"/>
    <cellStyle name="Note 3 7 2 4 2 3" xfId="26175"/>
    <cellStyle name="Note 3 7 2 4 3" xfId="5628"/>
    <cellStyle name="Note 3 7 2 4 3 2" xfId="15997"/>
    <cellStyle name="Note 3 7 2 4 3 2 2" xfId="33922"/>
    <cellStyle name="Note 3 7 2 4 3 3" xfId="27635"/>
    <cellStyle name="Note 3 7 2 4 4" xfId="7293"/>
    <cellStyle name="Note 3 7 2 4 4 2" xfId="17662"/>
    <cellStyle name="Note 3 7 2 4 4 3" xfId="29561"/>
    <cellStyle name="Note 3 7 2 4 5" xfId="8048"/>
    <cellStyle name="Note 3 7 2 4 5 2" xfId="18417"/>
    <cellStyle name="Note 3 7 2 4 5 3" xfId="35585"/>
    <cellStyle name="Note 3 7 2 4 6" xfId="8742"/>
    <cellStyle name="Note 3 7 2 4 6 2" xfId="19111"/>
    <cellStyle name="Note 3 7 2 4 6 3" xfId="36279"/>
    <cellStyle name="Note 3 7 2 4 7" xfId="9360"/>
    <cellStyle name="Note 3 7 2 4 7 2" xfId="19729"/>
    <cellStyle name="Note 3 7 2 4 7 3" xfId="36897"/>
    <cellStyle name="Note 3 7 2 4 8" xfId="13907"/>
    <cellStyle name="Note 3 7 2 4 8 2" xfId="25545"/>
    <cellStyle name="Note 3 7 2 4 9" xfId="23018"/>
    <cellStyle name="Note 3 7 2 5" xfId="4874"/>
    <cellStyle name="Note 3 7 2 5 2" xfId="15244"/>
    <cellStyle name="Note 3 7 2 5 2 2" xfId="33251"/>
    <cellStyle name="Note 3 7 2 5 3" xfId="26882"/>
    <cellStyle name="Note 3 7 2 6" xfId="1790"/>
    <cellStyle name="Note 3 7 2 6 2" xfId="12160"/>
    <cellStyle name="Note 3 7 2 6 2 2" xfId="30947"/>
    <cellStyle name="Note 3 7 2 6 3" xfId="23712"/>
    <cellStyle name="Note 3 7 2 7" xfId="4851"/>
    <cellStyle name="Note 3 7 2 7 2" xfId="15221"/>
    <cellStyle name="Note 3 7 2 7 2 2" xfId="33231"/>
    <cellStyle name="Note 3 7 2 7 3" xfId="26859"/>
    <cellStyle name="Note 3 7 2 8" xfId="5092"/>
    <cellStyle name="Note 3 7 2 8 2" xfId="15462"/>
    <cellStyle name="Note 3 7 2 8 3" xfId="27100"/>
    <cellStyle name="Note 3 7 2 9" xfId="6439"/>
    <cellStyle name="Note 3 7 2 9 2" xfId="16808"/>
    <cellStyle name="Note 3 7 2 9 3" xfId="34573"/>
    <cellStyle name="Note 3 7 3" xfId="1203"/>
    <cellStyle name="Note 3 7 3 10" xfId="6396"/>
    <cellStyle name="Note 3 7 3 10 2" xfId="16765"/>
    <cellStyle name="Note 3 7 3 10 3" xfId="34536"/>
    <cellStyle name="Note 3 7 3 11" xfId="6586"/>
    <cellStyle name="Note 3 7 3 11 2" xfId="16955"/>
    <cellStyle name="Note 3 7 3 11 3" xfId="34720"/>
    <cellStyle name="Note 3 7 3 12" xfId="11573"/>
    <cellStyle name="Note 3 7 3 12 2" xfId="24536"/>
    <cellStyle name="Note 3 7 3 13" xfId="22009"/>
    <cellStyle name="Note 3 7 3 2" xfId="2203"/>
    <cellStyle name="Note 3 7 3 2 2" xfId="4698"/>
    <cellStyle name="Note 3 7 3 2 2 2" xfId="15068"/>
    <cellStyle name="Note 3 7 3 2 2 2 2" xfId="33088"/>
    <cellStyle name="Note 3 7 3 2 2 3" xfId="26706"/>
    <cellStyle name="Note 3 7 3 2 3" xfId="5141"/>
    <cellStyle name="Note 3 7 3 2 3 2" xfId="15510"/>
    <cellStyle name="Note 3 7 3 2 3 2 2" xfId="33484"/>
    <cellStyle name="Note 3 7 3 2 3 3" xfId="27148"/>
    <cellStyle name="Note 3 7 3 2 4" xfId="6289"/>
    <cellStyle name="Note 3 7 3 2 4 2" xfId="16658"/>
    <cellStyle name="Note 3 7 3 2 4 3" xfId="28283"/>
    <cellStyle name="Note 3 7 3 2 5" xfId="6324"/>
    <cellStyle name="Note 3 7 3 2 5 2" xfId="16693"/>
    <cellStyle name="Note 3 7 3 2 5 3" xfId="34470"/>
    <cellStyle name="Note 3 7 3 2 6" xfId="1520"/>
    <cellStyle name="Note 3 7 3 2 6 2" xfId="11890"/>
    <cellStyle name="Note 3 7 3 2 6 3" xfId="30688"/>
    <cellStyle name="Note 3 7 3 2 7" xfId="6006"/>
    <cellStyle name="Note 3 7 3 2 7 2" xfId="16375"/>
    <cellStyle name="Note 3 7 3 2 7 3" xfId="34231"/>
    <cellStyle name="Note 3 7 3 2 8" xfId="12573"/>
    <cellStyle name="Note 3 7 3 2 8 2" xfId="24125"/>
    <cellStyle name="Note 3 7 3 2 9" xfId="21589"/>
    <cellStyle name="Note 3 7 3 3" xfId="3639"/>
    <cellStyle name="Note 3 7 3 3 2" xfId="1742"/>
    <cellStyle name="Note 3 7 3 3 2 2" xfId="12112"/>
    <cellStyle name="Note 3 7 3 3 2 2 2" xfId="30906"/>
    <cellStyle name="Note 3 7 3 3 2 3" xfId="23664"/>
    <cellStyle name="Note 3 7 3 3 3" xfId="5730"/>
    <cellStyle name="Note 3 7 3 3 3 2" xfId="16099"/>
    <cellStyle name="Note 3 7 3 3 3 2 2" xfId="34024"/>
    <cellStyle name="Note 3 7 3 3 3 3" xfId="27737"/>
    <cellStyle name="Note 3 7 3 3 4" xfId="7395"/>
    <cellStyle name="Note 3 7 3 3 4 2" xfId="17764"/>
    <cellStyle name="Note 3 7 3 3 4 3" xfId="29663"/>
    <cellStyle name="Note 3 7 3 3 5" xfId="8150"/>
    <cellStyle name="Note 3 7 3 3 5 2" xfId="18519"/>
    <cellStyle name="Note 3 7 3 3 5 3" xfId="35687"/>
    <cellStyle name="Note 3 7 3 3 6" xfId="8844"/>
    <cellStyle name="Note 3 7 3 3 6 2" xfId="19213"/>
    <cellStyle name="Note 3 7 3 3 6 3" xfId="36381"/>
    <cellStyle name="Note 3 7 3 3 7" xfId="9462"/>
    <cellStyle name="Note 3 7 3 3 7 2" xfId="19831"/>
    <cellStyle name="Note 3 7 3 3 7 3" xfId="36999"/>
    <cellStyle name="Note 3 7 3 3 8" xfId="14009"/>
    <cellStyle name="Note 3 7 3 3 8 2" xfId="25647"/>
    <cellStyle name="Note 3 7 3 3 9" xfId="23120"/>
    <cellStyle name="Note 3 7 3 4" xfId="4571"/>
    <cellStyle name="Note 3 7 3 4 2" xfId="14941"/>
    <cellStyle name="Note 3 7 3 4 2 2" xfId="32976"/>
    <cellStyle name="Note 3 7 3 4 3" xfId="26579"/>
    <cellStyle name="Note 3 7 3 5" xfId="4021"/>
    <cellStyle name="Note 3 7 3 5 2" xfId="14391"/>
    <cellStyle name="Note 3 7 3 5 2 2" xfId="32465"/>
    <cellStyle name="Note 3 7 3 5 3" xfId="26029"/>
    <cellStyle name="Note 3 7 3 6" xfId="4341"/>
    <cellStyle name="Note 3 7 3 6 2" xfId="14711"/>
    <cellStyle name="Note 3 7 3 6 2 2" xfId="32766"/>
    <cellStyle name="Note 3 7 3 6 3" xfId="26349"/>
    <cellStyle name="Note 3 7 3 7" xfId="3891"/>
    <cellStyle name="Note 3 7 3 7 2" xfId="14261"/>
    <cellStyle name="Note 3 7 3 7 3" xfId="25899"/>
    <cellStyle name="Note 3 7 3 8" xfId="6575"/>
    <cellStyle name="Note 3 7 3 8 2" xfId="16944"/>
    <cellStyle name="Note 3 7 3 8 3" xfId="34709"/>
    <cellStyle name="Note 3 7 3 9" xfId="6463"/>
    <cellStyle name="Note 3 7 3 9 2" xfId="16832"/>
    <cellStyle name="Note 3 7 3 9 3" xfId="34597"/>
    <cellStyle name="Note 3 7 4" xfId="936"/>
    <cellStyle name="Note 3 7 4 10" xfId="8388"/>
    <cellStyle name="Note 3 7 4 10 2" xfId="18757"/>
    <cellStyle name="Note 3 7 4 10 3" xfId="35925"/>
    <cellStyle name="Note 3 7 4 11" xfId="9052"/>
    <cellStyle name="Note 3 7 4 11 2" xfId="19421"/>
    <cellStyle name="Note 3 7 4 11 3" xfId="36589"/>
    <cellStyle name="Note 3 7 4 12" xfId="11306"/>
    <cellStyle name="Note 3 7 4 12 2" xfId="25037"/>
    <cellStyle name="Note 3 7 4 13" xfId="22510"/>
    <cellStyle name="Note 3 7 4 2" xfId="3490"/>
    <cellStyle name="Note 3 7 4 2 2" xfId="3875"/>
    <cellStyle name="Note 3 7 4 2 2 2" xfId="14245"/>
    <cellStyle name="Note 3 7 4 2 2 2 2" xfId="32334"/>
    <cellStyle name="Note 3 7 4 2 2 3" xfId="25883"/>
    <cellStyle name="Note 3 7 4 2 3" xfId="5581"/>
    <cellStyle name="Note 3 7 4 2 3 2" xfId="15950"/>
    <cellStyle name="Note 3 7 4 2 3 2 2" xfId="33875"/>
    <cellStyle name="Note 3 7 4 2 3 3" xfId="27588"/>
    <cellStyle name="Note 3 7 4 2 4" xfId="7246"/>
    <cellStyle name="Note 3 7 4 2 4 2" xfId="17615"/>
    <cellStyle name="Note 3 7 4 2 4 3" xfId="29514"/>
    <cellStyle name="Note 3 7 4 2 5" xfId="8001"/>
    <cellStyle name="Note 3 7 4 2 5 2" xfId="18370"/>
    <cellStyle name="Note 3 7 4 2 5 3" xfId="35538"/>
    <cellStyle name="Note 3 7 4 2 6" xfId="8695"/>
    <cellStyle name="Note 3 7 4 2 6 2" xfId="19064"/>
    <cellStyle name="Note 3 7 4 2 6 3" xfId="36232"/>
    <cellStyle name="Note 3 7 4 2 7" xfId="9313"/>
    <cellStyle name="Note 3 7 4 2 7 2" xfId="19682"/>
    <cellStyle name="Note 3 7 4 2 7 3" xfId="36850"/>
    <cellStyle name="Note 3 7 4 2 8" xfId="13860"/>
    <cellStyle name="Note 3 7 4 2 8 2" xfId="25498"/>
    <cellStyle name="Note 3 7 4 2 9" xfId="22971"/>
    <cellStyle name="Note 3 7 4 3" xfId="3766"/>
    <cellStyle name="Note 3 7 4 3 2" xfId="4469"/>
    <cellStyle name="Note 3 7 4 3 2 2" xfId="14839"/>
    <cellStyle name="Note 3 7 4 3 2 2 2" xfId="32882"/>
    <cellStyle name="Note 3 7 4 3 2 3" xfId="26477"/>
    <cellStyle name="Note 3 7 4 3 3" xfId="5857"/>
    <cellStyle name="Note 3 7 4 3 3 2" xfId="16226"/>
    <cellStyle name="Note 3 7 4 3 3 2 2" xfId="34151"/>
    <cellStyle name="Note 3 7 4 3 3 3" xfId="27864"/>
    <cellStyle name="Note 3 7 4 3 4" xfId="7522"/>
    <cellStyle name="Note 3 7 4 3 4 2" xfId="17891"/>
    <cellStyle name="Note 3 7 4 3 4 3" xfId="29790"/>
    <cellStyle name="Note 3 7 4 3 5" xfId="8277"/>
    <cellStyle name="Note 3 7 4 3 5 2" xfId="18646"/>
    <cellStyle name="Note 3 7 4 3 5 3" xfId="35814"/>
    <cellStyle name="Note 3 7 4 3 6" xfId="8971"/>
    <cellStyle name="Note 3 7 4 3 6 2" xfId="19340"/>
    <cellStyle name="Note 3 7 4 3 6 3" xfId="36508"/>
    <cellStyle name="Note 3 7 4 3 7" xfId="9589"/>
    <cellStyle name="Note 3 7 4 3 7 2" xfId="19958"/>
    <cellStyle name="Note 3 7 4 3 7 3" xfId="37126"/>
    <cellStyle name="Note 3 7 4 3 8" xfId="14136"/>
    <cellStyle name="Note 3 7 4 3 8 2" xfId="25774"/>
    <cellStyle name="Note 3 7 4 3 9" xfId="23247"/>
    <cellStyle name="Note 3 7 4 4" xfId="3920"/>
    <cellStyle name="Note 3 7 4 4 2" xfId="14290"/>
    <cellStyle name="Note 3 7 4 4 2 2" xfId="32376"/>
    <cellStyle name="Note 3 7 4 4 3" xfId="25928"/>
    <cellStyle name="Note 3 7 4 5" xfId="5249"/>
    <cellStyle name="Note 3 7 4 5 2" xfId="15618"/>
    <cellStyle name="Note 3 7 4 5 2 2" xfId="33574"/>
    <cellStyle name="Note 3 7 4 5 3" xfId="27256"/>
    <cellStyle name="Note 3 7 4 6" xfId="5185"/>
    <cellStyle name="Note 3 7 4 6 2" xfId="15554"/>
    <cellStyle name="Note 3 7 4 6 2 2" xfId="33526"/>
    <cellStyle name="Note 3 7 4 6 3" xfId="27192"/>
    <cellStyle name="Note 3 7 4 7" xfId="5367"/>
    <cellStyle name="Note 3 7 4 7 2" xfId="15736"/>
    <cellStyle name="Note 3 7 4 7 3" xfId="27374"/>
    <cellStyle name="Note 3 7 4 8" xfId="6881"/>
    <cellStyle name="Note 3 7 4 8 2" xfId="17250"/>
    <cellStyle name="Note 3 7 4 8 3" xfId="35011"/>
    <cellStyle name="Note 3 7 4 9" xfId="7658"/>
    <cellStyle name="Note 3 7 4 9 2" xfId="18027"/>
    <cellStyle name="Note 3 7 4 9 3" xfId="35195"/>
    <cellStyle name="Note 3 7 5" xfId="3477"/>
    <cellStyle name="Note 3 7 5 2" xfId="4315"/>
    <cellStyle name="Note 3 7 5 2 2" xfId="14685"/>
    <cellStyle name="Note 3 7 5 2 2 2" xfId="32742"/>
    <cellStyle name="Note 3 7 5 2 3" xfId="26323"/>
    <cellStyle name="Note 3 7 5 3" xfId="5568"/>
    <cellStyle name="Note 3 7 5 3 2" xfId="15937"/>
    <cellStyle name="Note 3 7 5 3 2 2" xfId="33862"/>
    <cellStyle name="Note 3 7 5 3 3" xfId="27575"/>
    <cellStyle name="Note 3 7 5 4" xfId="7233"/>
    <cellStyle name="Note 3 7 5 4 2" xfId="17602"/>
    <cellStyle name="Note 3 7 5 4 3" xfId="29501"/>
    <cellStyle name="Note 3 7 5 5" xfId="7988"/>
    <cellStyle name="Note 3 7 5 5 2" xfId="18357"/>
    <cellStyle name="Note 3 7 5 5 3" xfId="35525"/>
    <cellStyle name="Note 3 7 5 6" xfId="8682"/>
    <cellStyle name="Note 3 7 5 6 2" xfId="19051"/>
    <cellStyle name="Note 3 7 5 6 3" xfId="36219"/>
    <cellStyle name="Note 3 7 5 7" xfId="9300"/>
    <cellStyle name="Note 3 7 5 7 2" xfId="19669"/>
    <cellStyle name="Note 3 7 5 7 3" xfId="36837"/>
    <cellStyle name="Note 3 7 5 8" xfId="13847"/>
    <cellStyle name="Note 3 7 5 8 2" xfId="25485"/>
    <cellStyle name="Note 3 7 5 9" xfId="22958"/>
    <cellStyle name="Note 3 7 6" xfId="3433"/>
    <cellStyle name="Note 3 7 6 2" xfId="3845"/>
    <cellStyle name="Note 3 7 6 2 2" xfId="14215"/>
    <cellStyle name="Note 3 7 6 2 2 2" xfId="32305"/>
    <cellStyle name="Note 3 7 6 2 3" xfId="25853"/>
    <cellStyle name="Note 3 7 6 3" xfId="5524"/>
    <cellStyle name="Note 3 7 6 3 2" xfId="15893"/>
    <cellStyle name="Note 3 7 6 3 2 2" xfId="33818"/>
    <cellStyle name="Note 3 7 6 3 3" xfId="27531"/>
    <cellStyle name="Note 3 7 6 4" xfId="7189"/>
    <cellStyle name="Note 3 7 6 4 2" xfId="17558"/>
    <cellStyle name="Note 3 7 6 4 3" xfId="29457"/>
    <cellStyle name="Note 3 7 6 5" xfId="7944"/>
    <cellStyle name="Note 3 7 6 5 2" xfId="18313"/>
    <cellStyle name="Note 3 7 6 5 3" xfId="35481"/>
    <cellStyle name="Note 3 7 6 6" xfId="8638"/>
    <cellStyle name="Note 3 7 6 6 2" xfId="19007"/>
    <cellStyle name="Note 3 7 6 6 3" xfId="36175"/>
    <cellStyle name="Note 3 7 6 7" xfId="9256"/>
    <cellStyle name="Note 3 7 6 7 2" xfId="19625"/>
    <cellStyle name="Note 3 7 6 7 3" xfId="36793"/>
    <cellStyle name="Note 3 7 6 8" xfId="13803"/>
    <cellStyle name="Note 3 7 6 8 2" xfId="25441"/>
    <cellStyle name="Note 3 7 6 9" xfId="22914"/>
    <cellStyle name="Note 3 7 7" xfId="1822"/>
    <cellStyle name="Note 3 7 7 2" xfId="12192"/>
    <cellStyle name="Note 3 7 7 2 2" xfId="30977"/>
    <cellStyle name="Note 3 7 7 3" xfId="23744"/>
    <cellStyle name="Note 3 7 8" xfId="4181"/>
    <cellStyle name="Note 3 7 8 2" xfId="14551"/>
    <cellStyle name="Note 3 7 8 2 2" xfId="32618"/>
    <cellStyle name="Note 3 7 8 3" xfId="26189"/>
    <cellStyle name="Note 3 7 9" xfId="4464"/>
    <cellStyle name="Note 3 7 9 2" xfId="14834"/>
    <cellStyle name="Note 3 7 9 2 2" xfId="32877"/>
    <cellStyle name="Note 3 7 9 3" xfId="26472"/>
    <cellStyle name="Note 3 8" xfId="654"/>
    <cellStyle name="Note 3 8 10" xfId="6607"/>
    <cellStyle name="Note 3 8 10 2" xfId="16976"/>
    <cellStyle name="Note 3 8 10 3" xfId="34741"/>
    <cellStyle name="Note 3 8 11" xfId="6566"/>
    <cellStyle name="Note 3 8 11 2" xfId="16935"/>
    <cellStyle name="Note 3 8 11 3" xfId="34700"/>
    <cellStyle name="Note 3 8 12" xfId="6141"/>
    <cellStyle name="Note 3 8 12 2" xfId="16510"/>
    <cellStyle name="Note 3 8 12 3" xfId="34366"/>
    <cellStyle name="Note 3 8 13" xfId="11026"/>
    <cellStyle name="Note 3 8 13 2" xfId="23399"/>
    <cellStyle name="Note 3 8 14" xfId="21295"/>
    <cellStyle name="Note 3 8 2" xfId="1242"/>
    <cellStyle name="Note 3 8 2 10" xfId="6214"/>
    <cellStyle name="Note 3 8 2 10 2" xfId="16583"/>
    <cellStyle name="Note 3 8 2 10 3" xfId="34428"/>
    <cellStyle name="Note 3 8 2 11" xfId="6793"/>
    <cellStyle name="Note 3 8 2 11 2" xfId="17162"/>
    <cellStyle name="Note 3 8 2 11 3" xfId="34927"/>
    <cellStyle name="Note 3 8 2 12" xfId="11612"/>
    <cellStyle name="Note 3 8 2 12 2" xfId="24575"/>
    <cellStyle name="Note 3 8 2 13" xfId="22048"/>
    <cellStyle name="Note 3 8 2 2" xfId="3407"/>
    <cellStyle name="Note 3 8 2 2 2" xfId="4169"/>
    <cellStyle name="Note 3 8 2 2 2 2" xfId="14539"/>
    <cellStyle name="Note 3 8 2 2 2 2 2" xfId="32609"/>
    <cellStyle name="Note 3 8 2 2 2 3" xfId="26177"/>
    <cellStyle name="Note 3 8 2 2 3" xfId="5498"/>
    <cellStyle name="Note 3 8 2 2 3 2" xfId="15867"/>
    <cellStyle name="Note 3 8 2 2 3 2 2" xfId="33792"/>
    <cellStyle name="Note 3 8 2 2 3 3" xfId="27505"/>
    <cellStyle name="Note 3 8 2 2 4" xfId="7163"/>
    <cellStyle name="Note 3 8 2 2 4 2" xfId="17532"/>
    <cellStyle name="Note 3 8 2 2 4 3" xfId="29431"/>
    <cellStyle name="Note 3 8 2 2 5" xfId="7918"/>
    <cellStyle name="Note 3 8 2 2 5 2" xfId="18287"/>
    <cellStyle name="Note 3 8 2 2 5 3" xfId="35455"/>
    <cellStyle name="Note 3 8 2 2 6" xfId="8612"/>
    <cellStyle name="Note 3 8 2 2 6 2" xfId="18981"/>
    <cellStyle name="Note 3 8 2 2 6 3" xfId="36149"/>
    <cellStyle name="Note 3 8 2 2 7" xfId="9230"/>
    <cellStyle name="Note 3 8 2 2 7 2" xfId="19599"/>
    <cellStyle name="Note 3 8 2 2 7 3" xfId="36767"/>
    <cellStyle name="Note 3 8 2 2 8" xfId="13777"/>
    <cellStyle name="Note 3 8 2 2 8 2" xfId="25415"/>
    <cellStyle name="Note 3 8 2 2 9" xfId="22888"/>
    <cellStyle name="Note 3 8 2 3" xfId="3719"/>
    <cellStyle name="Note 3 8 2 3 2" xfId="4389"/>
    <cellStyle name="Note 3 8 2 3 2 2" xfId="14759"/>
    <cellStyle name="Note 3 8 2 3 2 2 2" xfId="32807"/>
    <cellStyle name="Note 3 8 2 3 2 3" xfId="26397"/>
    <cellStyle name="Note 3 8 2 3 3" xfId="5810"/>
    <cellStyle name="Note 3 8 2 3 3 2" xfId="16179"/>
    <cellStyle name="Note 3 8 2 3 3 2 2" xfId="34104"/>
    <cellStyle name="Note 3 8 2 3 3 3" xfId="27817"/>
    <cellStyle name="Note 3 8 2 3 4" xfId="7475"/>
    <cellStyle name="Note 3 8 2 3 4 2" xfId="17844"/>
    <cellStyle name="Note 3 8 2 3 4 3" xfId="29743"/>
    <cellStyle name="Note 3 8 2 3 5" xfId="8230"/>
    <cellStyle name="Note 3 8 2 3 5 2" xfId="18599"/>
    <cellStyle name="Note 3 8 2 3 5 3" xfId="35767"/>
    <cellStyle name="Note 3 8 2 3 6" xfId="8924"/>
    <cellStyle name="Note 3 8 2 3 6 2" xfId="19293"/>
    <cellStyle name="Note 3 8 2 3 6 3" xfId="36461"/>
    <cellStyle name="Note 3 8 2 3 7" xfId="9542"/>
    <cellStyle name="Note 3 8 2 3 7 2" xfId="19911"/>
    <cellStyle name="Note 3 8 2 3 7 3" xfId="37079"/>
    <cellStyle name="Note 3 8 2 3 8" xfId="14089"/>
    <cellStyle name="Note 3 8 2 3 8 2" xfId="25727"/>
    <cellStyle name="Note 3 8 2 3 9" xfId="23200"/>
    <cellStyle name="Note 3 8 2 4" xfId="4828"/>
    <cellStyle name="Note 3 8 2 4 2" xfId="15198"/>
    <cellStyle name="Note 3 8 2 4 2 2" xfId="33209"/>
    <cellStyle name="Note 3 8 2 4 3" xfId="26836"/>
    <cellStyle name="Note 3 8 2 5" xfId="5002"/>
    <cellStyle name="Note 3 8 2 5 2" xfId="15372"/>
    <cellStyle name="Note 3 8 2 5 2 2" xfId="33366"/>
    <cellStyle name="Note 3 8 2 5 3" xfId="27010"/>
    <cellStyle name="Note 3 8 2 6" xfId="4951"/>
    <cellStyle name="Note 3 8 2 6 2" xfId="15321"/>
    <cellStyle name="Note 3 8 2 6 2 2" xfId="33322"/>
    <cellStyle name="Note 3 8 2 6 3" xfId="26959"/>
    <cellStyle name="Note 3 8 2 7" xfId="5320"/>
    <cellStyle name="Note 3 8 2 7 2" xfId="15689"/>
    <cellStyle name="Note 3 8 2 7 3" xfId="27327"/>
    <cellStyle name="Note 3 8 2 8" xfId="6603"/>
    <cellStyle name="Note 3 8 2 8 2" xfId="16972"/>
    <cellStyle name="Note 3 8 2 8 3" xfId="34737"/>
    <cellStyle name="Note 3 8 2 9" xfId="6596"/>
    <cellStyle name="Note 3 8 2 9 2" xfId="16965"/>
    <cellStyle name="Note 3 8 2 9 3" xfId="34730"/>
    <cellStyle name="Note 3 8 3" xfId="2156"/>
    <cellStyle name="Note 3 8 3 2" xfId="5138"/>
    <cellStyle name="Note 3 8 3 2 2" xfId="15507"/>
    <cellStyle name="Note 3 8 3 2 2 2" xfId="33481"/>
    <cellStyle name="Note 3 8 3 2 3" xfId="27145"/>
    <cellStyle name="Note 3 8 3 3" xfId="4885"/>
    <cellStyle name="Note 3 8 3 3 2" xfId="15255"/>
    <cellStyle name="Note 3 8 3 3 2 2" xfId="33261"/>
    <cellStyle name="Note 3 8 3 3 3" xfId="26893"/>
    <cellStyle name="Note 3 8 3 4" xfId="6251"/>
    <cellStyle name="Note 3 8 3 4 2" xfId="16620"/>
    <cellStyle name="Note 3 8 3 4 3" xfId="28236"/>
    <cellStyle name="Note 3 8 3 5" xfId="6195"/>
    <cellStyle name="Note 3 8 3 5 2" xfId="16564"/>
    <cellStyle name="Note 3 8 3 5 3" xfId="34420"/>
    <cellStyle name="Note 3 8 3 6" xfId="6230"/>
    <cellStyle name="Note 3 8 3 6 2" xfId="16599"/>
    <cellStyle name="Note 3 8 3 6 3" xfId="34433"/>
    <cellStyle name="Note 3 8 3 7" xfId="6645"/>
    <cellStyle name="Note 3 8 3 7 2" xfId="17014"/>
    <cellStyle name="Note 3 8 3 7 3" xfId="34779"/>
    <cellStyle name="Note 3 8 3 8" xfId="12526"/>
    <cellStyle name="Note 3 8 3 8 2" xfId="24078"/>
    <cellStyle name="Note 3 8 3 9" xfId="21542"/>
    <cellStyle name="Note 3 8 4" xfId="3439"/>
    <cellStyle name="Note 3 8 4 2" xfId="4056"/>
    <cellStyle name="Note 3 8 4 2 2" xfId="14426"/>
    <cellStyle name="Note 3 8 4 2 2 2" xfId="32499"/>
    <cellStyle name="Note 3 8 4 2 3" xfId="26064"/>
    <cellStyle name="Note 3 8 4 3" xfId="5530"/>
    <cellStyle name="Note 3 8 4 3 2" xfId="15899"/>
    <cellStyle name="Note 3 8 4 3 2 2" xfId="33824"/>
    <cellStyle name="Note 3 8 4 3 3" xfId="27537"/>
    <cellStyle name="Note 3 8 4 4" xfId="7195"/>
    <cellStyle name="Note 3 8 4 4 2" xfId="17564"/>
    <cellStyle name="Note 3 8 4 4 3" xfId="29463"/>
    <cellStyle name="Note 3 8 4 5" xfId="7950"/>
    <cellStyle name="Note 3 8 4 5 2" xfId="18319"/>
    <cellStyle name="Note 3 8 4 5 3" xfId="35487"/>
    <cellStyle name="Note 3 8 4 6" xfId="8644"/>
    <cellStyle name="Note 3 8 4 6 2" xfId="19013"/>
    <cellStyle name="Note 3 8 4 6 3" xfId="36181"/>
    <cellStyle name="Note 3 8 4 7" xfId="9262"/>
    <cellStyle name="Note 3 8 4 7 2" xfId="19631"/>
    <cellStyle name="Note 3 8 4 7 3" xfId="36799"/>
    <cellStyle name="Note 3 8 4 8" xfId="13809"/>
    <cellStyle name="Note 3 8 4 8 2" xfId="25447"/>
    <cellStyle name="Note 3 8 4 9" xfId="22920"/>
    <cellStyle name="Note 3 8 5" xfId="5049"/>
    <cellStyle name="Note 3 8 5 2" xfId="15419"/>
    <cellStyle name="Note 3 8 5 2 2" xfId="33407"/>
    <cellStyle name="Note 3 8 5 3" xfId="27057"/>
    <cellStyle name="Note 3 8 6" xfId="3990"/>
    <cellStyle name="Note 3 8 6 2" xfId="14360"/>
    <cellStyle name="Note 3 8 6 2 2" xfId="32440"/>
    <cellStyle name="Note 3 8 6 3" xfId="25998"/>
    <cellStyle name="Note 3 8 7" xfId="1782"/>
    <cellStyle name="Note 3 8 7 2" xfId="12152"/>
    <cellStyle name="Note 3 8 7 2 2" xfId="30941"/>
    <cellStyle name="Note 3 8 7 3" xfId="23704"/>
    <cellStyle name="Note 3 8 8" xfId="5238"/>
    <cellStyle name="Note 3 8 8 2" xfId="15607"/>
    <cellStyle name="Note 3 8 8 3" xfId="27245"/>
    <cellStyle name="Note 3 8 9" xfId="6067"/>
    <cellStyle name="Note 3 8 9 2" xfId="16436"/>
    <cellStyle name="Note 3 8 9 3" xfId="34292"/>
    <cellStyle name="Note 3 9" xfId="1038"/>
    <cellStyle name="Note 3 9 10" xfId="6511"/>
    <cellStyle name="Note 3 9 10 2" xfId="16880"/>
    <cellStyle name="Note 3 9 10 3" xfId="34645"/>
    <cellStyle name="Note 3 9 11" xfId="6788"/>
    <cellStyle name="Note 3 9 11 2" xfId="17157"/>
    <cellStyle name="Note 3 9 11 3" xfId="34922"/>
    <cellStyle name="Note 3 9 12" xfId="11408"/>
    <cellStyle name="Note 3 9 12 2" xfId="24371"/>
    <cellStyle name="Note 3 9 13" xfId="21844"/>
    <cellStyle name="Note 3 9 2" xfId="3322"/>
    <cellStyle name="Note 3 9 2 2" xfId="4648"/>
    <cellStyle name="Note 3 9 2 2 2" xfId="15018"/>
    <cellStyle name="Note 3 9 2 2 2 2" xfId="33044"/>
    <cellStyle name="Note 3 9 2 2 3" xfId="26656"/>
    <cellStyle name="Note 3 9 2 3" xfId="5413"/>
    <cellStyle name="Note 3 9 2 3 2" xfId="15782"/>
    <cellStyle name="Note 3 9 2 3 2 2" xfId="33707"/>
    <cellStyle name="Note 3 9 2 3 3" xfId="27420"/>
    <cellStyle name="Note 3 9 2 4" xfId="7078"/>
    <cellStyle name="Note 3 9 2 4 2" xfId="17447"/>
    <cellStyle name="Note 3 9 2 4 3" xfId="29346"/>
    <cellStyle name="Note 3 9 2 5" xfId="7833"/>
    <cellStyle name="Note 3 9 2 5 2" xfId="18202"/>
    <cellStyle name="Note 3 9 2 5 3" xfId="35370"/>
    <cellStyle name="Note 3 9 2 6" xfId="8527"/>
    <cellStyle name="Note 3 9 2 6 2" xfId="18896"/>
    <cellStyle name="Note 3 9 2 6 3" xfId="36064"/>
    <cellStyle name="Note 3 9 2 7" xfId="9145"/>
    <cellStyle name="Note 3 9 2 7 2" xfId="19514"/>
    <cellStyle name="Note 3 9 2 7 3" xfId="36682"/>
    <cellStyle name="Note 3 9 2 8" xfId="13692"/>
    <cellStyle name="Note 3 9 2 8 2" xfId="25330"/>
    <cellStyle name="Note 3 9 2 9" xfId="22803"/>
    <cellStyle name="Note 3 9 3" xfId="3450"/>
    <cellStyle name="Note 3 9 3 2" xfId="3931"/>
    <cellStyle name="Note 3 9 3 2 2" xfId="14301"/>
    <cellStyle name="Note 3 9 3 2 2 2" xfId="32387"/>
    <cellStyle name="Note 3 9 3 2 3" xfId="25939"/>
    <cellStyle name="Note 3 9 3 3" xfId="5541"/>
    <cellStyle name="Note 3 9 3 3 2" xfId="15910"/>
    <cellStyle name="Note 3 9 3 3 2 2" xfId="33835"/>
    <cellStyle name="Note 3 9 3 3 3" xfId="27548"/>
    <cellStyle name="Note 3 9 3 4" xfId="7206"/>
    <cellStyle name="Note 3 9 3 4 2" xfId="17575"/>
    <cellStyle name="Note 3 9 3 4 3" xfId="29474"/>
    <cellStyle name="Note 3 9 3 5" xfId="7961"/>
    <cellStyle name="Note 3 9 3 5 2" xfId="18330"/>
    <cellStyle name="Note 3 9 3 5 3" xfId="35498"/>
    <cellStyle name="Note 3 9 3 6" xfId="8655"/>
    <cellStyle name="Note 3 9 3 6 2" xfId="19024"/>
    <cellStyle name="Note 3 9 3 6 3" xfId="36192"/>
    <cellStyle name="Note 3 9 3 7" xfId="9273"/>
    <cellStyle name="Note 3 9 3 7 2" xfId="19642"/>
    <cellStyle name="Note 3 9 3 7 3" xfId="36810"/>
    <cellStyle name="Note 3 9 3 8" xfId="13820"/>
    <cellStyle name="Note 3 9 3 8 2" xfId="25458"/>
    <cellStyle name="Note 3 9 3 9" xfId="22931"/>
    <cellStyle name="Note 3 9 4" xfId="4860"/>
    <cellStyle name="Note 3 9 4 2" xfId="15230"/>
    <cellStyle name="Note 3 9 4 2 2" xfId="33239"/>
    <cellStyle name="Note 3 9 4 3" xfId="26868"/>
    <cellStyle name="Note 3 9 5" xfId="3988"/>
    <cellStyle name="Note 3 9 5 2" xfId="14358"/>
    <cellStyle name="Note 3 9 5 2 2" xfId="32438"/>
    <cellStyle name="Note 3 9 5 3" xfId="25996"/>
    <cellStyle name="Note 3 9 6" xfId="4728"/>
    <cellStyle name="Note 3 9 6 2" xfId="15098"/>
    <cellStyle name="Note 3 9 6 2 2" xfId="33114"/>
    <cellStyle name="Note 3 9 6 3" xfId="26736"/>
    <cellStyle name="Note 3 9 7" xfId="4171"/>
    <cellStyle name="Note 3 9 7 2" xfId="14541"/>
    <cellStyle name="Note 3 9 7 3" xfId="26179"/>
    <cellStyle name="Note 3 9 8" xfId="6457"/>
    <cellStyle name="Note 3 9 8 2" xfId="16826"/>
    <cellStyle name="Note 3 9 8 3" xfId="34591"/>
    <cellStyle name="Note 3 9 9" xfId="2425"/>
    <cellStyle name="Note 3 9 9 2" xfId="12795"/>
    <cellStyle name="Note 3 9 9 3" xfId="31482"/>
    <cellStyle name="Output 2" xfId="432"/>
    <cellStyle name="Output 3" xfId="433"/>
    <cellStyle name="Output 3 10" xfId="2138"/>
    <cellStyle name="Output 3 10 2" xfId="1832"/>
    <cellStyle name="Output 3 10 2 2" xfId="12202"/>
    <cellStyle name="Output 3 10 2 2 2" xfId="30987"/>
    <cellStyle name="Output 3 10 2 3" xfId="23754"/>
    <cellStyle name="Output 3 10 3" xfId="4772"/>
    <cellStyle name="Output 3 10 3 2" xfId="15142"/>
    <cellStyle name="Output 3 10 3 2 2" xfId="33155"/>
    <cellStyle name="Output 3 10 3 3" xfId="26780"/>
    <cellStyle name="Output 3 10 4" xfId="6233"/>
    <cellStyle name="Output 3 10 4 2" xfId="16602"/>
    <cellStyle name="Output 3 10 4 3" xfId="28218"/>
    <cellStyle name="Output 3 10 5" xfId="6351"/>
    <cellStyle name="Output 3 10 5 2" xfId="16720"/>
    <cellStyle name="Output 3 10 5 3" xfId="34496"/>
    <cellStyle name="Output 3 10 6" xfId="7040"/>
    <cellStyle name="Output 3 10 6 2" xfId="17409"/>
    <cellStyle name="Output 3 10 6 3" xfId="35114"/>
    <cellStyle name="Output 3 10 7" xfId="7795"/>
    <cellStyle name="Output 3 10 7 2" xfId="18164"/>
    <cellStyle name="Output 3 10 7 3" xfId="35332"/>
    <cellStyle name="Output 3 10 8" xfId="12508"/>
    <cellStyle name="Output 3 10 8 2" xfId="24060"/>
    <cellStyle name="Output 3 10 9" xfId="21524"/>
    <cellStyle name="Output 3 11" xfId="3334"/>
    <cellStyle name="Output 3 11 2" xfId="3861"/>
    <cellStyle name="Output 3 11 2 2" xfId="14231"/>
    <cellStyle name="Output 3 11 2 2 2" xfId="32321"/>
    <cellStyle name="Output 3 11 2 3" xfId="25869"/>
    <cellStyle name="Output 3 11 3" xfId="5425"/>
    <cellStyle name="Output 3 11 3 2" xfId="15794"/>
    <cellStyle name="Output 3 11 3 2 2" xfId="33719"/>
    <cellStyle name="Output 3 11 3 3" xfId="27432"/>
    <cellStyle name="Output 3 11 4" xfId="7090"/>
    <cellStyle name="Output 3 11 4 2" xfId="17459"/>
    <cellStyle name="Output 3 11 4 3" xfId="29358"/>
    <cellStyle name="Output 3 11 5" xfId="7845"/>
    <cellStyle name="Output 3 11 5 2" xfId="18214"/>
    <cellStyle name="Output 3 11 5 3" xfId="35382"/>
    <cellStyle name="Output 3 11 6" xfId="8539"/>
    <cellStyle name="Output 3 11 6 2" xfId="18908"/>
    <cellStyle name="Output 3 11 6 3" xfId="36076"/>
    <cellStyle name="Output 3 11 7" xfId="9157"/>
    <cellStyle name="Output 3 11 7 2" xfId="19526"/>
    <cellStyle name="Output 3 11 7 3" xfId="36694"/>
    <cellStyle name="Output 3 11 8" xfId="13704"/>
    <cellStyle name="Output 3 11 8 2" xfId="25342"/>
    <cellStyle name="Output 3 11 9" xfId="22815"/>
    <cellStyle name="Output 3 12" xfId="4937"/>
    <cellStyle name="Output 3 12 2" xfId="15307"/>
    <cellStyle name="Output 3 12 2 2" xfId="33309"/>
    <cellStyle name="Output 3 12 3" xfId="26945"/>
    <cellStyle name="Output 3 13" xfId="2409"/>
    <cellStyle name="Output 3 13 2" xfId="12779"/>
    <cellStyle name="Output 3 13 2 2" xfId="31467"/>
    <cellStyle name="Output 3 13 3" xfId="24331"/>
    <cellStyle name="Output 3 14" xfId="4727"/>
    <cellStyle name="Output 3 14 2" xfId="15097"/>
    <cellStyle name="Output 3 14 2 2" xfId="33113"/>
    <cellStyle name="Output 3 14 3" xfId="26735"/>
    <cellStyle name="Output 3 15" xfId="5194"/>
    <cellStyle name="Output 3 15 2" xfId="15563"/>
    <cellStyle name="Output 3 15 3" xfId="27201"/>
    <cellStyle name="Output 3 16" xfId="5999"/>
    <cellStyle name="Output 3 16 2" xfId="16368"/>
    <cellStyle name="Output 3 16 3" xfId="34224"/>
    <cellStyle name="Output 3 17" xfId="6968"/>
    <cellStyle name="Output 3 17 2" xfId="17337"/>
    <cellStyle name="Output 3 17 3" xfId="35042"/>
    <cellStyle name="Output 3 18" xfId="7740"/>
    <cellStyle name="Output 3 18 2" xfId="18109"/>
    <cellStyle name="Output 3 18 3" xfId="35277"/>
    <cellStyle name="Output 3 19" xfId="8462"/>
    <cellStyle name="Output 3 19 2" xfId="18831"/>
    <cellStyle name="Output 3 19 3" xfId="35999"/>
    <cellStyle name="Output 3 2" xfId="474"/>
    <cellStyle name="Output 3 2 10" xfId="4980"/>
    <cellStyle name="Output 3 2 10 2" xfId="15350"/>
    <cellStyle name="Output 3 2 10 3" xfId="26988"/>
    <cellStyle name="Output 3 2 11" xfId="6027"/>
    <cellStyle name="Output 3 2 11 2" xfId="16396"/>
    <cellStyle name="Output 3 2 11 3" xfId="34252"/>
    <cellStyle name="Output 3 2 12" xfId="6977"/>
    <cellStyle name="Output 3 2 12 2" xfId="17346"/>
    <cellStyle name="Output 3 2 12 3" xfId="35051"/>
    <cellStyle name="Output 3 2 13" xfId="7747"/>
    <cellStyle name="Output 3 2 13 2" xfId="18116"/>
    <cellStyle name="Output 3 2 13 3" xfId="35284"/>
    <cellStyle name="Output 3 2 14" xfId="8466"/>
    <cellStyle name="Output 3 2 14 2" xfId="18835"/>
    <cellStyle name="Output 3 2 14 3" xfId="36003"/>
    <cellStyle name="Output 3 2 15" xfId="23355"/>
    <cellStyle name="Output 3 2 16" xfId="21244"/>
    <cellStyle name="Output 3 2 2" xfId="960"/>
    <cellStyle name="Output 3 2 2 10" xfId="6714"/>
    <cellStyle name="Output 3 2 2 10 2" xfId="17083"/>
    <cellStyle name="Output 3 2 2 10 3" xfId="34848"/>
    <cellStyle name="Output 3 2 2 11" xfId="6639"/>
    <cellStyle name="Output 3 2 2 11 2" xfId="17008"/>
    <cellStyle name="Output 3 2 2 11 3" xfId="34773"/>
    <cellStyle name="Output 3 2 2 12" xfId="6595"/>
    <cellStyle name="Output 3 2 2 12 2" xfId="16964"/>
    <cellStyle name="Output 3 2 2 12 3" xfId="34729"/>
    <cellStyle name="Output 3 2 2 13" xfId="11330"/>
    <cellStyle name="Output 3 2 2 13 2" xfId="23566"/>
    <cellStyle name="Output 3 2 2 14" xfId="21319"/>
    <cellStyle name="Output 3 2 2 2" xfId="3053"/>
    <cellStyle name="Output 3 2 2 2 10" xfId="13423"/>
    <cellStyle name="Output 3 2 2 2 10 2" xfId="25061"/>
    <cellStyle name="Output 3 2 2 2 11" xfId="22534"/>
    <cellStyle name="Output 3 2 2 2 2" xfId="3339"/>
    <cellStyle name="Output 3 2 2 2 2 2" xfId="4490"/>
    <cellStyle name="Output 3 2 2 2 2 2 2" xfId="14860"/>
    <cellStyle name="Output 3 2 2 2 2 2 2 2" xfId="32903"/>
    <cellStyle name="Output 3 2 2 2 2 2 3" xfId="26498"/>
    <cellStyle name="Output 3 2 2 2 2 3" xfId="5430"/>
    <cellStyle name="Output 3 2 2 2 2 3 2" xfId="15799"/>
    <cellStyle name="Output 3 2 2 2 2 3 2 2" xfId="33724"/>
    <cellStyle name="Output 3 2 2 2 2 3 3" xfId="27437"/>
    <cellStyle name="Output 3 2 2 2 2 4" xfId="7095"/>
    <cellStyle name="Output 3 2 2 2 2 4 2" xfId="17464"/>
    <cellStyle name="Output 3 2 2 2 2 4 3" xfId="29363"/>
    <cellStyle name="Output 3 2 2 2 2 5" xfId="7850"/>
    <cellStyle name="Output 3 2 2 2 2 5 2" xfId="18219"/>
    <cellStyle name="Output 3 2 2 2 2 5 3" xfId="35387"/>
    <cellStyle name="Output 3 2 2 2 2 6" xfId="8544"/>
    <cellStyle name="Output 3 2 2 2 2 6 2" xfId="18913"/>
    <cellStyle name="Output 3 2 2 2 2 6 3" xfId="36081"/>
    <cellStyle name="Output 3 2 2 2 2 7" xfId="9162"/>
    <cellStyle name="Output 3 2 2 2 2 7 2" xfId="19531"/>
    <cellStyle name="Output 3 2 2 2 2 7 3" xfId="36699"/>
    <cellStyle name="Output 3 2 2 2 2 8" xfId="13709"/>
    <cellStyle name="Output 3 2 2 2 2 8 2" xfId="25347"/>
    <cellStyle name="Output 3 2 2 2 2 9" xfId="22820"/>
    <cellStyle name="Output 3 2 2 2 3" xfId="3772"/>
    <cellStyle name="Output 3 2 2 2 3 2" xfId="4444"/>
    <cellStyle name="Output 3 2 2 2 3 2 2" xfId="14814"/>
    <cellStyle name="Output 3 2 2 2 3 2 2 2" xfId="32857"/>
    <cellStyle name="Output 3 2 2 2 3 2 3" xfId="26452"/>
    <cellStyle name="Output 3 2 2 2 3 3" xfId="5863"/>
    <cellStyle name="Output 3 2 2 2 3 3 2" xfId="16232"/>
    <cellStyle name="Output 3 2 2 2 3 3 2 2" xfId="34157"/>
    <cellStyle name="Output 3 2 2 2 3 3 3" xfId="27870"/>
    <cellStyle name="Output 3 2 2 2 3 4" xfId="7528"/>
    <cellStyle name="Output 3 2 2 2 3 4 2" xfId="17897"/>
    <cellStyle name="Output 3 2 2 2 3 4 3" xfId="29796"/>
    <cellStyle name="Output 3 2 2 2 3 5" xfId="8283"/>
    <cellStyle name="Output 3 2 2 2 3 5 2" xfId="18652"/>
    <cellStyle name="Output 3 2 2 2 3 5 3" xfId="35820"/>
    <cellStyle name="Output 3 2 2 2 3 6" xfId="8977"/>
    <cellStyle name="Output 3 2 2 2 3 6 2" xfId="19346"/>
    <cellStyle name="Output 3 2 2 2 3 6 3" xfId="36514"/>
    <cellStyle name="Output 3 2 2 2 3 7" xfId="9595"/>
    <cellStyle name="Output 3 2 2 2 3 7 2" xfId="19964"/>
    <cellStyle name="Output 3 2 2 2 3 7 3" xfId="37132"/>
    <cellStyle name="Output 3 2 2 2 3 8" xfId="14142"/>
    <cellStyle name="Output 3 2 2 2 3 8 2" xfId="25780"/>
    <cellStyle name="Output 3 2 2 2 3 9" xfId="23253"/>
    <cellStyle name="Output 3 2 2 2 4" xfId="4336"/>
    <cellStyle name="Output 3 2 2 2 4 2" xfId="14706"/>
    <cellStyle name="Output 3 2 2 2 4 2 2" xfId="32761"/>
    <cellStyle name="Output 3 2 2 2 4 3" xfId="26344"/>
    <cellStyle name="Output 3 2 2 2 5" xfId="5260"/>
    <cellStyle name="Output 3 2 2 2 5 2" xfId="15629"/>
    <cellStyle name="Output 3 2 2 2 5 2 2" xfId="33581"/>
    <cellStyle name="Output 3 2 2 2 5 3" xfId="27267"/>
    <cellStyle name="Output 3 2 2 2 6" xfId="6896"/>
    <cellStyle name="Output 3 2 2 2 6 2" xfId="17265"/>
    <cellStyle name="Output 3 2 2 2 6 3" xfId="29077"/>
    <cellStyle name="Output 3 2 2 2 7" xfId="7671"/>
    <cellStyle name="Output 3 2 2 2 7 2" xfId="18040"/>
    <cellStyle name="Output 3 2 2 2 7 3" xfId="35208"/>
    <cellStyle name="Output 3 2 2 2 8" xfId="8399"/>
    <cellStyle name="Output 3 2 2 2 8 2" xfId="18768"/>
    <cellStyle name="Output 3 2 2 2 8 3" xfId="35936"/>
    <cellStyle name="Output 3 2 2 2 9" xfId="9058"/>
    <cellStyle name="Output 3 2 2 2 9 2" xfId="19427"/>
    <cellStyle name="Output 3 2 2 2 9 3" xfId="36595"/>
    <cellStyle name="Output 3 2 2 3" xfId="2121"/>
    <cellStyle name="Output 3 2 2 3 2" xfId="4103"/>
    <cellStyle name="Output 3 2 2 3 2 2" xfId="14473"/>
    <cellStyle name="Output 3 2 2 3 2 2 2" xfId="32545"/>
    <cellStyle name="Output 3 2 2 3 2 3" xfId="26111"/>
    <cellStyle name="Output 3 2 2 3 3" xfId="4906"/>
    <cellStyle name="Output 3 2 2 3 3 2" xfId="15276"/>
    <cellStyle name="Output 3 2 2 3 3 2 2" xfId="33279"/>
    <cellStyle name="Output 3 2 2 3 3 3" xfId="26914"/>
    <cellStyle name="Output 3 2 2 3 4" xfId="6218"/>
    <cellStyle name="Output 3 2 2 3 4 2" xfId="16587"/>
    <cellStyle name="Output 3 2 2 3 4 3" xfId="28201"/>
    <cellStyle name="Output 3 2 2 3 5" xfId="6877"/>
    <cellStyle name="Output 3 2 2 3 5 2" xfId="17246"/>
    <cellStyle name="Output 3 2 2 3 5 3" xfId="35007"/>
    <cellStyle name="Output 3 2 2 3 6" xfId="7655"/>
    <cellStyle name="Output 3 2 2 3 6 2" xfId="18024"/>
    <cellStyle name="Output 3 2 2 3 6 3" xfId="35192"/>
    <cellStyle name="Output 3 2 2 3 7" xfId="8385"/>
    <cellStyle name="Output 3 2 2 3 7 2" xfId="18754"/>
    <cellStyle name="Output 3 2 2 3 7 3" xfId="35922"/>
    <cellStyle name="Output 3 2 2 3 8" xfId="12491"/>
    <cellStyle name="Output 3 2 2 3 8 2" xfId="24043"/>
    <cellStyle name="Output 3 2 2 3 9" xfId="21507"/>
    <cellStyle name="Output 3 2 2 4" xfId="3520"/>
    <cellStyle name="Output 3 2 2 4 2" xfId="4271"/>
    <cellStyle name="Output 3 2 2 4 2 2" xfId="14641"/>
    <cellStyle name="Output 3 2 2 4 2 2 2" xfId="32703"/>
    <cellStyle name="Output 3 2 2 4 2 3" xfId="26279"/>
    <cellStyle name="Output 3 2 2 4 3" xfId="5611"/>
    <cellStyle name="Output 3 2 2 4 3 2" xfId="15980"/>
    <cellStyle name="Output 3 2 2 4 3 2 2" xfId="33905"/>
    <cellStyle name="Output 3 2 2 4 3 3" xfId="27618"/>
    <cellStyle name="Output 3 2 2 4 4" xfId="7276"/>
    <cellStyle name="Output 3 2 2 4 4 2" xfId="17645"/>
    <cellStyle name="Output 3 2 2 4 4 3" xfId="29544"/>
    <cellStyle name="Output 3 2 2 4 5" xfId="8031"/>
    <cellStyle name="Output 3 2 2 4 5 2" xfId="18400"/>
    <cellStyle name="Output 3 2 2 4 5 3" xfId="35568"/>
    <cellStyle name="Output 3 2 2 4 6" xfId="8725"/>
    <cellStyle name="Output 3 2 2 4 6 2" xfId="19094"/>
    <cellStyle name="Output 3 2 2 4 6 3" xfId="36262"/>
    <cellStyle name="Output 3 2 2 4 7" xfId="9343"/>
    <cellStyle name="Output 3 2 2 4 7 2" xfId="19712"/>
    <cellStyle name="Output 3 2 2 4 7 3" xfId="36880"/>
    <cellStyle name="Output 3 2 2 4 8" xfId="13890"/>
    <cellStyle name="Output 3 2 2 4 8 2" xfId="25528"/>
    <cellStyle name="Output 3 2 2 4 9" xfId="23001"/>
    <cellStyle name="Output 3 2 2 5" xfId="2422"/>
    <cellStyle name="Output 3 2 2 5 2" xfId="12792"/>
    <cellStyle name="Output 3 2 2 5 2 2" xfId="31479"/>
    <cellStyle name="Output 3 2 2 5 3" xfId="24344"/>
    <cellStyle name="Output 3 2 2 6" xfId="3825"/>
    <cellStyle name="Output 3 2 2 6 2" xfId="14195"/>
    <cellStyle name="Output 3 2 2 6 2 2" xfId="32285"/>
    <cellStyle name="Output 3 2 2 6 3" xfId="25833"/>
    <cellStyle name="Output 3 2 2 7" xfId="5360"/>
    <cellStyle name="Output 3 2 2 7 2" xfId="15729"/>
    <cellStyle name="Output 3 2 2 7 2 2" xfId="33660"/>
    <cellStyle name="Output 3 2 2 7 3" xfId="27367"/>
    <cellStyle name="Output 3 2 2 8" xfId="5033"/>
    <cellStyle name="Output 3 2 2 8 2" xfId="15403"/>
    <cellStyle name="Output 3 2 2 8 3" xfId="27041"/>
    <cellStyle name="Output 3 2 2 9" xfId="6084"/>
    <cellStyle name="Output 3 2 2 9 2" xfId="16453"/>
    <cellStyle name="Output 3 2 2 9 3" xfId="34309"/>
    <cellStyle name="Output 3 2 3" xfId="1062"/>
    <cellStyle name="Output 3 2 3 10" xfId="6461"/>
    <cellStyle name="Output 3 2 3 10 2" xfId="16830"/>
    <cellStyle name="Output 3 2 3 10 3" xfId="34595"/>
    <cellStyle name="Output 3 2 3 11" xfId="6789"/>
    <cellStyle name="Output 3 2 3 11 2" xfId="17158"/>
    <cellStyle name="Output 3 2 3 11 3" xfId="34923"/>
    <cellStyle name="Output 3 2 3 12" xfId="11432"/>
    <cellStyle name="Output 3 2 3 12 2" xfId="24395"/>
    <cellStyle name="Output 3 2 3 13" xfId="21868"/>
    <cellStyle name="Output 3 2 3 2" xfId="3695"/>
    <cellStyle name="Output 3 2 3 2 2" xfId="4498"/>
    <cellStyle name="Output 3 2 3 2 2 2" xfId="14868"/>
    <cellStyle name="Output 3 2 3 2 2 2 2" xfId="32910"/>
    <cellStyle name="Output 3 2 3 2 2 3" xfId="26506"/>
    <cellStyle name="Output 3 2 3 2 3" xfId="5786"/>
    <cellStyle name="Output 3 2 3 2 3 2" xfId="16155"/>
    <cellStyle name="Output 3 2 3 2 3 2 2" xfId="34080"/>
    <cellStyle name="Output 3 2 3 2 3 3" xfId="27793"/>
    <cellStyle name="Output 3 2 3 2 4" xfId="7451"/>
    <cellStyle name="Output 3 2 3 2 4 2" xfId="17820"/>
    <cellStyle name="Output 3 2 3 2 4 3" xfId="29719"/>
    <cellStyle name="Output 3 2 3 2 5" xfId="8206"/>
    <cellStyle name="Output 3 2 3 2 5 2" xfId="18575"/>
    <cellStyle name="Output 3 2 3 2 5 3" xfId="35743"/>
    <cellStyle name="Output 3 2 3 2 6" xfId="8900"/>
    <cellStyle name="Output 3 2 3 2 6 2" xfId="19269"/>
    <cellStyle name="Output 3 2 3 2 6 3" xfId="36437"/>
    <cellStyle name="Output 3 2 3 2 7" xfId="9518"/>
    <cellStyle name="Output 3 2 3 2 7 2" xfId="19887"/>
    <cellStyle name="Output 3 2 3 2 7 3" xfId="37055"/>
    <cellStyle name="Output 3 2 3 2 8" xfId="14065"/>
    <cellStyle name="Output 3 2 3 2 8 2" xfId="25703"/>
    <cellStyle name="Output 3 2 3 2 9" xfId="23176"/>
    <cellStyle name="Output 3 2 3 3" xfId="3596"/>
    <cellStyle name="Output 3 2 3 3 2" xfId="3948"/>
    <cellStyle name="Output 3 2 3 3 2 2" xfId="14318"/>
    <cellStyle name="Output 3 2 3 3 2 2 2" xfId="32404"/>
    <cellStyle name="Output 3 2 3 3 2 3" xfId="25956"/>
    <cellStyle name="Output 3 2 3 3 3" xfId="5687"/>
    <cellStyle name="Output 3 2 3 3 3 2" xfId="16056"/>
    <cellStyle name="Output 3 2 3 3 3 2 2" xfId="33981"/>
    <cellStyle name="Output 3 2 3 3 3 3" xfId="27694"/>
    <cellStyle name="Output 3 2 3 3 4" xfId="7352"/>
    <cellStyle name="Output 3 2 3 3 4 2" xfId="17721"/>
    <cellStyle name="Output 3 2 3 3 4 3" xfId="29620"/>
    <cellStyle name="Output 3 2 3 3 5" xfId="8107"/>
    <cellStyle name="Output 3 2 3 3 5 2" xfId="18476"/>
    <cellStyle name="Output 3 2 3 3 5 3" xfId="35644"/>
    <cellStyle name="Output 3 2 3 3 6" xfId="8801"/>
    <cellStyle name="Output 3 2 3 3 6 2" xfId="19170"/>
    <cellStyle name="Output 3 2 3 3 6 3" xfId="36338"/>
    <cellStyle name="Output 3 2 3 3 7" xfId="9419"/>
    <cellStyle name="Output 3 2 3 3 7 2" xfId="19788"/>
    <cellStyle name="Output 3 2 3 3 7 3" xfId="36956"/>
    <cellStyle name="Output 3 2 3 3 8" xfId="13966"/>
    <cellStyle name="Output 3 2 3 3 8 2" xfId="25604"/>
    <cellStyle name="Output 3 2 3 3 9" xfId="23077"/>
    <cellStyle name="Output 3 2 3 4" xfId="1847"/>
    <cellStyle name="Output 3 2 3 4 2" xfId="12217"/>
    <cellStyle name="Output 3 2 3 4 2 2" xfId="31002"/>
    <cellStyle name="Output 3 2 3 4 3" xfId="23769"/>
    <cellStyle name="Output 3 2 3 5" xfId="5096"/>
    <cellStyle name="Output 3 2 3 5 2" xfId="15466"/>
    <cellStyle name="Output 3 2 3 5 2 2" xfId="33446"/>
    <cellStyle name="Output 3 2 3 5 3" xfId="27104"/>
    <cellStyle name="Output 3 2 3 6" xfId="5352"/>
    <cellStyle name="Output 3 2 3 6 2" xfId="15721"/>
    <cellStyle name="Output 3 2 3 6 2 2" xfId="33655"/>
    <cellStyle name="Output 3 2 3 6 3" xfId="27359"/>
    <cellStyle name="Output 3 2 3 7" xfId="4944"/>
    <cellStyle name="Output 3 2 3 7 2" xfId="15314"/>
    <cellStyle name="Output 3 2 3 7 3" xfId="26952"/>
    <cellStyle name="Output 3 2 3 8" xfId="6473"/>
    <cellStyle name="Output 3 2 3 8 2" xfId="16842"/>
    <cellStyle name="Output 3 2 3 8 3" xfId="34607"/>
    <cellStyle name="Output 3 2 3 9" xfId="6768"/>
    <cellStyle name="Output 3 2 3 9 2" xfId="17137"/>
    <cellStyle name="Output 3 2 3 9 3" xfId="34902"/>
    <cellStyle name="Output 3 2 4" xfId="723"/>
    <cellStyle name="Output 3 2 4 10" xfId="1526"/>
    <cellStyle name="Output 3 2 4 10 2" xfId="11896"/>
    <cellStyle name="Output 3 2 4 10 3" xfId="30694"/>
    <cellStyle name="Output 3 2 4 11" xfId="2992"/>
    <cellStyle name="Output 3 2 4 11 2" xfId="13362"/>
    <cellStyle name="Output 3 2 4 11 3" xfId="32045"/>
    <cellStyle name="Output 3 2 4 12" xfId="11093"/>
    <cellStyle name="Output 3 2 4 12 2" xfId="24824"/>
    <cellStyle name="Output 3 2 4 13" xfId="22297"/>
    <cellStyle name="Output 3 2 4 2" xfId="3481"/>
    <cellStyle name="Output 3 2 4 2 2" xfId="4434"/>
    <cellStyle name="Output 3 2 4 2 2 2" xfId="14804"/>
    <cellStyle name="Output 3 2 4 2 2 2 2" xfId="32848"/>
    <cellStyle name="Output 3 2 4 2 2 3" xfId="26442"/>
    <cellStyle name="Output 3 2 4 2 3" xfId="5572"/>
    <cellStyle name="Output 3 2 4 2 3 2" xfId="15941"/>
    <cellStyle name="Output 3 2 4 2 3 2 2" xfId="33866"/>
    <cellStyle name="Output 3 2 4 2 3 3" xfId="27579"/>
    <cellStyle name="Output 3 2 4 2 4" xfId="7237"/>
    <cellStyle name="Output 3 2 4 2 4 2" xfId="17606"/>
    <cellStyle name="Output 3 2 4 2 4 3" xfId="29505"/>
    <cellStyle name="Output 3 2 4 2 5" xfId="7992"/>
    <cellStyle name="Output 3 2 4 2 5 2" xfId="18361"/>
    <cellStyle name="Output 3 2 4 2 5 3" xfId="35529"/>
    <cellStyle name="Output 3 2 4 2 6" xfId="8686"/>
    <cellStyle name="Output 3 2 4 2 6 2" xfId="19055"/>
    <cellStyle name="Output 3 2 4 2 6 3" xfId="36223"/>
    <cellStyle name="Output 3 2 4 2 7" xfId="9304"/>
    <cellStyle name="Output 3 2 4 2 7 2" xfId="19673"/>
    <cellStyle name="Output 3 2 4 2 7 3" xfId="36841"/>
    <cellStyle name="Output 3 2 4 2 8" xfId="13851"/>
    <cellStyle name="Output 3 2 4 2 8 2" xfId="25489"/>
    <cellStyle name="Output 3 2 4 2 9" xfId="22962"/>
    <cellStyle name="Output 3 2 4 3" xfId="3369"/>
    <cellStyle name="Output 3 2 4 3 2" xfId="3999"/>
    <cellStyle name="Output 3 2 4 3 2 2" xfId="14369"/>
    <cellStyle name="Output 3 2 4 3 2 2 2" xfId="32448"/>
    <cellStyle name="Output 3 2 4 3 2 3" xfId="26007"/>
    <cellStyle name="Output 3 2 4 3 3" xfId="5460"/>
    <cellStyle name="Output 3 2 4 3 3 2" xfId="15829"/>
    <cellStyle name="Output 3 2 4 3 3 2 2" xfId="33754"/>
    <cellStyle name="Output 3 2 4 3 3 3" xfId="27467"/>
    <cellStyle name="Output 3 2 4 3 4" xfId="7125"/>
    <cellStyle name="Output 3 2 4 3 4 2" xfId="17494"/>
    <cellStyle name="Output 3 2 4 3 4 3" xfId="29393"/>
    <cellStyle name="Output 3 2 4 3 5" xfId="7880"/>
    <cellStyle name="Output 3 2 4 3 5 2" xfId="18249"/>
    <cellStyle name="Output 3 2 4 3 5 3" xfId="35417"/>
    <cellStyle name="Output 3 2 4 3 6" xfId="8574"/>
    <cellStyle name="Output 3 2 4 3 6 2" xfId="18943"/>
    <cellStyle name="Output 3 2 4 3 6 3" xfId="36111"/>
    <cellStyle name="Output 3 2 4 3 7" xfId="9192"/>
    <cellStyle name="Output 3 2 4 3 7 2" xfId="19561"/>
    <cellStyle name="Output 3 2 4 3 7 3" xfId="36729"/>
    <cellStyle name="Output 3 2 4 3 8" xfId="13739"/>
    <cellStyle name="Output 3 2 4 3 8 2" xfId="25377"/>
    <cellStyle name="Output 3 2 4 3 9" xfId="22850"/>
    <cellStyle name="Output 3 2 4 4" xfId="4939"/>
    <cellStyle name="Output 3 2 4 4 2" xfId="15309"/>
    <cellStyle name="Output 3 2 4 4 2 2" xfId="33311"/>
    <cellStyle name="Output 3 2 4 4 3" xfId="26947"/>
    <cellStyle name="Output 3 2 4 5" xfId="1797"/>
    <cellStyle name="Output 3 2 4 5 2" xfId="12167"/>
    <cellStyle name="Output 3 2 4 5 2 2" xfId="30954"/>
    <cellStyle name="Output 3 2 4 5 3" xfId="23719"/>
    <cellStyle name="Output 3 2 4 6" xfId="4194"/>
    <cellStyle name="Output 3 2 4 6 2" xfId="14564"/>
    <cellStyle name="Output 3 2 4 6 2 2" xfId="32630"/>
    <cellStyle name="Output 3 2 4 6 3" xfId="26202"/>
    <cellStyle name="Output 3 2 4 7" xfId="1854"/>
    <cellStyle name="Output 3 2 4 7 2" xfId="12224"/>
    <cellStyle name="Output 3 2 4 7 3" xfId="23776"/>
    <cellStyle name="Output 3 2 4 8" xfId="6736"/>
    <cellStyle name="Output 3 2 4 8 2" xfId="17105"/>
    <cellStyle name="Output 3 2 4 8 3" xfId="34870"/>
    <cellStyle name="Output 3 2 4 9" xfId="6209"/>
    <cellStyle name="Output 3 2 4 9 2" xfId="16578"/>
    <cellStyle name="Output 3 2 4 9 3" xfId="34426"/>
    <cellStyle name="Output 3 2 5" xfId="3611"/>
    <cellStyle name="Output 3 2 5 2" xfId="4432"/>
    <cellStyle name="Output 3 2 5 2 2" xfId="14802"/>
    <cellStyle name="Output 3 2 5 2 2 2" xfId="32846"/>
    <cellStyle name="Output 3 2 5 2 3" xfId="26440"/>
    <cellStyle name="Output 3 2 5 3" xfId="5702"/>
    <cellStyle name="Output 3 2 5 3 2" xfId="16071"/>
    <cellStyle name="Output 3 2 5 3 2 2" xfId="33996"/>
    <cellStyle name="Output 3 2 5 3 3" xfId="27709"/>
    <cellStyle name="Output 3 2 5 4" xfId="7367"/>
    <cellStyle name="Output 3 2 5 4 2" xfId="17736"/>
    <cellStyle name="Output 3 2 5 4 3" xfId="29635"/>
    <cellStyle name="Output 3 2 5 5" xfId="8122"/>
    <cellStyle name="Output 3 2 5 5 2" xfId="18491"/>
    <cellStyle name="Output 3 2 5 5 3" xfId="35659"/>
    <cellStyle name="Output 3 2 5 6" xfId="8816"/>
    <cellStyle name="Output 3 2 5 6 2" xfId="19185"/>
    <cellStyle name="Output 3 2 5 6 3" xfId="36353"/>
    <cellStyle name="Output 3 2 5 7" xfId="9434"/>
    <cellStyle name="Output 3 2 5 7 2" xfId="19803"/>
    <cellStyle name="Output 3 2 5 7 3" xfId="36971"/>
    <cellStyle name="Output 3 2 5 8" xfId="13981"/>
    <cellStyle name="Output 3 2 5 8 2" xfId="25619"/>
    <cellStyle name="Output 3 2 5 9" xfId="23092"/>
    <cellStyle name="Output 3 2 6" xfId="2162"/>
    <cellStyle name="Output 3 2 6 2" xfId="5060"/>
    <cellStyle name="Output 3 2 6 2 2" xfId="15430"/>
    <cellStyle name="Output 3 2 6 2 2 2" xfId="33418"/>
    <cellStyle name="Output 3 2 6 2 3" xfId="27068"/>
    <cellStyle name="Output 3 2 6 3" xfId="5094"/>
    <cellStyle name="Output 3 2 6 3 2" xfId="15464"/>
    <cellStyle name="Output 3 2 6 3 2 2" xfId="33444"/>
    <cellStyle name="Output 3 2 6 3 3" xfId="27102"/>
    <cellStyle name="Output 3 2 6 4" xfId="6257"/>
    <cellStyle name="Output 3 2 6 4 2" xfId="16626"/>
    <cellStyle name="Output 3 2 6 4 3" xfId="28242"/>
    <cellStyle name="Output 3 2 6 5" xfId="6170"/>
    <cellStyle name="Output 3 2 6 5 2" xfId="16539"/>
    <cellStyle name="Output 3 2 6 5 3" xfId="34395"/>
    <cellStyle name="Output 3 2 6 6" xfId="6773"/>
    <cellStyle name="Output 3 2 6 6 2" xfId="17142"/>
    <cellStyle name="Output 3 2 6 6 3" xfId="34907"/>
    <cellStyle name="Output 3 2 6 7" xfId="6403"/>
    <cellStyle name="Output 3 2 6 7 2" xfId="16772"/>
    <cellStyle name="Output 3 2 6 7 3" xfId="34541"/>
    <cellStyle name="Output 3 2 6 8" xfId="12532"/>
    <cellStyle name="Output 3 2 6 8 2" xfId="24084"/>
    <cellStyle name="Output 3 2 6 9" xfId="21548"/>
    <cellStyle name="Output 3 2 7" xfId="5110"/>
    <cellStyle name="Output 3 2 7 2" xfId="15480"/>
    <cellStyle name="Output 3 2 7 2 2" xfId="33457"/>
    <cellStyle name="Output 3 2 7 3" xfId="27118"/>
    <cellStyle name="Output 3 2 8" xfId="4006"/>
    <cellStyle name="Output 3 2 8 2" xfId="14376"/>
    <cellStyle name="Output 3 2 8 2 2" xfId="32453"/>
    <cellStyle name="Output 3 2 8 3" xfId="26014"/>
    <cellStyle name="Output 3 2 9" xfId="1827"/>
    <cellStyle name="Output 3 2 9 2" xfId="12197"/>
    <cellStyle name="Output 3 2 9 2 2" xfId="30982"/>
    <cellStyle name="Output 3 2 9 3" xfId="23749"/>
    <cellStyle name="Output 3 20" xfId="23332"/>
    <cellStyle name="Output 3 21" xfId="21221"/>
    <cellStyle name="Output 3 3" xfId="499"/>
    <cellStyle name="Output 3 3 10" xfId="5967"/>
    <cellStyle name="Output 3 3 10 2" xfId="16336"/>
    <cellStyle name="Output 3 3 10 3" xfId="27974"/>
    <cellStyle name="Output 3 3 11" xfId="6052"/>
    <cellStyle name="Output 3 3 11 2" xfId="16421"/>
    <cellStyle name="Output 3 3 11 3" xfId="34277"/>
    <cellStyle name="Output 3 3 12" xfId="1480"/>
    <cellStyle name="Output 3 3 12 2" xfId="11850"/>
    <cellStyle name="Output 3 3 12 3" xfId="30648"/>
    <cellStyle name="Output 3 3 13" xfId="5990"/>
    <cellStyle name="Output 3 3 13 2" xfId="16359"/>
    <cellStyle name="Output 3 3 13 3" xfId="34215"/>
    <cellStyle name="Output 3 3 14" xfId="1627"/>
    <cellStyle name="Output 3 3 14 2" xfId="11997"/>
    <cellStyle name="Output 3 3 14 3" xfId="30795"/>
    <cellStyle name="Output 3 3 15" xfId="23380"/>
    <cellStyle name="Output 3 3 16" xfId="21269"/>
    <cellStyle name="Output 3 3 2" xfId="985"/>
    <cellStyle name="Output 3 3 2 10" xfId="6970"/>
    <cellStyle name="Output 3 3 2 10 2" xfId="17339"/>
    <cellStyle name="Output 3 3 2 10 3" xfId="35044"/>
    <cellStyle name="Output 3 3 2 11" xfId="7741"/>
    <cellStyle name="Output 3 3 2 11 2" xfId="18110"/>
    <cellStyle name="Output 3 3 2 11 3" xfId="35278"/>
    <cellStyle name="Output 3 3 2 12" xfId="8463"/>
    <cellStyle name="Output 3 3 2 12 2" xfId="18832"/>
    <cellStyle name="Output 3 3 2 12 3" xfId="36000"/>
    <cellStyle name="Output 3 3 2 13" xfId="11355"/>
    <cellStyle name="Output 3 3 2 13 2" xfId="23591"/>
    <cellStyle name="Output 3 3 2 14" xfId="21344"/>
    <cellStyle name="Output 3 3 2 2" xfId="3078"/>
    <cellStyle name="Output 3 3 2 2 10" xfId="13448"/>
    <cellStyle name="Output 3 3 2 2 10 2" xfId="25086"/>
    <cellStyle name="Output 3 3 2 2 11" xfId="22559"/>
    <cellStyle name="Output 3 3 2 2 2" xfId="3613"/>
    <cellStyle name="Output 3 3 2 2 2 2" xfId="4283"/>
    <cellStyle name="Output 3 3 2 2 2 2 2" xfId="14653"/>
    <cellStyle name="Output 3 3 2 2 2 2 2 2" xfId="32714"/>
    <cellStyle name="Output 3 3 2 2 2 2 3" xfId="26291"/>
    <cellStyle name="Output 3 3 2 2 2 3" xfId="5704"/>
    <cellStyle name="Output 3 3 2 2 2 3 2" xfId="16073"/>
    <cellStyle name="Output 3 3 2 2 2 3 2 2" xfId="33998"/>
    <cellStyle name="Output 3 3 2 2 2 3 3" xfId="27711"/>
    <cellStyle name="Output 3 3 2 2 2 4" xfId="7369"/>
    <cellStyle name="Output 3 3 2 2 2 4 2" xfId="17738"/>
    <cellStyle name="Output 3 3 2 2 2 4 3" xfId="29637"/>
    <cellStyle name="Output 3 3 2 2 2 5" xfId="8124"/>
    <cellStyle name="Output 3 3 2 2 2 5 2" xfId="18493"/>
    <cellStyle name="Output 3 3 2 2 2 5 3" xfId="35661"/>
    <cellStyle name="Output 3 3 2 2 2 6" xfId="8818"/>
    <cellStyle name="Output 3 3 2 2 2 6 2" xfId="19187"/>
    <cellStyle name="Output 3 3 2 2 2 6 3" xfId="36355"/>
    <cellStyle name="Output 3 3 2 2 2 7" xfId="9436"/>
    <cellStyle name="Output 3 3 2 2 2 7 2" xfId="19805"/>
    <cellStyle name="Output 3 3 2 2 2 7 3" xfId="36973"/>
    <cellStyle name="Output 3 3 2 2 2 8" xfId="13983"/>
    <cellStyle name="Output 3 3 2 2 2 8 2" xfId="25621"/>
    <cellStyle name="Output 3 3 2 2 2 9" xfId="23094"/>
    <cellStyle name="Output 3 3 2 2 3" xfId="3797"/>
    <cellStyle name="Output 3 3 2 2 3 2" xfId="5152"/>
    <cellStyle name="Output 3 3 2 2 3 2 2" xfId="15521"/>
    <cellStyle name="Output 3 3 2 2 3 2 2 2" xfId="33495"/>
    <cellStyle name="Output 3 3 2 2 3 2 3" xfId="27159"/>
    <cellStyle name="Output 3 3 2 2 3 3" xfId="5888"/>
    <cellStyle name="Output 3 3 2 2 3 3 2" xfId="16257"/>
    <cellStyle name="Output 3 3 2 2 3 3 2 2" xfId="34182"/>
    <cellStyle name="Output 3 3 2 2 3 3 3" xfId="27895"/>
    <cellStyle name="Output 3 3 2 2 3 4" xfId="7553"/>
    <cellStyle name="Output 3 3 2 2 3 4 2" xfId="17922"/>
    <cellStyle name="Output 3 3 2 2 3 4 3" xfId="29821"/>
    <cellStyle name="Output 3 3 2 2 3 5" xfId="8308"/>
    <cellStyle name="Output 3 3 2 2 3 5 2" xfId="18677"/>
    <cellStyle name="Output 3 3 2 2 3 5 3" xfId="35845"/>
    <cellStyle name="Output 3 3 2 2 3 6" xfId="9002"/>
    <cellStyle name="Output 3 3 2 2 3 6 2" xfId="19371"/>
    <cellStyle name="Output 3 3 2 2 3 6 3" xfId="36539"/>
    <cellStyle name="Output 3 3 2 2 3 7" xfId="9620"/>
    <cellStyle name="Output 3 3 2 2 3 7 2" xfId="19989"/>
    <cellStyle name="Output 3 3 2 2 3 7 3" xfId="37157"/>
    <cellStyle name="Output 3 3 2 2 3 8" xfId="14167"/>
    <cellStyle name="Output 3 3 2 2 3 8 2" xfId="25805"/>
    <cellStyle name="Output 3 3 2 2 3 9" xfId="23278"/>
    <cellStyle name="Output 3 3 2 2 4" xfId="1897"/>
    <cellStyle name="Output 3 3 2 2 4 2" xfId="12267"/>
    <cellStyle name="Output 3 3 2 2 4 2 2" xfId="31048"/>
    <cellStyle name="Output 3 3 2 2 4 3" xfId="23819"/>
    <cellStyle name="Output 3 3 2 2 5" xfId="5285"/>
    <cellStyle name="Output 3 3 2 2 5 2" xfId="15654"/>
    <cellStyle name="Output 3 3 2 2 5 2 2" xfId="33606"/>
    <cellStyle name="Output 3 3 2 2 5 3" xfId="27292"/>
    <cellStyle name="Output 3 3 2 2 6" xfId="6921"/>
    <cellStyle name="Output 3 3 2 2 6 2" xfId="17290"/>
    <cellStyle name="Output 3 3 2 2 6 3" xfId="29102"/>
    <cellStyle name="Output 3 3 2 2 7" xfId="7696"/>
    <cellStyle name="Output 3 3 2 2 7 2" xfId="18065"/>
    <cellStyle name="Output 3 3 2 2 7 3" xfId="35233"/>
    <cellStyle name="Output 3 3 2 2 8" xfId="8424"/>
    <cellStyle name="Output 3 3 2 2 8 2" xfId="18793"/>
    <cellStyle name="Output 3 3 2 2 8 3" xfId="35961"/>
    <cellStyle name="Output 3 3 2 2 9" xfId="9083"/>
    <cellStyle name="Output 3 3 2 2 9 2" xfId="19452"/>
    <cellStyle name="Output 3 3 2 2 9 3" xfId="36620"/>
    <cellStyle name="Output 3 3 2 3" xfId="3600"/>
    <cellStyle name="Output 3 3 2 3 2" xfId="4344"/>
    <cellStyle name="Output 3 3 2 3 2 2" xfId="14714"/>
    <cellStyle name="Output 3 3 2 3 2 2 2" xfId="32769"/>
    <cellStyle name="Output 3 3 2 3 2 3" xfId="26352"/>
    <cellStyle name="Output 3 3 2 3 3" xfId="5691"/>
    <cellStyle name="Output 3 3 2 3 3 2" xfId="16060"/>
    <cellStyle name="Output 3 3 2 3 3 2 2" xfId="33985"/>
    <cellStyle name="Output 3 3 2 3 3 3" xfId="27698"/>
    <cellStyle name="Output 3 3 2 3 4" xfId="7356"/>
    <cellStyle name="Output 3 3 2 3 4 2" xfId="17725"/>
    <cellStyle name="Output 3 3 2 3 4 3" xfId="29624"/>
    <cellStyle name="Output 3 3 2 3 5" xfId="8111"/>
    <cellStyle name="Output 3 3 2 3 5 2" xfId="18480"/>
    <cellStyle name="Output 3 3 2 3 5 3" xfId="35648"/>
    <cellStyle name="Output 3 3 2 3 6" xfId="8805"/>
    <cellStyle name="Output 3 3 2 3 6 2" xfId="19174"/>
    <cellStyle name="Output 3 3 2 3 6 3" xfId="36342"/>
    <cellStyle name="Output 3 3 2 3 7" xfId="9423"/>
    <cellStyle name="Output 3 3 2 3 7 2" xfId="19792"/>
    <cellStyle name="Output 3 3 2 3 7 3" xfId="36960"/>
    <cellStyle name="Output 3 3 2 3 8" xfId="13970"/>
    <cellStyle name="Output 3 3 2 3 8 2" xfId="25608"/>
    <cellStyle name="Output 3 3 2 3 9" xfId="23081"/>
    <cellStyle name="Output 3 3 2 4" xfId="3327"/>
    <cellStyle name="Output 3 3 2 4 2" xfId="4032"/>
    <cellStyle name="Output 3 3 2 4 2 2" xfId="14402"/>
    <cellStyle name="Output 3 3 2 4 2 2 2" xfId="32476"/>
    <cellStyle name="Output 3 3 2 4 2 3" xfId="26040"/>
    <cellStyle name="Output 3 3 2 4 3" xfId="5418"/>
    <cellStyle name="Output 3 3 2 4 3 2" xfId="15787"/>
    <cellStyle name="Output 3 3 2 4 3 2 2" xfId="33712"/>
    <cellStyle name="Output 3 3 2 4 3 3" xfId="27425"/>
    <cellStyle name="Output 3 3 2 4 4" xfId="7083"/>
    <cellStyle name="Output 3 3 2 4 4 2" xfId="17452"/>
    <cellStyle name="Output 3 3 2 4 4 3" xfId="29351"/>
    <cellStyle name="Output 3 3 2 4 5" xfId="7838"/>
    <cellStyle name="Output 3 3 2 4 5 2" xfId="18207"/>
    <cellStyle name="Output 3 3 2 4 5 3" xfId="35375"/>
    <cellStyle name="Output 3 3 2 4 6" xfId="8532"/>
    <cellStyle name="Output 3 3 2 4 6 2" xfId="18901"/>
    <cellStyle name="Output 3 3 2 4 6 3" xfId="36069"/>
    <cellStyle name="Output 3 3 2 4 7" xfId="9150"/>
    <cellStyle name="Output 3 3 2 4 7 2" xfId="19519"/>
    <cellStyle name="Output 3 3 2 4 7 3" xfId="36687"/>
    <cellStyle name="Output 3 3 2 4 8" xfId="13697"/>
    <cellStyle name="Output 3 3 2 4 8 2" xfId="25335"/>
    <cellStyle name="Output 3 3 2 4 9" xfId="22808"/>
    <cellStyle name="Output 3 3 2 5" xfId="1714"/>
    <cellStyle name="Output 3 3 2 5 2" xfId="12084"/>
    <cellStyle name="Output 3 3 2 5 2 2" xfId="30878"/>
    <cellStyle name="Output 3 3 2 5 3" xfId="23636"/>
    <cellStyle name="Output 3 3 2 6" xfId="1820"/>
    <cellStyle name="Output 3 3 2 6 2" xfId="12190"/>
    <cellStyle name="Output 3 3 2 6 2 2" xfId="30975"/>
    <cellStyle name="Output 3 3 2 6 3" xfId="23742"/>
    <cellStyle name="Output 3 3 2 7" xfId="5377"/>
    <cellStyle name="Output 3 3 2 7 2" xfId="15746"/>
    <cellStyle name="Output 3 3 2 7 2 2" xfId="33671"/>
    <cellStyle name="Output 3 3 2 7 3" xfId="27384"/>
    <cellStyle name="Output 3 3 2 8" xfId="5957"/>
    <cellStyle name="Output 3 3 2 8 2" xfId="16326"/>
    <cellStyle name="Output 3 3 2 8 3" xfId="27964"/>
    <cellStyle name="Output 3 3 2 9" xfId="6109"/>
    <cellStyle name="Output 3 3 2 9 2" xfId="16478"/>
    <cellStyle name="Output 3 3 2 9 3" xfId="34334"/>
    <cellStyle name="Output 3 3 3" xfId="1087"/>
    <cellStyle name="Output 3 3 3 10" xfId="7644"/>
    <cellStyle name="Output 3 3 3 10 2" xfId="18013"/>
    <cellStyle name="Output 3 3 3 10 3" xfId="35181"/>
    <cellStyle name="Output 3 3 3 11" xfId="8376"/>
    <cellStyle name="Output 3 3 3 11 2" xfId="18745"/>
    <cellStyle name="Output 3 3 3 11 3" xfId="35913"/>
    <cellStyle name="Output 3 3 3 12" xfId="11457"/>
    <cellStyle name="Output 3 3 3 12 2" xfId="24420"/>
    <cellStyle name="Output 3 3 3 13" xfId="21893"/>
    <cellStyle name="Output 3 3 3 2" xfId="3501"/>
    <cellStyle name="Output 3 3 3 2 2" xfId="4362"/>
    <cellStyle name="Output 3 3 3 2 2 2" xfId="14732"/>
    <cellStyle name="Output 3 3 3 2 2 2 2" xfId="32784"/>
    <cellStyle name="Output 3 3 3 2 2 3" xfId="26370"/>
    <cellStyle name="Output 3 3 3 2 3" xfId="5592"/>
    <cellStyle name="Output 3 3 3 2 3 2" xfId="15961"/>
    <cellStyle name="Output 3 3 3 2 3 2 2" xfId="33886"/>
    <cellStyle name="Output 3 3 3 2 3 3" xfId="27599"/>
    <cellStyle name="Output 3 3 3 2 4" xfId="7257"/>
    <cellStyle name="Output 3 3 3 2 4 2" xfId="17626"/>
    <cellStyle name="Output 3 3 3 2 4 3" xfId="29525"/>
    <cellStyle name="Output 3 3 3 2 5" xfId="8012"/>
    <cellStyle name="Output 3 3 3 2 5 2" xfId="18381"/>
    <cellStyle name="Output 3 3 3 2 5 3" xfId="35549"/>
    <cellStyle name="Output 3 3 3 2 6" xfId="8706"/>
    <cellStyle name="Output 3 3 3 2 6 2" xfId="19075"/>
    <cellStyle name="Output 3 3 3 2 6 3" xfId="36243"/>
    <cellStyle name="Output 3 3 3 2 7" xfId="9324"/>
    <cellStyle name="Output 3 3 3 2 7 2" xfId="19693"/>
    <cellStyle name="Output 3 3 3 2 7 3" xfId="36861"/>
    <cellStyle name="Output 3 3 3 2 8" xfId="13871"/>
    <cellStyle name="Output 3 3 3 2 8 2" xfId="25509"/>
    <cellStyle name="Output 3 3 3 2 9" xfId="22982"/>
    <cellStyle name="Output 3 3 3 3" xfId="2208"/>
    <cellStyle name="Output 3 3 3 3 2" xfId="4888"/>
    <cellStyle name="Output 3 3 3 3 2 2" xfId="15258"/>
    <cellStyle name="Output 3 3 3 3 2 2 2" xfId="33263"/>
    <cellStyle name="Output 3 3 3 3 2 3" xfId="26896"/>
    <cellStyle name="Output 3 3 3 3 3" xfId="3863"/>
    <cellStyle name="Output 3 3 3 3 3 2" xfId="14233"/>
    <cellStyle name="Output 3 3 3 3 3 2 2" xfId="32323"/>
    <cellStyle name="Output 3 3 3 3 3 3" xfId="25871"/>
    <cellStyle name="Output 3 3 3 3 4" xfId="6294"/>
    <cellStyle name="Output 3 3 3 3 4 2" xfId="16663"/>
    <cellStyle name="Output 3 3 3 3 4 3" xfId="28288"/>
    <cellStyle name="Output 3 3 3 3 5" xfId="6062"/>
    <cellStyle name="Output 3 3 3 3 5 2" xfId="16431"/>
    <cellStyle name="Output 3 3 3 3 5 3" xfId="34287"/>
    <cellStyle name="Output 3 3 3 3 6" xfId="6957"/>
    <cellStyle name="Output 3 3 3 3 6 2" xfId="17326"/>
    <cellStyle name="Output 3 3 3 3 6 3" xfId="35031"/>
    <cellStyle name="Output 3 3 3 3 7" xfId="7729"/>
    <cellStyle name="Output 3 3 3 3 7 2" xfId="18098"/>
    <cellStyle name="Output 3 3 3 3 7 3" xfId="35266"/>
    <cellStyle name="Output 3 3 3 3 8" xfId="12578"/>
    <cellStyle name="Output 3 3 3 3 8 2" xfId="24130"/>
    <cellStyle name="Output 3 3 3 3 9" xfId="21594"/>
    <cellStyle name="Output 3 3 3 4" xfId="4104"/>
    <cellStyle name="Output 3 3 3 4 2" xfId="14474"/>
    <cellStyle name="Output 3 3 3 4 2 2" xfId="32546"/>
    <cellStyle name="Output 3 3 3 4 3" xfId="26112"/>
    <cellStyle name="Output 3 3 3 5" xfId="3903"/>
    <cellStyle name="Output 3 3 3 5 2" xfId="14273"/>
    <cellStyle name="Output 3 3 3 5 2 2" xfId="32359"/>
    <cellStyle name="Output 3 3 3 5 3" xfId="25911"/>
    <cellStyle name="Output 3 3 3 6" xfId="4690"/>
    <cellStyle name="Output 3 3 3 6 2" xfId="15060"/>
    <cellStyle name="Output 3 3 3 6 2 2" xfId="33082"/>
    <cellStyle name="Output 3 3 3 6 3" xfId="26698"/>
    <cellStyle name="Output 3 3 3 7" xfId="5968"/>
    <cellStyle name="Output 3 3 3 7 2" xfId="16337"/>
    <cellStyle name="Output 3 3 3 7 3" xfId="27975"/>
    <cellStyle name="Output 3 3 3 8" xfId="6498"/>
    <cellStyle name="Output 3 3 3 8 2" xfId="16867"/>
    <cellStyle name="Output 3 3 3 8 3" xfId="34632"/>
    <cellStyle name="Output 3 3 3 9" xfId="6865"/>
    <cellStyle name="Output 3 3 3 9 2" xfId="17234"/>
    <cellStyle name="Output 3 3 3 9 3" xfId="34995"/>
    <cellStyle name="Output 3 3 4" xfId="748"/>
    <cellStyle name="Output 3 3 4 10" xfId="6374"/>
    <cellStyle name="Output 3 3 4 10 2" xfId="16743"/>
    <cellStyle name="Output 3 3 4 10 3" xfId="34518"/>
    <cellStyle name="Output 3 3 4 11" xfId="6061"/>
    <cellStyle name="Output 3 3 4 11 2" xfId="16430"/>
    <cellStyle name="Output 3 3 4 11 3" xfId="34286"/>
    <cellStyle name="Output 3 3 4 12" xfId="11118"/>
    <cellStyle name="Output 3 3 4 12 2" xfId="24849"/>
    <cellStyle name="Output 3 3 4 13" xfId="22322"/>
    <cellStyle name="Output 3 3 4 2" xfId="2343"/>
    <cellStyle name="Output 3 3 4 2 2" xfId="4158"/>
    <cellStyle name="Output 3 3 4 2 2 2" xfId="14528"/>
    <cellStyle name="Output 3 3 4 2 2 2 2" xfId="32599"/>
    <cellStyle name="Output 3 3 4 2 2 3" xfId="26166"/>
    <cellStyle name="Output 3 3 4 2 3" xfId="4318"/>
    <cellStyle name="Output 3 3 4 2 3 2" xfId="14688"/>
    <cellStyle name="Output 3 3 4 2 3 2 2" xfId="32745"/>
    <cellStyle name="Output 3 3 4 2 3 3" xfId="26326"/>
    <cellStyle name="Output 3 3 4 2 4" xfId="6379"/>
    <cellStyle name="Output 3 3 4 2 4 2" xfId="16748"/>
    <cellStyle name="Output 3 3 4 2 4 3" xfId="28423"/>
    <cellStyle name="Output 3 3 4 2 5" xfId="6569"/>
    <cellStyle name="Output 3 3 4 2 5 2" xfId="16938"/>
    <cellStyle name="Output 3 3 4 2 5 3" xfId="34703"/>
    <cellStyle name="Output 3 3 4 2 6" xfId="6503"/>
    <cellStyle name="Output 3 3 4 2 6 2" xfId="16872"/>
    <cellStyle name="Output 3 3 4 2 6 3" xfId="34637"/>
    <cellStyle name="Output 3 3 4 2 7" xfId="6829"/>
    <cellStyle name="Output 3 3 4 2 7 2" xfId="17198"/>
    <cellStyle name="Output 3 3 4 2 7 3" xfId="34959"/>
    <cellStyle name="Output 3 3 4 2 8" xfId="12713"/>
    <cellStyle name="Output 3 3 4 2 8 2" xfId="24265"/>
    <cellStyle name="Output 3 3 4 2 9" xfId="21729"/>
    <cellStyle name="Output 3 3 4 3" xfId="3626"/>
    <cellStyle name="Output 3 3 4 3 2" xfId="4592"/>
    <cellStyle name="Output 3 3 4 3 2 2" xfId="14962"/>
    <cellStyle name="Output 3 3 4 3 2 2 2" xfId="32995"/>
    <cellStyle name="Output 3 3 4 3 2 3" xfId="26600"/>
    <cellStyle name="Output 3 3 4 3 3" xfId="5717"/>
    <cellStyle name="Output 3 3 4 3 3 2" xfId="16086"/>
    <cellStyle name="Output 3 3 4 3 3 2 2" xfId="34011"/>
    <cellStyle name="Output 3 3 4 3 3 3" xfId="27724"/>
    <cellStyle name="Output 3 3 4 3 4" xfId="7382"/>
    <cellStyle name="Output 3 3 4 3 4 2" xfId="17751"/>
    <cellStyle name="Output 3 3 4 3 4 3" xfId="29650"/>
    <cellStyle name="Output 3 3 4 3 5" xfId="8137"/>
    <cellStyle name="Output 3 3 4 3 5 2" xfId="18506"/>
    <cellStyle name="Output 3 3 4 3 5 3" xfId="35674"/>
    <cellStyle name="Output 3 3 4 3 6" xfId="8831"/>
    <cellStyle name="Output 3 3 4 3 6 2" xfId="19200"/>
    <cellStyle name="Output 3 3 4 3 6 3" xfId="36368"/>
    <cellStyle name="Output 3 3 4 3 7" xfId="9449"/>
    <cellStyle name="Output 3 3 4 3 7 2" xfId="19818"/>
    <cellStyle name="Output 3 3 4 3 7 3" xfId="36986"/>
    <cellStyle name="Output 3 3 4 3 8" xfId="13996"/>
    <cellStyle name="Output 3 3 4 3 8 2" xfId="25634"/>
    <cellStyle name="Output 3 3 4 3 9" xfId="23107"/>
    <cellStyle name="Output 3 3 4 4" xfId="5120"/>
    <cellStyle name="Output 3 3 4 4 2" xfId="15490"/>
    <cellStyle name="Output 3 3 4 4 2 2" xfId="33467"/>
    <cellStyle name="Output 3 3 4 4 3" xfId="27128"/>
    <cellStyle name="Output 3 3 4 5" xfId="1825"/>
    <cellStyle name="Output 3 3 4 5 2" xfId="12195"/>
    <cellStyle name="Output 3 3 4 5 2 2" xfId="30980"/>
    <cellStyle name="Output 3 3 4 5 3" xfId="23747"/>
    <cellStyle name="Output 3 3 4 6" xfId="4964"/>
    <cellStyle name="Output 3 3 4 6 2" xfId="15334"/>
    <cellStyle name="Output 3 3 4 6 2 2" xfId="33333"/>
    <cellStyle name="Output 3 3 4 6 3" xfId="26972"/>
    <cellStyle name="Output 3 3 4 7" xfId="5376"/>
    <cellStyle name="Output 3 3 4 7 2" xfId="15745"/>
    <cellStyle name="Output 3 3 4 7 3" xfId="27383"/>
    <cellStyle name="Output 3 3 4 8" xfId="6761"/>
    <cellStyle name="Output 3 3 4 8 2" xfId="17130"/>
    <cellStyle name="Output 3 3 4 8 3" xfId="34895"/>
    <cellStyle name="Output 3 3 4 9" xfId="6299"/>
    <cellStyle name="Output 3 3 4 9 2" xfId="16668"/>
    <cellStyle name="Output 3 3 4 9 3" xfId="34445"/>
    <cellStyle name="Output 3 3 5" xfId="2154"/>
    <cellStyle name="Output 3 3 5 2" xfId="5061"/>
    <cellStyle name="Output 3 3 5 2 2" xfId="15431"/>
    <cellStyle name="Output 3 3 5 2 2 2" xfId="33419"/>
    <cellStyle name="Output 3 3 5 2 3" xfId="27069"/>
    <cellStyle name="Output 3 3 5 3" xfId="5055"/>
    <cellStyle name="Output 3 3 5 3 2" xfId="15425"/>
    <cellStyle name="Output 3 3 5 3 2 2" xfId="33413"/>
    <cellStyle name="Output 3 3 5 3 3" xfId="27063"/>
    <cellStyle name="Output 3 3 5 4" xfId="6249"/>
    <cellStyle name="Output 3 3 5 4 2" xfId="16618"/>
    <cellStyle name="Output 3 3 5 4 3" xfId="28234"/>
    <cellStyle name="Output 3 3 5 5" xfId="7020"/>
    <cellStyle name="Output 3 3 5 5 2" xfId="17389"/>
    <cellStyle name="Output 3 3 5 5 3" xfId="35094"/>
    <cellStyle name="Output 3 3 5 6" xfId="7780"/>
    <cellStyle name="Output 3 3 5 6 2" xfId="18149"/>
    <cellStyle name="Output 3 3 5 6 3" xfId="35317"/>
    <cellStyle name="Output 3 3 5 7" xfId="8483"/>
    <cellStyle name="Output 3 3 5 7 2" xfId="18852"/>
    <cellStyle name="Output 3 3 5 7 3" xfId="36020"/>
    <cellStyle name="Output 3 3 5 8" xfId="12524"/>
    <cellStyle name="Output 3 3 5 8 2" xfId="24076"/>
    <cellStyle name="Output 3 3 5 9" xfId="21540"/>
    <cellStyle name="Output 3 3 6" xfId="3309"/>
    <cellStyle name="Output 3 3 6 2" xfId="4058"/>
    <cellStyle name="Output 3 3 6 2 2" xfId="14428"/>
    <cellStyle name="Output 3 3 6 2 2 2" xfId="32501"/>
    <cellStyle name="Output 3 3 6 2 3" xfId="26066"/>
    <cellStyle name="Output 3 3 6 3" xfId="5400"/>
    <cellStyle name="Output 3 3 6 3 2" xfId="15769"/>
    <cellStyle name="Output 3 3 6 3 2 2" xfId="33694"/>
    <cellStyle name="Output 3 3 6 3 3" xfId="27407"/>
    <cellStyle name="Output 3 3 6 4" xfId="7065"/>
    <cellStyle name="Output 3 3 6 4 2" xfId="17434"/>
    <cellStyle name="Output 3 3 6 4 3" xfId="29333"/>
    <cellStyle name="Output 3 3 6 5" xfId="7820"/>
    <cellStyle name="Output 3 3 6 5 2" xfId="18189"/>
    <cellStyle name="Output 3 3 6 5 3" xfId="35357"/>
    <cellStyle name="Output 3 3 6 6" xfId="8514"/>
    <cellStyle name="Output 3 3 6 6 2" xfId="18883"/>
    <cellStyle name="Output 3 3 6 6 3" xfId="36051"/>
    <cellStyle name="Output 3 3 6 7" xfId="9132"/>
    <cellStyle name="Output 3 3 6 7 2" xfId="19501"/>
    <cellStyle name="Output 3 3 6 7 3" xfId="36669"/>
    <cellStyle name="Output 3 3 6 8" xfId="13679"/>
    <cellStyle name="Output 3 3 6 8 2" xfId="25317"/>
    <cellStyle name="Output 3 3 6 9" xfId="22790"/>
    <cellStyle name="Output 3 3 7" xfId="4686"/>
    <cellStyle name="Output 3 3 7 2" xfId="15056"/>
    <cellStyle name="Output 3 3 7 2 2" xfId="33078"/>
    <cellStyle name="Output 3 3 7 3" xfId="26694"/>
    <cellStyle name="Output 3 3 8" xfId="1899"/>
    <cellStyle name="Output 3 3 8 2" xfId="12269"/>
    <cellStyle name="Output 3 3 8 2 2" xfId="31050"/>
    <cellStyle name="Output 3 3 8 3" xfId="23821"/>
    <cellStyle name="Output 3 3 9" xfId="4948"/>
    <cellStyle name="Output 3 3 9 2" xfId="15318"/>
    <cellStyle name="Output 3 3 9 2 2" xfId="33319"/>
    <cellStyle name="Output 3 3 9 3" xfId="26956"/>
    <cellStyle name="Output 3 4" xfId="494"/>
    <cellStyle name="Output 3 4 10" xfId="5217"/>
    <cellStyle name="Output 3 4 10 2" xfId="15586"/>
    <cellStyle name="Output 3 4 10 3" xfId="27224"/>
    <cellStyle name="Output 3 4 11" xfId="6047"/>
    <cellStyle name="Output 3 4 11 2" xfId="16416"/>
    <cellStyle name="Output 3 4 11 3" xfId="34272"/>
    <cellStyle name="Output 3 4 12" xfId="3028"/>
    <cellStyle name="Output 3 4 12 2" xfId="13398"/>
    <cellStyle name="Output 3 4 12 3" xfId="32081"/>
    <cellStyle name="Output 3 4 13" xfId="5986"/>
    <cellStyle name="Output 3 4 13 2" xfId="16355"/>
    <cellStyle name="Output 3 4 13 3" xfId="34211"/>
    <cellStyle name="Output 3 4 14" xfId="1621"/>
    <cellStyle name="Output 3 4 14 2" xfId="11991"/>
    <cellStyle name="Output 3 4 14 3" xfId="30789"/>
    <cellStyle name="Output 3 4 15" xfId="23375"/>
    <cellStyle name="Output 3 4 16" xfId="21264"/>
    <cellStyle name="Output 3 4 2" xfId="980"/>
    <cellStyle name="Output 3 4 2 10" xfId="6524"/>
    <cellStyle name="Output 3 4 2 10 2" xfId="16893"/>
    <cellStyle name="Output 3 4 2 10 3" xfId="34658"/>
    <cellStyle name="Output 3 4 2 11" xfId="6504"/>
    <cellStyle name="Output 3 4 2 11 2" xfId="16873"/>
    <cellStyle name="Output 3 4 2 11 3" xfId="34638"/>
    <cellStyle name="Output 3 4 2 12" xfId="6359"/>
    <cellStyle name="Output 3 4 2 12 2" xfId="16728"/>
    <cellStyle name="Output 3 4 2 12 3" xfId="34504"/>
    <cellStyle name="Output 3 4 2 13" xfId="11350"/>
    <cellStyle name="Output 3 4 2 13 2" xfId="23586"/>
    <cellStyle name="Output 3 4 2 14" xfId="21339"/>
    <cellStyle name="Output 3 4 2 2" xfId="3073"/>
    <cellStyle name="Output 3 4 2 2 10" xfId="13443"/>
    <cellStyle name="Output 3 4 2 2 10 2" xfId="25081"/>
    <cellStyle name="Output 3 4 2 2 11" xfId="22554"/>
    <cellStyle name="Output 3 4 2 2 2" xfId="3632"/>
    <cellStyle name="Output 3 4 2 2 2 2" xfId="4735"/>
    <cellStyle name="Output 3 4 2 2 2 2 2" xfId="15105"/>
    <cellStyle name="Output 3 4 2 2 2 2 2 2" xfId="33121"/>
    <cellStyle name="Output 3 4 2 2 2 2 3" xfId="26743"/>
    <cellStyle name="Output 3 4 2 2 2 3" xfId="5723"/>
    <cellStyle name="Output 3 4 2 2 2 3 2" xfId="16092"/>
    <cellStyle name="Output 3 4 2 2 2 3 2 2" xfId="34017"/>
    <cellStyle name="Output 3 4 2 2 2 3 3" xfId="27730"/>
    <cellStyle name="Output 3 4 2 2 2 4" xfId="7388"/>
    <cellStyle name="Output 3 4 2 2 2 4 2" xfId="17757"/>
    <cellStyle name="Output 3 4 2 2 2 4 3" xfId="29656"/>
    <cellStyle name="Output 3 4 2 2 2 5" xfId="8143"/>
    <cellStyle name="Output 3 4 2 2 2 5 2" xfId="18512"/>
    <cellStyle name="Output 3 4 2 2 2 5 3" xfId="35680"/>
    <cellStyle name="Output 3 4 2 2 2 6" xfId="8837"/>
    <cellStyle name="Output 3 4 2 2 2 6 2" xfId="19206"/>
    <cellStyle name="Output 3 4 2 2 2 6 3" xfId="36374"/>
    <cellStyle name="Output 3 4 2 2 2 7" xfId="9455"/>
    <cellStyle name="Output 3 4 2 2 2 7 2" xfId="19824"/>
    <cellStyle name="Output 3 4 2 2 2 7 3" xfId="36992"/>
    <cellStyle name="Output 3 4 2 2 2 8" xfId="14002"/>
    <cellStyle name="Output 3 4 2 2 2 8 2" xfId="25640"/>
    <cellStyle name="Output 3 4 2 2 2 9" xfId="23113"/>
    <cellStyle name="Output 3 4 2 2 3" xfId="3792"/>
    <cellStyle name="Output 3 4 2 2 3 2" xfId="1873"/>
    <cellStyle name="Output 3 4 2 2 3 2 2" xfId="12243"/>
    <cellStyle name="Output 3 4 2 2 3 2 2 2" xfId="31026"/>
    <cellStyle name="Output 3 4 2 2 3 2 3" xfId="23795"/>
    <cellStyle name="Output 3 4 2 2 3 3" xfId="5883"/>
    <cellStyle name="Output 3 4 2 2 3 3 2" xfId="16252"/>
    <cellStyle name="Output 3 4 2 2 3 3 2 2" xfId="34177"/>
    <cellStyle name="Output 3 4 2 2 3 3 3" xfId="27890"/>
    <cellStyle name="Output 3 4 2 2 3 4" xfId="7548"/>
    <cellStyle name="Output 3 4 2 2 3 4 2" xfId="17917"/>
    <cellStyle name="Output 3 4 2 2 3 4 3" xfId="29816"/>
    <cellStyle name="Output 3 4 2 2 3 5" xfId="8303"/>
    <cellStyle name="Output 3 4 2 2 3 5 2" xfId="18672"/>
    <cellStyle name="Output 3 4 2 2 3 5 3" xfId="35840"/>
    <cellStyle name="Output 3 4 2 2 3 6" xfId="8997"/>
    <cellStyle name="Output 3 4 2 2 3 6 2" xfId="19366"/>
    <cellStyle name="Output 3 4 2 2 3 6 3" xfId="36534"/>
    <cellStyle name="Output 3 4 2 2 3 7" xfId="9615"/>
    <cellStyle name="Output 3 4 2 2 3 7 2" xfId="19984"/>
    <cellStyle name="Output 3 4 2 2 3 7 3" xfId="37152"/>
    <cellStyle name="Output 3 4 2 2 3 8" xfId="14162"/>
    <cellStyle name="Output 3 4 2 2 3 8 2" xfId="25800"/>
    <cellStyle name="Output 3 4 2 2 3 9" xfId="23273"/>
    <cellStyle name="Output 3 4 2 2 4" xfId="4085"/>
    <cellStyle name="Output 3 4 2 2 4 2" xfId="14455"/>
    <cellStyle name="Output 3 4 2 2 4 2 2" xfId="32528"/>
    <cellStyle name="Output 3 4 2 2 4 3" xfId="26093"/>
    <cellStyle name="Output 3 4 2 2 5" xfId="5280"/>
    <cellStyle name="Output 3 4 2 2 5 2" xfId="15649"/>
    <cellStyle name="Output 3 4 2 2 5 2 2" xfId="33601"/>
    <cellStyle name="Output 3 4 2 2 5 3" xfId="27287"/>
    <cellStyle name="Output 3 4 2 2 6" xfId="6916"/>
    <cellStyle name="Output 3 4 2 2 6 2" xfId="17285"/>
    <cellStyle name="Output 3 4 2 2 6 3" xfId="29097"/>
    <cellStyle name="Output 3 4 2 2 7" xfId="7691"/>
    <cellStyle name="Output 3 4 2 2 7 2" xfId="18060"/>
    <cellStyle name="Output 3 4 2 2 7 3" xfId="35228"/>
    <cellStyle name="Output 3 4 2 2 8" xfId="8419"/>
    <cellStyle name="Output 3 4 2 2 8 2" xfId="18788"/>
    <cellStyle name="Output 3 4 2 2 8 3" xfId="35956"/>
    <cellStyle name="Output 3 4 2 2 9" xfId="9078"/>
    <cellStyle name="Output 3 4 2 2 9 2" xfId="19447"/>
    <cellStyle name="Output 3 4 2 2 9 3" xfId="36615"/>
    <cellStyle name="Output 3 4 2 3" xfId="3324"/>
    <cellStyle name="Output 3 4 2 3 2" xfId="4796"/>
    <cellStyle name="Output 3 4 2 3 2 2" xfId="15166"/>
    <cellStyle name="Output 3 4 2 3 2 2 2" xfId="33178"/>
    <cellStyle name="Output 3 4 2 3 2 3" xfId="26804"/>
    <cellStyle name="Output 3 4 2 3 3" xfId="5415"/>
    <cellStyle name="Output 3 4 2 3 3 2" xfId="15784"/>
    <cellStyle name="Output 3 4 2 3 3 2 2" xfId="33709"/>
    <cellStyle name="Output 3 4 2 3 3 3" xfId="27422"/>
    <cellStyle name="Output 3 4 2 3 4" xfId="7080"/>
    <cellStyle name="Output 3 4 2 3 4 2" xfId="17449"/>
    <cellStyle name="Output 3 4 2 3 4 3" xfId="29348"/>
    <cellStyle name="Output 3 4 2 3 5" xfId="7835"/>
    <cellStyle name="Output 3 4 2 3 5 2" xfId="18204"/>
    <cellStyle name="Output 3 4 2 3 5 3" xfId="35372"/>
    <cellStyle name="Output 3 4 2 3 6" xfId="8529"/>
    <cellStyle name="Output 3 4 2 3 6 2" xfId="18898"/>
    <cellStyle name="Output 3 4 2 3 6 3" xfId="36066"/>
    <cellStyle name="Output 3 4 2 3 7" xfId="9147"/>
    <cellStyle name="Output 3 4 2 3 7 2" xfId="19516"/>
    <cellStyle name="Output 3 4 2 3 7 3" xfId="36684"/>
    <cellStyle name="Output 3 4 2 3 8" xfId="13694"/>
    <cellStyle name="Output 3 4 2 3 8 2" xfId="25332"/>
    <cellStyle name="Output 3 4 2 3 9" xfId="22805"/>
    <cellStyle name="Output 3 4 2 4" xfId="2202"/>
    <cellStyle name="Output 3 4 2 4 2" xfId="5090"/>
    <cellStyle name="Output 3 4 2 4 2 2" xfId="15460"/>
    <cellStyle name="Output 3 4 2 4 2 2 2" xfId="33442"/>
    <cellStyle name="Output 3 4 2 4 2 3" xfId="27098"/>
    <cellStyle name="Output 3 4 2 4 3" xfId="4130"/>
    <cellStyle name="Output 3 4 2 4 3 2" xfId="14500"/>
    <cellStyle name="Output 3 4 2 4 3 2 2" xfId="32571"/>
    <cellStyle name="Output 3 4 2 4 3 3" xfId="26138"/>
    <cellStyle name="Output 3 4 2 4 4" xfId="6288"/>
    <cellStyle name="Output 3 4 2 4 4 2" xfId="16657"/>
    <cellStyle name="Output 3 4 2 4 4 3" xfId="28282"/>
    <cellStyle name="Output 3 4 2 4 5" xfId="6452"/>
    <cellStyle name="Output 3 4 2 4 5 2" xfId="16821"/>
    <cellStyle name="Output 3 4 2 4 5 3" xfId="34586"/>
    <cellStyle name="Output 3 4 2 4 6" xfId="6830"/>
    <cellStyle name="Output 3 4 2 4 6 2" xfId="17199"/>
    <cellStyle name="Output 3 4 2 4 6 3" xfId="34960"/>
    <cellStyle name="Output 3 4 2 4 7" xfId="7613"/>
    <cellStyle name="Output 3 4 2 4 7 2" xfId="17982"/>
    <cellStyle name="Output 3 4 2 4 7 3" xfId="35150"/>
    <cellStyle name="Output 3 4 2 4 8" xfId="12572"/>
    <cellStyle name="Output 3 4 2 4 8 2" xfId="24124"/>
    <cellStyle name="Output 3 4 2 4 9" xfId="21588"/>
    <cellStyle name="Output 3 4 2 5" xfId="1960"/>
    <cellStyle name="Output 3 4 2 5 2" xfId="12330"/>
    <cellStyle name="Output 3 4 2 5 2 2" xfId="31111"/>
    <cellStyle name="Output 3 4 2 5 3" xfId="23882"/>
    <cellStyle name="Output 3 4 2 6" xfId="4669"/>
    <cellStyle name="Output 3 4 2 6 2" xfId="15039"/>
    <cellStyle name="Output 3 4 2 6 2 2" xfId="33061"/>
    <cellStyle name="Output 3 4 2 6 3" xfId="26677"/>
    <cellStyle name="Output 3 4 2 7" xfId="5325"/>
    <cellStyle name="Output 3 4 2 7 2" xfId="15694"/>
    <cellStyle name="Output 3 4 2 7 2 2" xfId="33640"/>
    <cellStyle name="Output 3 4 2 7 3" xfId="27332"/>
    <cellStyle name="Output 3 4 2 8" xfId="5209"/>
    <cellStyle name="Output 3 4 2 8 2" xfId="15578"/>
    <cellStyle name="Output 3 4 2 8 3" xfId="27216"/>
    <cellStyle name="Output 3 4 2 9" xfId="6104"/>
    <cellStyle name="Output 3 4 2 9 2" xfId="16473"/>
    <cellStyle name="Output 3 4 2 9 3" xfId="34329"/>
    <cellStyle name="Output 3 4 3" xfId="1082"/>
    <cellStyle name="Output 3 4 3 10" xfId="6609"/>
    <cellStyle name="Output 3 4 3 10 2" xfId="16978"/>
    <cellStyle name="Output 3 4 3 10 3" xfId="34743"/>
    <cellStyle name="Output 3 4 3 11" xfId="6659"/>
    <cellStyle name="Output 3 4 3 11 2" xfId="17028"/>
    <cellStyle name="Output 3 4 3 11 3" xfId="34793"/>
    <cellStyle name="Output 3 4 3 12" xfId="11452"/>
    <cellStyle name="Output 3 4 3 12 2" xfId="24415"/>
    <cellStyle name="Output 3 4 3 13" xfId="21888"/>
    <cellStyle name="Output 3 4 3 2" xfId="3514"/>
    <cellStyle name="Output 3 4 3 2 2" xfId="4302"/>
    <cellStyle name="Output 3 4 3 2 2 2" xfId="14672"/>
    <cellStyle name="Output 3 4 3 2 2 2 2" xfId="32731"/>
    <cellStyle name="Output 3 4 3 2 2 3" xfId="26310"/>
    <cellStyle name="Output 3 4 3 2 3" xfId="5605"/>
    <cellStyle name="Output 3 4 3 2 3 2" xfId="15974"/>
    <cellStyle name="Output 3 4 3 2 3 2 2" xfId="33899"/>
    <cellStyle name="Output 3 4 3 2 3 3" xfId="27612"/>
    <cellStyle name="Output 3 4 3 2 4" xfId="7270"/>
    <cellStyle name="Output 3 4 3 2 4 2" xfId="17639"/>
    <cellStyle name="Output 3 4 3 2 4 3" xfId="29538"/>
    <cellStyle name="Output 3 4 3 2 5" xfId="8025"/>
    <cellStyle name="Output 3 4 3 2 5 2" xfId="18394"/>
    <cellStyle name="Output 3 4 3 2 5 3" xfId="35562"/>
    <cellStyle name="Output 3 4 3 2 6" xfId="8719"/>
    <cellStyle name="Output 3 4 3 2 6 2" xfId="19088"/>
    <cellStyle name="Output 3 4 3 2 6 3" xfId="36256"/>
    <cellStyle name="Output 3 4 3 2 7" xfId="9337"/>
    <cellStyle name="Output 3 4 3 2 7 2" xfId="19706"/>
    <cellStyle name="Output 3 4 3 2 7 3" xfId="36874"/>
    <cellStyle name="Output 3 4 3 2 8" xfId="13884"/>
    <cellStyle name="Output 3 4 3 2 8 2" xfId="25522"/>
    <cellStyle name="Output 3 4 3 2 9" xfId="22995"/>
    <cellStyle name="Output 3 4 3 3" xfId="3468"/>
    <cellStyle name="Output 3 4 3 3 2" xfId="1933"/>
    <cellStyle name="Output 3 4 3 3 2 2" xfId="12303"/>
    <cellStyle name="Output 3 4 3 3 2 2 2" xfId="31084"/>
    <cellStyle name="Output 3 4 3 3 2 3" xfId="23855"/>
    <cellStyle name="Output 3 4 3 3 3" xfId="5559"/>
    <cellStyle name="Output 3 4 3 3 3 2" xfId="15928"/>
    <cellStyle name="Output 3 4 3 3 3 2 2" xfId="33853"/>
    <cellStyle name="Output 3 4 3 3 3 3" xfId="27566"/>
    <cellStyle name="Output 3 4 3 3 4" xfId="7224"/>
    <cellStyle name="Output 3 4 3 3 4 2" xfId="17593"/>
    <cellStyle name="Output 3 4 3 3 4 3" xfId="29492"/>
    <cellStyle name="Output 3 4 3 3 5" xfId="7979"/>
    <cellStyle name="Output 3 4 3 3 5 2" xfId="18348"/>
    <cellStyle name="Output 3 4 3 3 5 3" xfId="35516"/>
    <cellStyle name="Output 3 4 3 3 6" xfId="8673"/>
    <cellStyle name="Output 3 4 3 3 6 2" xfId="19042"/>
    <cellStyle name="Output 3 4 3 3 6 3" xfId="36210"/>
    <cellStyle name="Output 3 4 3 3 7" xfId="9291"/>
    <cellStyle name="Output 3 4 3 3 7 2" xfId="19660"/>
    <cellStyle name="Output 3 4 3 3 7 3" xfId="36828"/>
    <cellStyle name="Output 3 4 3 3 8" xfId="13838"/>
    <cellStyle name="Output 3 4 3 3 8 2" xfId="25476"/>
    <cellStyle name="Output 3 4 3 3 9" xfId="22949"/>
    <cellStyle name="Output 3 4 3 4" xfId="4671"/>
    <cellStyle name="Output 3 4 3 4 2" xfId="15041"/>
    <cellStyle name="Output 3 4 3 4 2 2" xfId="33063"/>
    <cellStyle name="Output 3 4 3 4 3" xfId="26679"/>
    <cellStyle name="Output 3 4 3 5" xfId="4477"/>
    <cellStyle name="Output 3 4 3 5 2" xfId="14847"/>
    <cellStyle name="Output 3 4 3 5 2 2" xfId="32890"/>
    <cellStyle name="Output 3 4 3 5 3" xfId="26485"/>
    <cellStyle name="Output 3 4 3 6" xfId="5189"/>
    <cellStyle name="Output 3 4 3 6 2" xfId="15558"/>
    <cellStyle name="Output 3 4 3 6 2 2" xfId="33528"/>
    <cellStyle name="Output 3 4 3 6 3" xfId="27196"/>
    <cellStyle name="Output 3 4 3 7" xfId="4370"/>
    <cellStyle name="Output 3 4 3 7 2" xfId="14740"/>
    <cellStyle name="Output 3 4 3 7 3" xfId="26378"/>
    <cellStyle name="Output 3 4 3 8" xfId="6493"/>
    <cellStyle name="Output 3 4 3 8 2" xfId="16862"/>
    <cellStyle name="Output 3 4 3 8 3" xfId="34627"/>
    <cellStyle name="Output 3 4 3 9" xfId="6687"/>
    <cellStyle name="Output 3 4 3 9 2" xfId="17056"/>
    <cellStyle name="Output 3 4 3 9 3" xfId="34821"/>
    <cellStyle name="Output 3 4 4" xfId="743"/>
    <cellStyle name="Output 3 4 4 10" xfId="7621"/>
    <cellStyle name="Output 3 4 4 10 2" xfId="17990"/>
    <cellStyle name="Output 3 4 4 10 3" xfId="35158"/>
    <cellStyle name="Output 3 4 4 11" xfId="8358"/>
    <cellStyle name="Output 3 4 4 11 2" xfId="18727"/>
    <cellStyle name="Output 3 4 4 11 3" xfId="35895"/>
    <cellStyle name="Output 3 4 4 12" xfId="11113"/>
    <cellStyle name="Output 3 4 4 12 2" xfId="24844"/>
    <cellStyle name="Output 3 4 4 13" xfId="22317"/>
    <cellStyle name="Output 3 4 4 2" xfId="3698"/>
    <cellStyle name="Output 3 4 4 2 2" xfId="4183"/>
    <cellStyle name="Output 3 4 4 2 2 2" xfId="14553"/>
    <cellStyle name="Output 3 4 4 2 2 2 2" xfId="32620"/>
    <cellStyle name="Output 3 4 4 2 2 3" xfId="26191"/>
    <cellStyle name="Output 3 4 4 2 3" xfId="5789"/>
    <cellStyle name="Output 3 4 4 2 3 2" xfId="16158"/>
    <cellStyle name="Output 3 4 4 2 3 2 2" xfId="34083"/>
    <cellStyle name="Output 3 4 4 2 3 3" xfId="27796"/>
    <cellStyle name="Output 3 4 4 2 4" xfId="7454"/>
    <cellStyle name="Output 3 4 4 2 4 2" xfId="17823"/>
    <cellStyle name="Output 3 4 4 2 4 3" xfId="29722"/>
    <cellStyle name="Output 3 4 4 2 5" xfId="8209"/>
    <cellStyle name="Output 3 4 4 2 5 2" xfId="18578"/>
    <cellStyle name="Output 3 4 4 2 5 3" xfId="35746"/>
    <cellStyle name="Output 3 4 4 2 6" xfId="8903"/>
    <cellStyle name="Output 3 4 4 2 6 2" xfId="19272"/>
    <cellStyle name="Output 3 4 4 2 6 3" xfId="36440"/>
    <cellStyle name="Output 3 4 4 2 7" xfId="9521"/>
    <cellStyle name="Output 3 4 4 2 7 2" xfId="19890"/>
    <cellStyle name="Output 3 4 4 2 7 3" xfId="37058"/>
    <cellStyle name="Output 3 4 4 2 8" xfId="14068"/>
    <cellStyle name="Output 3 4 4 2 8 2" xfId="25706"/>
    <cellStyle name="Output 3 4 4 2 9" xfId="23179"/>
    <cellStyle name="Output 3 4 4 3" xfId="3655"/>
    <cellStyle name="Output 3 4 4 3 2" xfId="4764"/>
    <cellStyle name="Output 3 4 4 3 2 2" xfId="15134"/>
    <cellStyle name="Output 3 4 4 3 2 2 2" xfId="33147"/>
    <cellStyle name="Output 3 4 4 3 2 3" xfId="26772"/>
    <cellStyle name="Output 3 4 4 3 3" xfId="5746"/>
    <cellStyle name="Output 3 4 4 3 3 2" xfId="16115"/>
    <cellStyle name="Output 3 4 4 3 3 2 2" xfId="34040"/>
    <cellStyle name="Output 3 4 4 3 3 3" xfId="27753"/>
    <cellStyle name="Output 3 4 4 3 4" xfId="7411"/>
    <cellStyle name="Output 3 4 4 3 4 2" xfId="17780"/>
    <cellStyle name="Output 3 4 4 3 4 3" xfId="29679"/>
    <cellStyle name="Output 3 4 4 3 5" xfId="8166"/>
    <cellStyle name="Output 3 4 4 3 5 2" xfId="18535"/>
    <cellStyle name="Output 3 4 4 3 5 3" xfId="35703"/>
    <cellStyle name="Output 3 4 4 3 6" xfId="8860"/>
    <cellStyle name="Output 3 4 4 3 6 2" xfId="19229"/>
    <cellStyle name="Output 3 4 4 3 6 3" xfId="36397"/>
    <cellStyle name="Output 3 4 4 3 7" xfId="9478"/>
    <cellStyle name="Output 3 4 4 3 7 2" xfId="19847"/>
    <cellStyle name="Output 3 4 4 3 7 3" xfId="37015"/>
    <cellStyle name="Output 3 4 4 3 8" xfId="14025"/>
    <cellStyle name="Output 3 4 4 3 8 2" xfId="25663"/>
    <cellStyle name="Output 3 4 4 3 9" xfId="23136"/>
    <cellStyle name="Output 3 4 4 4" xfId="4046"/>
    <cellStyle name="Output 3 4 4 4 2" xfId="14416"/>
    <cellStyle name="Output 3 4 4 4 2 2" xfId="32489"/>
    <cellStyle name="Output 3 4 4 4 3" xfId="26054"/>
    <cellStyle name="Output 3 4 4 5" xfId="5147"/>
    <cellStyle name="Output 3 4 4 5 2" xfId="15516"/>
    <cellStyle name="Output 3 4 4 5 2 2" xfId="33490"/>
    <cellStyle name="Output 3 4 4 5 3" xfId="27154"/>
    <cellStyle name="Output 3 4 4 6" xfId="3852"/>
    <cellStyle name="Output 3 4 4 6 2" xfId="14222"/>
    <cellStyle name="Output 3 4 4 6 2 2" xfId="32312"/>
    <cellStyle name="Output 3 4 4 6 3" xfId="25860"/>
    <cellStyle name="Output 3 4 4 7" xfId="5314"/>
    <cellStyle name="Output 3 4 4 7 2" xfId="15683"/>
    <cellStyle name="Output 3 4 4 7 3" xfId="27321"/>
    <cellStyle name="Output 3 4 4 8" xfId="6756"/>
    <cellStyle name="Output 3 4 4 8 2" xfId="17125"/>
    <cellStyle name="Output 3 4 4 8 3" xfId="34890"/>
    <cellStyle name="Output 3 4 4 9" xfId="6839"/>
    <cellStyle name="Output 3 4 4 9 2" xfId="17208"/>
    <cellStyle name="Output 3 4 4 9 3" xfId="34969"/>
    <cellStyle name="Output 3 4 5" xfId="2149"/>
    <cellStyle name="Output 3 4 5 2" xfId="5003"/>
    <cellStyle name="Output 3 4 5 2 2" xfId="15373"/>
    <cellStyle name="Output 3 4 5 2 2 2" xfId="33367"/>
    <cellStyle name="Output 3 4 5 2 3" xfId="27011"/>
    <cellStyle name="Output 3 4 5 3" xfId="3836"/>
    <cellStyle name="Output 3 4 5 3 2" xfId="14206"/>
    <cellStyle name="Output 3 4 5 3 2 2" xfId="32296"/>
    <cellStyle name="Output 3 4 5 3 3" xfId="25844"/>
    <cellStyle name="Output 3 4 5 4" xfId="6244"/>
    <cellStyle name="Output 3 4 5 4 2" xfId="16613"/>
    <cellStyle name="Output 3 4 5 4 3" xfId="28229"/>
    <cellStyle name="Output 3 4 5 5" xfId="6614"/>
    <cellStyle name="Output 3 4 5 5 2" xfId="16983"/>
    <cellStyle name="Output 3 4 5 5 3" xfId="34748"/>
    <cellStyle name="Output 3 4 5 6" xfId="6344"/>
    <cellStyle name="Output 3 4 5 6 2" xfId="16713"/>
    <cellStyle name="Output 3 4 5 6 3" xfId="34489"/>
    <cellStyle name="Output 3 4 5 7" xfId="6284"/>
    <cellStyle name="Output 3 4 5 7 2" xfId="16653"/>
    <cellStyle name="Output 3 4 5 7 3" xfId="34439"/>
    <cellStyle name="Output 3 4 5 8" xfId="12519"/>
    <cellStyle name="Output 3 4 5 8 2" xfId="24071"/>
    <cellStyle name="Output 3 4 5 9" xfId="21535"/>
    <cellStyle name="Output 3 4 6" xfId="3700"/>
    <cellStyle name="Output 3 4 6 2" xfId="4577"/>
    <cellStyle name="Output 3 4 6 2 2" xfId="14947"/>
    <cellStyle name="Output 3 4 6 2 2 2" xfId="32981"/>
    <cellStyle name="Output 3 4 6 2 3" xfId="26585"/>
    <cellStyle name="Output 3 4 6 3" xfId="5791"/>
    <cellStyle name="Output 3 4 6 3 2" xfId="16160"/>
    <cellStyle name="Output 3 4 6 3 2 2" xfId="34085"/>
    <cellStyle name="Output 3 4 6 3 3" xfId="27798"/>
    <cellStyle name="Output 3 4 6 4" xfId="7456"/>
    <cellStyle name="Output 3 4 6 4 2" xfId="17825"/>
    <cellStyle name="Output 3 4 6 4 3" xfId="29724"/>
    <cellStyle name="Output 3 4 6 5" xfId="8211"/>
    <cellStyle name="Output 3 4 6 5 2" xfId="18580"/>
    <cellStyle name="Output 3 4 6 5 3" xfId="35748"/>
    <cellStyle name="Output 3 4 6 6" xfId="8905"/>
    <cellStyle name="Output 3 4 6 6 2" xfId="19274"/>
    <cellStyle name="Output 3 4 6 6 3" xfId="36442"/>
    <cellStyle name="Output 3 4 6 7" xfId="9523"/>
    <cellStyle name="Output 3 4 6 7 2" xfId="19892"/>
    <cellStyle name="Output 3 4 6 7 3" xfId="37060"/>
    <cellStyle name="Output 3 4 6 8" xfId="14070"/>
    <cellStyle name="Output 3 4 6 8 2" xfId="25708"/>
    <cellStyle name="Output 3 4 6 9" xfId="23181"/>
    <cellStyle name="Output 3 4 7" xfId="4196"/>
    <cellStyle name="Output 3 4 7 2" xfId="14566"/>
    <cellStyle name="Output 3 4 7 2 2" xfId="32632"/>
    <cellStyle name="Output 3 4 7 3" xfId="26204"/>
    <cellStyle name="Output 3 4 8" xfId="5137"/>
    <cellStyle name="Output 3 4 8 2" xfId="15506"/>
    <cellStyle name="Output 3 4 8 2 2" xfId="33480"/>
    <cellStyle name="Output 3 4 8 3" xfId="27144"/>
    <cellStyle name="Output 3 4 9" xfId="3972"/>
    <cellStyle name="Output 3 4 9 2" xfId="14342"/>
    <cellStyle name="Output 3 4 9 2 2" xfId="32425"/>
    <cellStyle name="Output 3 4 9 3" xfId="25980"/>
    <cellStyle name="Output 3 5" xfId="573"/>
    <cellStyle name="Output 3 5 10" xfId="5240"/>
    <cellStyle name="Output 3 5 10 2" xfId="15609"/>
    <cellStyle name="Output 3 5 10 3" xfId="27247"/>
    <cellStyle name="Output 3 5 11" xfId="6161"/>
    <cellStyle name="Output 3 5 11 2" xfId="16530"/>
    <cellStyle name="Output 3 5 11 3" xfId="34386"/>
    <cellStyle name="Output 3 5 12" xfId="6328"/>
    <cellStyle name="Output 3 5 12 2" xfId="16697"/>
    <cellStyle name="Output 3 5 12 3" xfId="34473"/>
    <cellStyle name="Output 3 5 13" xfId="6451"/>
    <cellStyle name="Output 3 5 13 2" xfId="16820"/>
    <cellStyle name="Output 3 5 13 3" xfId="34585"/>
    <cellStyle name="Output 3 5 14" xfId="6515"/>
    <cellStyle name="Output 3 5 14 2" xfId="16884"/>
    <cellStyle name="Output 3 5 14 3" xfId="34649"/>
    <cellStyle name="Output 3 5 15" xfId="10945"/>
    <cellStyle name="Output 3 5 15 2" xfId="23500"/>
    <cellStyle name="Output 3 5 16" xfId="21418"/>
    <cellStyle name="Output 3 5 2" xfId="1004"/>
    <cellStyle name="Output 3 5 2 10" xfId="6283"/>
    <cellStyle name="Output 3 5 2 10 2" xfId="16652"/>
    <cellStyle name="Output 3 5 2 10 3" xfId="34438"/>
    <cellStyle name="Output 3 5 2 11" xfId="1546"/>
    <cellStyle name="Output 3 5 2 11 2" xfId="11916"/>
    <cellStyle name="Output 3 5 2 11 3" xfId="30714"/>
    <cellStyle name="Output 3 5 2 12" xfId="6447"/>
    <cellStyle name="Output 3 5 2 12 2" xfId="16816"/>
    <cellStyle name="Output 3 5 2 12 3" xfId="34581"/>
    <cellStyle name="Output 3 5 2 13" xfId="11374"/>
    <cellStyle name="Output 3 5 2 13 2" xfId="23610"/>
    <cellStyle name="Output 3 5 2 14" xfId="21810"/>
    <cellStyle name="Output 3 5 2 2" xfId="3097"/>
    <cellStyle name="Output 3 5 2 2 10" xfId="13467"/>
    <cellStyle name="Output 3 5 2 2 10 2" xfId="25105"/>
    <cellStyle name="Output 3 5 2 2 11" xfId="22578"/>
    <cellStyle name="Output 3 5 2 2 2" xfId="3464"/>
    <cellStyle name="Output 3 5 2 2 2 2" xfId="3859"/>
    <cellStyle name="Output 3 5 2 2 2 2 2" xfId="14229"/>
    <cellStyle name="Output 3 5 2 2 2 2 2 2" xfId="32319"/>
    <cellStyle name="Output 3 5 2 2 2 2 3" xfId="25867"/>
    <cellStyle name="Output 3 5 2 2 2 3" xfId="5555"/>
    <cellStyle name="Output 3 5 2 2 2 3 2" xfId="15924"/>
    <cellStyle name="Output 3 5 2 2 2 3 2 2" xfId="33849"/>
    <cellStyle name="Output 3 5 2 2 2 3 3" xfId="27562"/>
    <cellStyle name="Output 3 5 2 2 2 4" xfId="7220"/>
    <cellStyle name="Output 3 5 2 2 2 4 2" xfId="17589"/>
    <cellStyle name="Output 3 5 2 2 2 4 3" xfId="29488"/>
    <cellStyle name="Output 3 5 2 2 2 5" xfId="7975"/>
    <cellStyle name="Output 3 5 2 2 2 5 2" xfId="18344"/>
    <cellStyle name="Output 3 5 2 2 2 5 3" xfId="35512"/>
    <cellStyle name="Output 3 5 2 2 2 6" xfId="8669"/>
    <cellStyle name="Output 3 5 2 2 2 6 2" xfId="19038"/>
    <cellStyle name="Output 3 5 2 2 2 6 3" xfId="36206"/>
    <cellStyle name="Output 3 5 2 2 2 7" xfId="9287"/>
    <cellStyle name="Output 3 5 2 2 2 7 2" xfId="19656"/>
    <cellStyle name="Output 3 5 2 2 2 7 3" xfId="36824"/>
    <cellStyle name="Output 3 5 2 2 2 8" xfId="13834"/>
    <cellStyle name="Output 3 5 2 2 2 8 2" xfId="25472"/>
    <cellStyle name="Output 3 5 2 2 2 9" xfId="22945"/>
    <cellStyle name="Output 3 5 2 2 3" xfId="3816"/>
    <cellStyle name="Output 3 5 2 2 3 2" xfId="5171"/>
    <cellStyle name="Output 3 5 2 2 3 2 2" xfId="15540"/>
    <cellStyle name="Output 3 5 2 2 3 2 2 2" xfId="33514"/>
    <cellStyle name="Output 3 5 2 2 3 2 3" xfId="27178"/>
    <cellStyle name="Output 3 5 2 2 3 3" xfId="5907"/>
    <cellStyle name="Output 3 5 2 2 3 3 2" xfId="16276"/>
    <cellStyle name="Output 3 5 2 2 3 3 2 2" xfId="34201"/>
    <cellStyle name="Output 3 5 2 2 3 3 3" xfId="27914"/>
    <cellStyle name="Output 3 5 2 2 3 4" xfId="7572"/>
    <cellStyle name="Output 3 5 2 2 3 4 2" xfId="17941"/>
    <cellStyle name="Output 3 5 2 2 3 4 3" xfId="29840"/>
    <cellStyle name="Output 3 5 2 2 3 5" xfId="8327"/>
    <cellStyle name="Output 3 5 2 2 3 5 2" xfId="18696"/>
    <cellStyle name="Output 3 5 2 2 3 5 3" xfId="35864"/>
    <cellStyle name="Output 3 5 2 2 3 6" xfId="9021"/>
    <cellStyle name="Output 3 5 2 2 3 6 2" xfId="19390"/>
    <cellStyle name="Output 3 5 2 2 3 6 3" xfId="36558"/>
    <cellStyle name="Output 3 5 2 2 3 7" xfId="9639"/>
    <cellStyle name="Output 3 5 2 2 3 7 2" xfId="20008"/>
    <cellStyle name="Output 3 5 2 2 3 7 3" xfId="37176"/>
    <cellStyle name="Output 3 5 2 2 3 8" xfId="14186"/>
    <cellStyle name="Output 3 5 2 2 3 8 2" xfId="25824"/>
    <cellStyle name="Output 3 5 2 2 3 9" xfId="23297"/>
    <cellStyle name="Output 3 5 2 2 4" xfId="4410"/>
    <cellStyle name="Output 3 5 2 2 4 2" xfId="14780"/>
    <cellStyle name="Output 3 5 2 2 4 2 2" xfId="32826"/>
    <cellStyle name="Output 3 5 2 2 4 3" xfId="26418"/>
    <cellStyle name="Output 3 5 2 2 5" xfId="5304"/>
    <cellStyle name="Output 3 5 2 2 5 2" xfId="15673"/>
    <cellStyle name="Output 3 5 2 2 5 2 2" xfId="33625"/>
    <cellStyle name="Output 3 5 2 2 5 3" xfId="27311"/>
    <cellStyle name="Output 3 5 2 2 6" xfId="6940"/>
    <cellStyle name="Output 3 5 2 2 6 2" xfId="17309"/>
    <cellStyle name="Output 3 5 2 2 6 3" xfId="29121"/>
    <cellStyle name="Output 3 5 2 2 7" xfId="7715"/>
    <cellStyle name="Output 3 5 2 2 7 2" xfId="18084"/>
    <cellStyle name="Output 3 5 2 2 7 3" xfId="35252"/>
    <cellStyle name="Output 3 5 2 2 8" xfId="8443"/>
    <cellStyle name="Output 3 5 2 2 8 2" xfId="18812"/>
    <cellStyle name="Output 3 5 2 2 8 3" xfId="35980"/>
    <cellStyle name="Output 3 5 2 2 9" xfId="9102"/>
    <cellStyle name="Output 3 5 2 2 9 2" xfId="19471"/>
    <cellStyle name="Output 3 5 2 2 9 3" xfId="36639"/>
    <cellStyle name="Output 3 5 2 3" xfId="3350"/>
    <cellStyle name="Output 3 5 2 3 2" xfId="4660"/>
    <cellStyle name="Output 3 5 2 3 2 2" xfId="15030"/>
    <cellStyle name="Output 3 5 2 3 2 2 2" xfId="33054"/>
    <cellStyle name="Output 3 5 2 3 2 3" xfId="26668"/>
    <cellStyle name="Output 3 5 2 3 3" xfId="5441"/>
    <cellStyle name="Output 3 5 2 3 3 2" xfId="15810"/>
    <cellStyle name="Output 3 5 2 3 3 2 2" xfId="33735"/>
    <cellStyle name="Output 3 5 2 3 3 3" xfId="27448"/>
    <cellStyle name="Output 3 5 2 3 4" xfId="7106"/>
    <cellStyle name="Output 3 5 2 3 4 2" xfId="17475"/>
    <cellStyle name="Output 3 5 2 3 4 3" xfId="29374"/>
    <cellStyle name="Output 3 5 2 3 5" xfId="7861"/>
    <cellStyle name="Output 3 5 2 3 5 2" xfId="18230"/>
    <cellStyle name="Output 3 5 2 3 5 3" xfId="35398"/>
    <cellStyle name="Output 3 5 2 3 6" xfId="8555"/>
    <cellStyle name="Output 3 5 2 3 6 2" xfId="18924"/>
    <cellStyle name="Output 3 5 2 3 6 3" xfId="36092"/>
    <cellStyle name="Output 3 5 2 3 7" xfId="9173"/>
    <cellStyle name="Output 3 5 2 3 7 2" xfId="19542"/>
    <cellStyle name="Output 3 5 2 3 7 3" xfId="36710"/>
    <cellStyle name="Output 3 5 2 3 8" xfId="13720"/>
    <cellStyle name="Output 3 5 2 3 8 2" xfId="25358"/>
    <cellStyle name="Output 3 5 2 3 9" xfId="22831"/>
    <cellStyle name="Output 3 5 2 4" xfId="3336"/>
    <cellStyle name="Output 3 5 2 4 2" xfId="3953"/>
    <cellStyle name="Output 3 5 2 4 2 2" xfId="14323"/>
    <cellStyle name="Output 3 5 2 4 2 2 2" xfId="32409"/>
    <cellStyle name="Output 3 5 2 4 2 3" xfId="25961"/>
    <cellStyle name="Output 3 5 2 4 3" xfId="5427"/>
    <cellStyle name="Output 3 5 2 4 3 2" xfId="15796"/>
    <cellStyle name="Output 3 5 2 4 3 2 2" xfId="33721"/>
    <cellStyle name="Output 3 5 2 4 3 3" xfId="27434"/>
    <cellStyle name="Output 3 5 2 4 4" xfId="7092"/>
    <cellStyle name="Output 3 5 2 4 4 2" xfId="17461"/>
    <cellStyle name="Output 3 5 2 4 4 3" xfId="29360"/>
    <cellStyle name="Output 3 5 2 4 5" xfId="7847"/>
    <cellStyle name="Output 3 5 2 4 5 2" xfId="18216"/>
    <cellStyle name="Output 3 5 2 4 5 3" xfId="35384"/>
    <cellStyle name="Output 3 5 2 4 6" xfId="8541"/>
    <cellStyle name="Output 3 5 2 4 6 2" xfId="18910"/>
    <cellStyle name="Output 3 5 2 4 6 3" xfId="36078"/>
    <cellStyle name="Output 3 5 2 4 7" xfId="9159"/>
    <cellStyle name="Output 3 5 2 4 7 2" xfId="19528"/>
    <cellStyle name="Output 3 5 2 4 7 3" xfId="36696"/>
    <cellStyle name="Output 3 5 2 4 8" xfId="13706"/>
    <cellStyle name="Output 3 5 2 4 8 2" xfId="25344"/>
    <cellStyle name="Output 3 5 2 4 9" xfId="22817"/>
    <cellStyle name="Output 3 5 2 5" xfId="4958"/>
    <cellStyle name="Output 3 5 2 5 2" xfId="15328"/>
    <cellStyle name="Output 3 5 2 5 2 2" xfId="33328"/>
    <cellStyle name="Output 3 5 2 5 3" xfId="26966"/>
    <cellStyle name="Output 3 5 2 6" xfId="4155"/>
    <cellStyle name="Output 3 5 2 6 2" xfId="14525"/>
    <cellStyle name="Output 3 5 2 6 2 2" xfId="32596"/>
    <cellStyle name="Output 3 5 2 6 3" xfId="26163"/>
    <cellStyle name="Output 3 5 2 7" xfId="4615"/>
    <cellStyle name="Output 3 5 2 7 2" xfId="14985"/>
    <cellStyle name="Output 3 5 2 7 2 2" xfId="33015"/>
    <cellStyle name="Output 3 5 2 7 3" xfId="26623"/>
    <cellStyle name="Output 3 5 2 8" xfId="4193"/>
    <cellStyle name="Output 3 5 2 8 2" xfId="14563"/>
    <cellStyle name="Output 3 5 2 8 3" xfId="26201"/>
    <cellStyle name="Output 3 5 2 9" xfId="6433"/>
    <cellStyle name="Output 3 5 2 9 2" xfId="16802"/>
    <cellStyle name="Output 3 5 2 9 3" xfId="34567"/>
    <cellStyle name="Output 3 5 3" xfId="1161"/>
    <cellStyle name="Output 3 5 3 10" xfId="6675"/>
    <cellStyle name="Output 3 5 3 10 2" xfId="17044"/>
    <cellStyle name="Output 3 5 3 10 3" xfId="34809"/>
    <cellStyle name="Output 3 5 3 11" xfId="6528"/>
    <cellStyle name="Output 3 5 3 11 2" xfId="16897"/>
    <cellStyle name="Output 3 5 3 11 3" xfId="34662"/>
    <cellStyle name="Output 3 5 3 12" xfId="11531"/>
    <cellStyle name="Output 3 5 3 12 2" xfId="24494"/>
    <cellStyle name="Output 3 5 3 13" xfId="21967"/>
    <cellStyle name="Output 3 5 3 2" xfId="3395"/>
    <cellStyle name="Output 3 5 3 2 2" xfId="4768"/>
    <cellStyle name="Output 3 5 3 2 2 2" xfId="15138"/>
    <cellStyle name="Output 3 5 3 2 2 2 2" xfId="33151"/>
    <cellStyle name="Output 3 5 3 2 2 3" xfId="26776"/>
    <cellStyle name="Output 3 5 3 2 3" xfId="5486"/>
    <cellStyle name="Output 3 5 3 2 3 2" xfId="15855"/>
    <cellStyle name="Output 3 5 3 2 3 2 2" xfId="33780"/>
    <cellStyle name="Output 3 5 3 2 3 3" xfId="27493"/>
    <cellStyle name="Output 3 5 3 2 4" xfId="7151"/>
    <cellStyle name="Output 3 5 3 2 4 2" xfId="17520"/>
    <cellStyle name="Output 3 5 3 2 4 3" xfId="29419"/>
    <cellStyle name="Output 3 5 3 2 5" xfId="7906"/>
    <cellStyle name="Output 3 5 3 2 5 2" xfId="18275"/>
    <cellStyle name="Output 3 5 3 2 5 3" xfId="35443"/>
    <cellStyle name="Output 3 5 3 2 6" xfId="8600"/>
    <cellStyle name="Output 3 5 3 2 6 2" xfId="18969"/>
    <cellStyle name="Output 3 5 3 2 6 3" xfId="36137"/>
    <cellStyle name="Output 3 5 3 2 7" xfId="9218"/>
    <cellStyle name="Output 3 5 3 2 7 2" xfId="19587"/>
    <cellStyle name="Output 3 5 3 2 7 3" xfId="36755"/>
    <cellStyle name="Output 3 5 3 2 8" xfId="13765"/>
    <cellStyle name="Output 3 5 3 2 8 2" xfId="25403"/>
    <cellStyle name="Output 3 5 3 2 9" xfId="22876"/>
    <cellStyle name="Output 3 5 3 3" xfId="3335"/>
    <cellStyle name="Output 3 5 3 3 2" xfId="2072"/>
    <cellStyle name="Output 3 5 3 3 2 2" xfId="12442"/>
    <cellStyle name="Output 3 5 3 3 2 2 2" xfId="31221"/>
    <cellStyle name="Output 3 5 3 3 2 3" xfId="23994"/>
    <cellStyle name="Output 3 5 3 3 3" xfId="5426"/>
    <cellStyle name="Output 3 5 3 3 3 2" xfId="15795"/>
    <cellStyle name="Output 3 5 3 3 3 2 2" xfId="33720"/>
    <cellStyle name="Output 3 5 3 3 3 3" xfId="27433"/>
    <cellStyle name="Output 3 5 3 3 4" xfId="7091"/>
    <cellStyle name="Output 3 5 3 3 4 2" xfId="17460"/>
    <cellStyle name="Output 3 5 3 3 4 3" xfId="29359"/>
    <cellStyle name="Output 3 5 3 3 5" xfId="7846"/>
    <cellStyle name="Output 3 5 3 3 5 2" xfId="18215"/>
    <cellStyle name="Output 3 5 3 3 5 3" xfId="35383"/>
    <cellStyle name="Output 3 5 3 3 6" xfId="8540"/>
    <cellStyle name="Output 3 5 3 3 6 2" xfId="18909"/>
    <cellStyle name="Output 3 5 3 3 6 3" xfId="36077"/>
    <cellStyle name="Output 3 5 3 3 7" xfId="9158"/>
    <cellStyle name="Output 3 5 3 3 7 2" xfId="19527"/>
    <cellStyle name="Output 3 5 3 3 7 3" xfId="36695"/>
    <cellStyle name="Output 3 5 3 3 8" xfId="13705"/>
    <cellStyle name="Output 3 5 3 3 8 2" xfId="25343"/>
    <cellStyle name="Output 3 5 3 3 9" xfId="22816"/>
    <cellStyle name="Output 3 5 3 4" xfId="4758"/>
    <cellStyle name="Output 3 5 3 4 2" xfId="15128"/>
    <cellStyle name="Output 3 5 3 4 2 2" xfId="33142"/>
    <cellStyle name="Output 3 5 3 4 3" xfId="26766"/>
    <cellStyle name="Output 3 5 3 5" xfId="4991"/>
    <cellStyle name="Output 3 5 3 5 2" xfId="15361"/>
    <cellStyle name="Output 3 5 3 5 2 2" xfId="33356"/>
    <cellStyle name="Output 3 5 3 5 3" xfId="26999"/>
    <cellStyle name="Output 3 5 3 6" xfId="5342"/>
    <cellStyle name="Output 3 5 3 6 2" xfId="15711"/>
    <cellStyle name="Output 3 5 3 6 2 2" xfId="33650"/>
    <cellStyle name="Output 3 5 3 6 3" xfId="27349"/>
    <cellStyle name="Output 3 5 3 7" xfId="5949"/>
    <cellStyle name="Output 3 5 3 7 2" xfId="16318"/>
    <cellStyle name="Output 3 5 3 7 3" xfId="27956"/>
    <cellStyle name="Output 3 5 3 8" xfId="6548"/>
    <cellStyle name="Output 3 5 3 8 2" xfId="16917"/>
    <cellStyle name="Output 3 5 3 8 3" xfId="34682"/>
    <cellStyle name="Output 3 5 3 9" xfId="6514"/>
    <cellStyle name="Output 3 5 3 9 2" xfId="16883"/>
    <cellStyle name="Output 3 5 3 9 3" xfId="34648"/>
    <cellStyle name="Output 3 5 4" xfId="894"/>
    <cellStyle name="Output 3 5 4 10" xfId="8371"/>
    <cellStyle name="Output 3 5 4 10 2" xfId="18740"/>
    <cellStyle name="Output 3 5 4 10 3" xfId="35908"/>
    <cellStyle name="Output 3 5 4 11" xfId="9046"/>
    <cellStyle name="Output 3 5 4 11 2" xfId="19415"/>
    <cellStyle name="Output 3 5 4 11 3" xfId="36583"/>
    <cellStyle name="Output 3 5 4 12" xfId="11264"/>
    <cellStyle name="Output 3 5 4 12 2" xfId="24995"/>
    <cellStyle name="Output 3 5 4 13" xfId="22468"/>
    <cellStyle name="Output 3 5 4 2" xfId="3465"/>
    <cellStyle name="Output 3 5 4 2 2" xfId="1929"/>
    <cellStyle name="Output 3 5 4 2 2 2" xfId="12299"/>
    <cellStyle name="Output 3 5 4 2 2 2 2" xfId="31080"/>
    <cellStyle name="Output 3 5 4 2 2 3" xfId="23851"/>
    <cellStyle name="Output 3 5 4 2 3" xfId="5556"/>
    <cellStyle name="Output 3 5 4 2 3 2" xfId="15925"/>
    <cellStyle name="Output 3 5 4 2 3 2 2" xfId="33850"/>
    <cellStyle name="Output 3 5 4 2 3 3" xfId="27563"/>
    <cellStyle name="Output 3 5 4 2 4" xfId="7221"/>
    <cellStyle name="Output 3 5 4 2 4 2" xfId="17590"/>
    <cellStyle name="Output 3 5 4 2 4 3" xfId="29489"/>
    <cellStyle name="Output 3 5 4 2 5" xfId="7976"/>
    <cellStyle name="Output 3 5 4 2 5 2" xfId="18345"/>
    <cellStyle name="Output 3 5 4 2 5 3" xfId="35513"/>
    <cellStyle name="Output 3 5 4 2 6" xfId="8670"/>
    <cellStyle name="Output 3 5 4 2 6 2" xfId="19039"/>
    <cellStyle name="Output 3 5 4 2 6 3" xfId="36207"/>
    <cellStyle name="Output 3 5 4 2 7" xfId="9288"/>
    <cellStyle name="Output 3 5 4 2 7 2" xfId="19657"/>
    <cellStyle name="Output 3 5 4 2 7 3" xfId="36825"/>
    <cellStyle name="Output 3 5 4 2 8" xfId="13835"/>
    <cellStyle name="Output 3 5 4 2 8 2" xfId="25473"/>
    <cellStyle name="Output 3 5 4 2 9" xfId="22946"/>
    <cellStyle name="Output 3 5 4 3" xfId="3760"/>
    <cellStyle name="Output 3 5 4 3 2" xfId="4497"/>
    <cellStyle name="Output 3 5 4 3 2 2" xfId="14867"/>
    <cellStyle name="Output 3 5 4 3 2 2 2" xfId="32909"/>
    <cellStyle name="Output 3 5 4 3 2 3" xfId="26505"/>
    <cellStyle name="Output 3 5 4 3 3" xfId="5851"/>
    <cellStyle name="Output 3 5 4 3 3 2" xfId="16220"/>
    <cellStyle name="Output 3 5 4 3 3 2 2" xfId="34145"/>
    <cellStyle name="Output 3 5 4 3 3 3" xfId="27858"/>
    <cellStyle name="Output 3 5 4 3 4" xfId="7516"/>
    <cellStyle name="Output 3 5 4 3 4 2" xfId="17885"/>
    <cellStyle name="Output 3 5 4 3 4 3" xfId="29784"/>
    <cellStyle name="Output 3 5 4 3 5" xfId="8271"/>
    <cellStyle name="Output 3 5 4 3 5 2" xfId="18640"/>
    <cellStyle name="Output 3 5 4 3 5 3" xfId="35808"/>
    <cellStyle name="Output 3 5 4 3 6" xfId="8965"/>
    <cellStyle name="Output 3 5 4 3 6 2" xfId="19334"/>
    <cellStyle name="Output 3 5 4 3 6 3" xfId="36502"/>
    <cellStyle name="Output 3 5 4 3 7" xfId="9583"/>
    <cellStyle name="Output 3 5 4 3 7 2" xfId="19952"/>
    <cellStyle name="Output 3 5 4 3 7 3" xfId="37120"/>
    <cellStyle name="Output 3 5 4 3 8" xfId="14130"/>
    <cellStyle name="Output 3 5 4 3 8 2" xfId="25768"/>
    <cellStyle name="Output 3 5 4 3 9" xfId="23241"/>
    <cellStyle name="Output 3 5 4 4" xfId="3964"/>
    <cellStyle name="Output 3 5 4 4 2" xfId="14334"/>
    <cellStyle name="Output 3 5 4 4 2 2" xfId="32418"/>
    <cellStyle name="Output 3 5 4 4 3" xfId="25972"/>
    <cellStyle name="Output 3 5 4 5" xfId="5230"/>
    <cellStyle name="Output 3 5 4 5 2" xfId="15599"/>
    <cellStyle name="Output 3 5 4 5 2 2" xfId="33560"/>
    <cellStyle name="Output 3 5 4 5 3" xfId="27237"/>
    <cellStyle name="Output 3 5 4 6" xfId="1864"/>
    <cellStyle name="Output 3 5 4 6 2" xfId="12234"/>
    <cellStyle name="Output 3 5 4 6 2 2" xfId="31017"/>
    <cellStyle name="Output 3 5 4 6 3" xfId="23786"/>
    <cellStyle name="Output 3 5 4 7" xfId="5135"/>
    <cellStyle name="Output 3 5 4 7 2" xfId="15504"/>
    <cellStyle name="Output 3 5 4 7 3" xfId="27142"/>
    <cellStyle name="Output 3 5 4 8" xfId="6857"/>
    <cellStyle name="Output 3 5 4 8 2" xfId="17226"/>
    <cellStyle name="Output 3 5 4 8 3" xfId="34987"/>
    <cellStyle name="Output 3 5 4 9" xfId="7638"/>
    <cellStyle name="Output 3 5 4 9 2" xfId="18007"/>
    <cellStyle name="Output 3 5 4 9 3" xfId="35175"/>
    <cellStyle name="Output 3 5 5" xfId="3622"/>
    <cellStyle name="Output 3 5 5 2" xfId="4533"/>
    <cellStyle name="Output 3 5 5 2 2" xfId="14903"/>
    <cellStyle name="Output 3 5 5 2 2 2" xfId="32938"/>
    <cellStyle name="Output 3 5 5 2 3" xfId="26541"/>
    <cellStyle name="Output 3 5 5 3" xfId="5713"/>
    <cellStyle name="Output 3 5 5 3 2" xfId="16082"/>
    <cellStyle name="Output 3 5 5 3 2 2" xfId="34007"/>
    <cellStyle name="Output 3 5 5 3 3" xfId="27720"/>
    <cellStyle name="Output 3 5 5 4" xfId="7378"/>
    <cellStyle name="Output 3 5 5 4 2" xfId="17747"/>
    <cellStyle name="Output 3 5 5 4 3" xfId="29646"/>
    <cellStyle name="Output 3 5 5 5" xfId="8133"/>
    <cellStyle name="Output 3 5 5 5 2" xfId="18502"/>
    <cellStyle name="Output 3 5 5 5 3" xfId="35670"/>
    <cellStyle name="Output 3 5 5 6" xfId="8827"/>
    <cellStyle name="Output 3 5 5 6 2" xfId="19196"/>
    <cellStyle name="Output 3 5 5 6 3" xfId="36364"/>
    <cellStyle name="Output 3 5 5 7" xfId="9445"/>
    <cellStyle name="Output 3 5 5 7 2" xfId="19814"/>
    <cellStyle name="Output 3 5 5 7 3" xfId="36982"/>
    <cellStyle name="Output 3 5 5 8" xfId="13992"/>
    <cellStyle name="Output 3 5 5 8 2" xfId="25630"/>
    <cellStyle name="Output 3 5 5 9" xfId="23103"/>
    <cellStyle name="Output 3 5 6" xfId="2157"/>
    <cellStyle name="Output 3 5 6 2" xfId="4873"/>
    <cellStyle name="Output 3 5 6 2 2" xfId="15243"/>
    <cellStyle name="Output 3 5 6 2 2 2" xfId="33250"/>
    <cellStyle name="Output 3 5 6 2 3" xfId="26881"/>
    <cellStyle name="Output 3 5 6 3" xfId="3980"/>
    <cellStyle name="Output 3 5 6 3 2" xfId="14350"/>
    <cellStyle name="Output 3 5 6 3 2 2" xfId="32432"/>
    <cellStyle name="Output 3 5 6 3 3" xfId="25988"/>
    <cellStyle name="Output 3 5 6 4" xfId="6252"/>
    <cellStyle name="Output 3 5 6 4 2" xfId="16621"/>
    <cellStyle name="Output 3 5 6 4 3" xfId="28237"/>
    <cellStyle name="Output 3 5 6 5" xfId="6390"/>
    <cellStyle name="Output 3 5 6 5 2" xfId="16759"/>
    <cellStyle name="Output 3 5 6 5 3" xfId="34530"/>
    <cellStyle name="Output 3 5 6 6" xfId="6630"/>
    <cellStyle name="Output 3 5 6 6 2" xfId="16999"/>
    <cellStyle name="Output 3 5 6 6 3" xfId="34764"/>
    <cellStyle name="Output 3 5 6 7" xfId="6212"/>
    <cellStyle name="Output 3 5 6 7 2" xfId="16581"/>
    <cellStyle name="Output 3 5 6 7 3" xfId="34427"/>
    <cellStyle name="Output 3 5 6 8" xfId="12527"/>
    <cellStyle name="Output 3 5 6 8 2" xfId="24079"/>
    <cellStyle name="Output 3 5 6 9" xfId="21543"/>
    <cellStyle name="Output 3 5 7" xfId="4483"/>
    <cellStyle name="Output 3 5 7 2" xfId="14853"/>
    <cellStyle name="Output 3 5 7 2 2" xfId="32896"/>
    <cellStyle name="Output 3 5 7 3" xfId="26491"/>
    <cellStyle name="Output 3 5 8" xfId="4811"/>
    <cellStyle name="Output 3 5 8 2" xfId="15181"/>
    <cellStyle name="Output 3 5 8 2 2" xfId="33192"/>
    <cellStyle name="Output 3 5 8 3" xfId="26819"/>
    <cellStyle name="Output 3 5 9" xfId="5014"/>
    <cellStyle name="Output 3 5 9 2" xfId="15384"/>
    <cellStyle name="Output 3 5 9 2 2" xfId="33377"/>
    <cellStyle name="Output 3 5 9 3" xfId="27022"/>
    <cellStyle name="Output 3 6" xfId="570"/>
    <cellStyle name="Output 3 6 10" xfId="4760"/>
    <cellStyle name="Output 3 6 10 2" xfId="15130"/>
    <cellStyle name="Output 3 6 10 3" xfId="26768"/>
    <cellStyle name="Output 3 6 11" xfId="6158"/>
    <cellStyle name="Output 3 6 11 2" xfId="16527"/>
    <cellStyle name="Output 3 6 11 3" xfId="34383"/>
    <cellStyle name="Output 3 6 12" xfId="6625"/>
    <cellStyle name="Output 3 6 12 2" xfId="16994"/>
    <cellStyle name="Output 3 6 12 3" xfId="34759"/>
    <cellStyle name="Output 3 6 13" xfId="6665"/>
    <cellStyle name="Output 3 6 13 2" xfId="17034"/>
    <cellStyle name="Output 3 6 13 3" xfId="34799"/>
    <cellStyle name="Output 3 6 14" xfId="6716"/>
    <cellStyle name="Output 3 6 14 2" xfId="17085"/>
    <cellStyle name="Output 3 6 14 3" xfId="34850"/>
    <cellStyle name="Output 3 6 15" xfId="10942"/>
    <cellStyle name="Output 3 6 15 2" xfId="23497"/>
    <cellStyle name="Output 3 6 16" xfId="21415"/>
    <cellStyle name="Output 3 6 2" xfId="1001"/>
    <cellStyle name="Output 3 6 2 10" xfId="6819"/>
    <cellStyle name="Output 3 6 2 10 2" xfId="17188"/>
    <cellStyle name="Output 3 6 2 10 3" xfId="34949"/>
    <cellStyle name="Output 3 6 2 11" xfId="7604"/>
    <cellStyle name="Output 3 6 2 11 2" xfId="17973"/>
    <cellStyle name="Output 3 6 2 11 3" xfId="35141"/>
    <cellStyle name="Output 3 6 2 12" xfId="8349"/>
    <cellStyle name="Output 3 6 2 12 2" xfId="18718"/>
    <cellStyle name="Output 3 6 2 12 3" xfId="35886"/>
    <cellStyle name="Output 3 6 2 13" xfId="11371"/>
    <cellStyle name="Output 3 6 2 13 2" xfId="23607"/>
    <cellStyle name="Output 3 6 2 14" xfId="21807"/>
    <cellStyle name="Output 3 6 2 2" xfId="3094"/>
    <cellStyle name="Output 3 6 2 2 10" xfId="13464"/>
    <cellStyle name="Output 3 6 2 2 10 2" xfId="25102"/>
    <cellStyle name="Output 3 6 2 2 11" xfId="22575"/>
    <cellStyle name="Output 3 6 2 2 2" xfId="3594"/>
    <cellStyle name="Output 3 6 2 2 2 2" xfId="3857"/>
    <cellStyle name="Output 3 6 2 2 2 2 2" xfId="14227"/>
    <cellStyle name="Output 3 6 2 2 2 2 2 2" xfId="32317"/>
    <cellStyle name="Output 3 6 2 2 2 2 3" xfId="25865"/>
    <cellStyle name="Output 3 6 2 2 2 3" xfId="5685"/>
    <cellStyle name="Output 3 6 2 2 2 3 2" xfId="16054"/>
    <cellStyle name="Output 3 6 2 2 2 3 2 2" xfId="33979"/>
    <cellStyle name="Output 3 6 2 2 2 3 3" xfId="27692"/>
    <cellStyle name="Output 3 6 2 2 2 4" xfId="7350"/>
    <cellStyle name="Output 3 6 2 2 2 4 2" xfId="17719"/>
    <cellStyle name="Output 3 6 2 2 2 4 3" xfId="29618"/>
    <cellStyle name="Output 3 6 2 2 2 5" xfId="8105"/>
    <cellStyle name="Output 3 6 2 2 2 5 2" xfId="18474"/>
    <cellStyle name="Output 3 6 2 2 2 5 3" xfId="35642"/>
    <cellStyle name="Output 3 6 2 2 2 6" xfId="8799"/>
    <cellStyle name="Output 3 6 2 2 2 6 2" xfId="19168"/>
    <cellStyle name="Output 3 6 2 2 2 6 3" xfId="36336"/>
    <cellStyle name="Output 3 6 2 2 2 7" xfId="9417"/>
    <cellStyle name="Output 3 6 2 2 2 7 2" xfId="19786"/>
    <cellStyle name="Output 3 6 2 2 2 7 3" xfId="36954"/>
    <cellStyle name="Output 3 6 2 2 2 8" xfId="13964"/>
    <cellStyle name="Output 3 6 2 2 2 8 2" xfId="25602"/>
    <cellStyle name="Output 3 6 2 2 2 9" xfId="23075"/>
    <cellStyle name="Output 3 6 2 2 3" xfId="3813"/>
    <cellStyle name="Output 3 6 2 2 3 2" xfId="5168"/>
    <cellStyle name="Output 3 6 2 2 3 2 2" xfId="15537"/>
    <cellStyle name="Output 3 6 2 2 3 2 2 2" xfId="33511"/>
    <cellStyle name="Output 3 6 2 2 3 2 3" xfId="27175"/>
    <cellStyle name="Output 3 6 2 2 3 3" xfId="5904"/>
    <cellStyle name="Output 3 6 2 2 3 3 2" xfId="16273"/>
    <cellStyle name="Output 3 6 2 2 3 3 2 2" xfId="34198"/>
    <cellStyle name="Output 3 6 2 2 3 3 3" xfId="27911"/>
    <cellStyle name="Output 3 6 2 2 3 4" xfId="7569"/>
    <cellStyle name="Output 3 6 2 2 3 4 2" xfId="17938"/>
    <cellStyle name="Output 3 6 2 2 3 4 3" xfId="29837"/>
    <cellStyle name="Output 3 6 2 2 3 5" xfId="8324"/>
    <cellStyle name="Output 3 6 2 2 3 5 2" xfId="18693"/>
    <cellStyle name="Output 3 6 2 2 3 5 3" xfId="35861"/>
    <cellStyle name="Output 3 6 2 2 3 6" xfId="9018"/>
    <cellStyle name="Output 3 6 2 2 3 6 2" xfId="19387"/>
    <cellStyle name="Output 3 6 2 2 3 6 3" xfId="36555"/>
    <cellStyle name="Output 3 6 2 2 3 7" xfId="9636"/>
    <cellStyle name="Output 3 6 2 2 3 7 2" xfId="20005"/>
    <cellStyle name="Output 3 6 2 2 3 7 3" xfId="37173"/>
    <cellStyle name="Output 3 6 2 2 3 8" xfId="14183"/>
    <cellStyle name="Output 3 6 2 2 3 8 2" xfId="25821"/>
    <cellStyle name="Output 3 6 2 2 3 9" xfId="23294"/>
    <cellStyle name="Output 3 6 2 2 4" xfId="3919"/>
    <cellStyle name="Output 3 6 2 2 4 2" xfId="14289"/>
    <cellStyle name="Output 3 6 2 2 4 2 2" xfId="32375"/>
    <cellStyle name="Output 3 6 2 2 4 3" xfId="25927"/>
    <cellStyle name="Output 3 6 2 2 5" xfId="5301"/>
    <cellStyle name="Output 3 6 2 2 5 2" xfId="15670"/>
    <cellStyle name="Output 3 6 2 2 5 2 2" xfId="33622"/>
    <cellStyle name="Output 3 6 2 2 5 3" xfId="27308"/>
    <cellStyle name="Output 3 6 2 2 6" xfId="6937"/>
    <cellStyle name="Output 3 6 2 2 6 2" xfId="17306"/>
    <cellStyle name="Output 3 6 2 2 6 3" xfId="29118"/>
    <cellStyle name="Output 3 6 2 2 7" xfId="7712"/>
    <cellStyle name="Output 3 6 2 2 7 2" xfId="18081"/>
    <cellStyle name="Output 3 6 2 2 7 3" xfId="35249"/>
    <cellStyle name="Output 3 6 2 2 8" xfId="8440"/>
    <cellStyle name="Output 3 6 2 2 8 2" xfId="18809"/>
    <cellStyle name="Output 3 6 2 2 8 3" xfId="35977"/>
    <cellStyle name="Output 3 6 2 2 9" xfId="9099"/>
    <cellStyle name="Output 3 6 2 2 9 2" xfId="19468"/>
    <cellStyle name="Output 3 6 2 2 9 3" xfId="36636"/>
    <cellStyle name="Output 3 6 2 3" xfId="3519"/>
    <cellStyle name="Output 3 6 2 3 2" xfId="4793"/>
    <cellStyle name="Output 3 6 2 3 2 2" xfId="15163"/>
    <cellStyle name="Output 3 6 2 3 2 2 2" xfId="33175"/>
    <cellStyle name="Output 3 6 2 3 2 3" xfId="26801"/>
    <cellStyle name="Output 3 6 2 3 3" xfId="5610"/>
    <cellStyle name="Output 3 6 2 3 3 2" xfId="15979"/>
    <cellStyle name="Output 3 6 2 3 3 2 2" xfId="33904"/>
    <cellStyle name="Output 3 6 2 3 3 3" xfId="27617"/>
    <cellStyle name="Output 3 6 2 3 4" xfId="7275"/>
    <cellStyle name="Output 3 6 2 3 4 2" xfId="17644"/>
    <cellStyle name="Output 3 6 2 3 4 3" xfId="29543"/>
    <cellStyle name="Output 3 6 2 3 5" xfId="8030"/>
    <cellStyle name="Output 3 6 2 3 5 2" xfId="18399"/>
    <cellStyle name="Output 3 6 2 3 5 3" xfId="35567"/>
    <cellStyle name="Output 3 6 2 3 6" xfId="8724"/>
    <cellStyle name="Output 3 6 2 3 6 2" xfId="19093"/>
    <cellStyle name="Output 3 6 2 3 6 3" xfId="36261"/>
    <cellStyle name="Output 3 6 2 3 7" xfId="9342"/>
    <cellStyle name="Output 3 6 2 3 7 2" xfId="19711"/>
    <cellStyle name="Output 3 6 2 3 7 3" xfId="36879"/>
    <cellStyle name="Output 3 6 2 3 8" xfId="13889"/>
    <cellStyle name="Output 3 6 2 3 8 2" xfId="25527"/>
    <cellStyle name="Output 3 6 2 3 9" xfId="23000"/>
    <cellStyle name="Output 3 6 2 4" xfId="2402"/>
    <cellStyle name="Output 3 6 2 4 2" xfId="5139"/>
    <cellStyle name="Output 3 6 2 4 2 2" xfId="15508"/>
    <cellStyle name="Output 3 6 2 4 2 2 2" xfId="33482"/>
    <cellStyle name="Output 3 6 2 4 2 3" xfId="27146"/>
    <cellStyle name="Output 3 6 2 4 3" xfId="4713"/>
    <cellStyle name="Output 3 6 2 4 3 2" xfId="15083"/>
    <cellStyle name="Output 3 6 2 4 3 2 2" xfId="33101"/>
    <cellStyle name="Output 3 6 2 4 3 3" xfId="26721"/>
    <cellStyle name="Output 3 6 2 4 4" xfId="6411"/>
    <cellStyle name="Output 3 6 2 4 4 2" xfId="16780"/>
    <cellStyle name="Output 3 6 2 4 4 3" xfId="28482"/>
    <cellStyle name="Output 3 6 2 4 5" xfId="6598"/>
    <cellStyle name="Output 3 6 2 4 5 2" xfId="16967"/>
    <cellStyle name="Output 3 6 2 4 5 3" xfId="34732"/>
    <cellStyle name="Output 3 6 2 4 6" xfId="6620"/>
    <cellStyle name="Output 3 6 2 4 6 2" xfId="16989"/>
    <cellStyle name="Output 3 6 2 4 6 3" xfId="34754"/>
    <cellStyle name="Output 3 6 2 4 7" xfId="6610"/>
    <cellStyle name="Output 3 6 2 4 7 2" xfId="16979"/>
    <cellStyle name="Output 3 6 2 4 7 3" xfId="34744"/>
    <cellStyle name="Output 3 6 2 4 8" xfId="12772"/>
    <cellStyle name="Output 3 6 2 4 8 2" xfId="24324"/>
    <cellStyle name="Output 3 6 2 4 9" xfId="21788"/>
    <cellStyle name="Output 3 6 2 5" xfId="3885"/>
    <cellStyle name="Output 3 6 2 5 2" xfId="14255"/>
    <cellStyle name="Output 3 6 2 5 2 2" xfId="32342"/>
    <cellStyle name="Output 3 6 2 5 3" xfId="25893"/>
    <cellStyle name="Output 3 6 2 6" xfId="1726"/>
    <cellStyle name="Output 3 6 2 6 2" xfId="12096"/>
    <cellStyle name="Output 3 6 2 6 2 2" xfId="30890"/>
    <cellStyle name="Output 3 6 2 6 3" xfId="23648"/>
    <cellStyle name="Output 3 6 2 7" xfId="5184"/>
    <cellStyle name="Output 3 6 2 7 2" xfId="15553"/>
    <cellStyle name="Output 3 6 2 7 2 2" xfId="33525"/>
    <cellStyle name="Output 3 6 2 7 3" xfId="27191"/>
    <cellStyle name="Output 3 6 2 8" xfId="5969"/>
    <cellStyle name="Output 3 6 2 8 2" xfId="16338"/>
    <cellStyle name="Output 3 6 2 8 3" xfId="27976"/>
    <cellStyle name="Output 3 6 2 9" xfId="6430"/>
    <cellStyle name="Output 3 6 2 9 2" xfId="16799"/>
    <cellStyle name="Output 3 6 2 9 3" xfId="34564"/>
    <cellStyle name="Output 3 6 3" xfId="1158"/>
    <cellStyle name="Output 3 6 3 10" xfId="6554"/>
    <cellStyle name="Output 3 6 3 10 2" xfId="16923"/>
    <cellStyle name="Output 3 6 3 10 3" xfId="34688"/>
    <cellStyle name="Output 3 6 3 11" xfId="2466"/>
    <cellStyle name="Output 3 6 3 11 2" xfId="12836"/>
    <cellStyle name="Output 3 6 3 11 3" xfId="31523"/>
    <cellStyle name="Output 3 6 3 12" xfId="11528"/>
    <cellStyle name="Output 3 6 3 12 2" xfId="24491"/>
    <cellStyle name="Output 3 6 3 13" xfId="21964"/>
    <cellStyle name="Output 3 6 3 2" xfId="3363"/>
    <cellStyle name="Output 3 6 3 2 2" xfId="4378"/>
    <cellStyle name="Output 3 6 3 2 2 2" xfId="14748"/>
    <cellStyle name="Output 3 6 3 2 2 2 2" xfId="32798"/>
    <cellStyle name="Output 3 6 3 2 2 3" xfId="26386"/>
    <cellStyle name="Output 3 6 3 2 3" xfId="5454"/>
    <cellStyle name="Output 3 6 3 2 3 2" xfId="15823"/>
    <cellStyle name="Output 3 6 3 2 3 2 2" xfId="33748"/>
    <cellStyle name="Output 3 6 3 2 3 3" xfId="27461"/>
    <cellStyle name="Output 3 6 3 2 4" xfId="7119"/>
    <cellStyle name="Output 3 6 3 2 4 2" xfId="17488"/>
    <cellStyle name="Output 3 6 3 2 4 3" xfId="29387"/>
    <cellStyle name="Output 3 6 3 2 5" xfId="7874"/>
    <cellStyle name="Output 3 6 3 2 5 2" xfId="18243"/>
    <cellStyle name="Output 3 6 3 2 5 3" xfId="35411"/>
    <cellStyle name="Output 3 6 3 2 6" xfId="8568"/>
    <cellStyle name="Output 3 6 3 2 6 2" xfId="18937"/>
    <cellStyle name="Output 3 6 3 2 6 3" xfId="36105"/>
    <cellStyle name="Output 3 6 3 2 7" xfId="9186"/>
    <cellStyle name="Output 3 6 3 2 7 2" xfId="19555"/>
    <cellStyle name="Output 3 6 3 2 7 3" xfId="36723"/>
    <cellStyle name="Output 3 6 3 2 8" xfId="13733"/>
    <cellStyle name="Output 3 6 3 2 8 2" xfId="25371"/>
    <cellStyle name="Output 3 6 3 2 9" xfId="22844"/>
    <cellStyle name="Output 3 6 3 3" xfId="3539"/>
    <cellStyle name="Output 3 6 3 3 2" xfId="4563"/>
    <cellStyle name="Output 3 6 3 3 2 2" xfId="14933"/>
    <cellStyle name="Output 3 6 3 3 2 2 2" xfId="32968"/>
    <cellStyle name="Output 3 6 3 3 2 3" xfId="26571"/>
    <cellStyle name="Output 3 6 3 3 3" xfId="5630"/>
    <cellStyle name="Output 3 6 3 3 3 2" xfId="15999"/>
    <cellStyle name="Output 3 6 3 3 3 2 2" xfId="33924"/>
    <cellStyle name="Output 3 6 3 3 3 3" xfId="27637"/>
    <cellStyle name="Output 3 6 3 3 4" xfId="7295"/>
    <cellStyle name="Output 3 6 3 3 4 2" xfId="17664"/>
    <cellStyle name="Output 3 6 3 3 4 3" xfId="29563"/>
    <cellStyle name="Output 3 6 3 3 5" xfId="8050"/>
    <cellStyle name="Output 3 6 3 3 5 2" xfId="18419"/>
    <cellStyle name="Output 3 6 3 3 5 3" xfId="35587"/>
    <cellStyle name="Output 3 6 3 3 6" xfId="8744"/>
    <cellStyle name="Output 3 6 3 3 6 2" xfId="19113"/>
    <cellStyle name="Output 3 6 3 3 6 3" xfId="36281"/>
    <cellStyle name="Output 3 6 3 3 7" xfId="9362"/>
    <cellStyle name="Output 3 6 3 3 7 2" xfId="19731"/>
    <cellStyle name="Output 3 6 3 3 7 3" xfId="36899"/>
    <cellStyle name="Output 3 6 3 3 8" xfId="13909"/>
    <cellStyle name="Output 3 6 3 3 8 2" xfId="25547"/>
    <cellStyle name="Output 3 6 3 3 9" xfId="23020"/>
    <cellStyle name="Output 3 6 3 4" xfId="4022"/>
    <cellStyle name="Output 3 6 3 4 2" xfId="14392"/>
    <cellStyle name="Output 3 6 3 4 2 2" xfId="32466"/>
    <cellStyle name="Output 3 6 3 4 3" xfId="26030"/>
    <cellStyle name="Output 3 6 3 5" xfId="3918"/>
    <cellStyle name="Output 3 6 3 5 2" xfId="14288"/>
    <cellStyle name="Output 3 6 3 5 2 2" xfId="32374"/>
    <cellStyle name="Output 3 6 3 5 3" xfId="25926"/>
    <cellStyle name="Output 3 6 3 6" xfId="5104"/>
    <cellStyle name="Output 3 6 3 6 2" xfId="15474"/>
    <cellStyle name="Output 3 6 3 6 2 2" xfId="33454"/>
    <cellStyle name="Output 3 6 3 6 3" xfId="27112"/>
    <cellStyle name="Output 3 6 3 7" xfId="4634"/>
    <cellStyle name="Output 3 6 3 7 2" xfId="15004"/>
    <cellStyle name="Output 3 6 3 7 3" xfId="26642"/>
    <cellStyle name="Output 3 6 3 8" xfId="6545"/>
    <cellStyle name="Output 3 6 3 8 2" xfId="16914"/>
    <cellStyle name="Output 3 6 3 8 3" xfId="34679"/>
    <cellStyle name="Output 3 6 3 9" xfId="6778"/>
    <cellStyle name="Output 3 6 3 9 2" xfId="17147"/>
    <cellStyle name="Output 3 6 3 9 3" xfId="34912"/>
    <cellStyle name="Output 3 6 4" xfId="891"/>
    <cellStyle name="Output 3 6 4 10" xfId="8368"/>
    <cellStyle name="Output 3 6 4 10 2" xfId="18737"/>
    <cellStyle name="Output 3 6 4 10 3" xfId="35905"/>
    <cellStyle name="Output 3 6 4 11" xfId="9043"/>
    <cellStyle name="Output 3 6 4 11 2" xfId="19412"/>
    <cellStyle name="Output 3 6 4 11 3" xfId="36580"/>
    <cellStyle name="Output 3 6 4 12" xfId="11261"/>
    <cellStyle name="Output 3 6 4 12 2" xfId="24992"/>
    <cellStyle name="Output 3 6 4 13" xfId="22465"/>
    <cellStyle name="Output 3 6 4 2" xfId="3595"/>
    <cellStyle name="Output 3 6 4 2 2" xfId="1765"/>
    <cellStyle name="Output 3 6 4 2 2 2" xfId="12135"/>
    <cellStyle name="Output 3 6 4 2 2 2 2" xfId="30927"/>
    <cellStyle name="Output 3 6 4 2 2 3" xfId="23687"/>
    <cellStyle name="Output 3 6 4 2 3" xfId="5686"/>
    <cellStyle name="Output 3 6 4 2 3 2" xfId="16055"/>
    <cellStyle name="Output 3 6 4 2 3 2 2" xfId="33980"/>
    <cellStyle name="Output 3 6 4 2 3 3" xfId="27693"/>
    <cellStyle name="Output 3 6 4 2 4" xfId="7351"/>
    <cellStyle name="Output 3 6 4 2 4 2" xfId="17720"/>
    <cellStyle name="Output 3 6 4 2 4 3" xfId="29619"/>
    <cellStyle name="Output 3 6 4 2 5" xfId="8106"/>
    <cellStyle name="Output 3 6 4 2 5 2" xfId="18475"/>
    <cellStyle name="Output 3 6 4 2 5 3" xfId="35643"/>
    <cellStyle name="Output 3 6 4 2 6" xfId="8800"/>
    <cellStyle name="Output 3 6 4 2 6 2" xfId="19169"/>
    <cellStyle name="Output 3 6 4 2 6 3" xfId="36337"/>
    <cellStyle name="Output 3 6 4 2 7" xfId="9418"/>
    <cellStyle name="Output 3 6 4 2 7 2" xfId="19787"/>
    <cellStyle name="Output 3 6 4 2 7 3" xfId="36955"/>
    <cellStyle name="Output 3 6 4 2 8" xfId="13965"/>
    <cellStyle name="Output 3 6 4 2 8 2" xfId="25603"/>
    <cellStyle name="Output 3 6 4 2 9" xfId="23076"/>
    <cellStyle name="Output 3 6 4 3" xfId="3757"/>
    <cellStyle name="Output 3 6 4 3 2" xfId="4061"/>
    <cellStyle name="Output 3 6 4 3 2 2" xfId="14431"/>
    <cellStyle name="Output 3 6 4 3 2 2 2" xfId="32504"/>
    <cellStyle name="Output 3 6 4 3 2 3" xfId="26069"/>
    <cellStyle name="Output 3 6 4 3 3" xfId="5848"/>
    <cellStyle name="Output 3 6 4 3 3 2" xfId="16217"/>
    <cellStyle name="Output 3 6 4 3 3 2 2" xfId="34142"/>
    <cellStyle name="Output 3 6 4 3 3 3" xfId="27855"/>
    <cellStyle name="Output 3 6 4 3 4" xfId="7513"/>
    <cellStyle name="Output 3 6 4 3 4 2" xfId="17882"/>
    <cellStyle name="Output 3 6 4 3 4 3" xfId="29781"/>
    <cellStyle name="Output 3 6 4 3 5" xfId="8268"/>
    <cellStyle name="Output 3 6 4 3 5 2" xfId="18637"/>
    <cellStyle name="Output 3 6 4 3 5 3" xfId="35805"/>
    <cellStyle name="Output 3 6 4 3 6" xfId="8962"/>
    <cellStyle name="Output 3 6 4 3 6 2" xfId="19331"/>
    <cellStyle name="Output 3 6 4 3 6 3" xfId="36499"/>
    <cellStyle name="Output 3 6 4 3 7" xfId="9580"/>
    <cellStyle name="Output 3 6 4 3 7 2" xfId="19949"/>
    <cellStyle name="Output 3 6 4 3 7 3" xfId="37117"/>
    <cellStyle name="Output 3 6 4 3 8" xfId="14127"/>
    <cellStyle name="Output 3 6 4 3 8 2" xfId="25765"/>
    <cellStyle name="Output 3 6 4 3 9" xfId="23238"/>
    <cellStyle name="Output 3 6 4 4" xfId="4086"/>
    <cellStyle name="Output 3 6 4 4 2" xfId="14456"/>
    <cellStyle name="Output 3 6 4 4 2 2" xfId="32529"/>
    <cellStyle name="Output 3 6 4 4 3" xfId="26094"/>
    <cellStyle name="Output 3 6 4 5" xfId="5227"/>
    <cellStyle name="Output 3 6 4 5 2" xfId="15596"/>
    <cellStyle name="Output 3 6 4 5 2 2" xfId="33557"/>
    <cellStyle name="Output 3 6 4 5 3" xfId="27234"/>
    <cellStyle name="Output 3 6 4 6" xfId="4952"/>
    <cellStyle name="Output 3 6 4 6 2" xfId="15322"/>
    <cellStyle name="Output 3 6 4 6 2 2" xfId="33323"/>
    <cellStyle name="Output 3 6 4 6 3" xfId="26960"/>
    <cellStyle name="Output 3 6 4 7" xfId="5971"/>
    <cellStyle name="Output 3 6 4 7 2" xfId="16340"/>
    <cellStyle name="Output 3 6 4 7 3" xfId="27978"/>
    <cellStyle name="Output 3 6 4 8" xfId="6854"/>
    <cellStyle name="Output 3 6 4 8 2" xfId="17223"/>
    <cellStyle name="Output 3 6 4 8 3" xfId="34984"/>
    <cellStyle name="Output 3 6 4 9" xfId="7635"/>
    <cellStyle name="Output 3 6 4 9 2" xfId="18004"/>
    <cellStyle name="Output 3 6 4 9 3" xfId="35172"/>
    <cellStyle name="Output 3 6 5" xfId="3658"/>
    <cellStyle name="Output 3 6 5 2" xfId="4077"/>
    <cellStyle name="Output 3 6 5 2 2" xfId="14447"/>
    <cellStyle name="Output 3 6 5 2 2 2" xfId="32520"/>
    <cellStyle name="Output 3 6 5 2 3" xfId="26085"/>
    <cellStyle name="Output 3 6 5 3" xfId="5749"/>
    <cellStyle name="Output 3 6 5 3 2" xfId="16118"/>
    <cellStyle name="Output 3 6 5 3 2 2" xfId="34043"/>
    <cellStyle name="Output 3 6 5 3 3" xfId="27756"/>
    <cellStyle name="Output 3 6 5 4" xfId="7414"/>
    <cellStyle name="Output 3 6 5 4 2" xfId="17783"/>
    <cellStyle name="Output 3 6 5 4 3" xfId="29682"/>
    <cellStyle name="Output 3 6 5 5" xfId="8169"/>
    <cellStyle name="Output 3 6 5 5 2" xfId="18538"/>
    <cellStyle name="Output 3 6 5 5 3" xfId="35706"/>
    <cellStyle name="Output 3 6 5 6" xfId="8863"/>
    <cellStyle name="Output 3 6 5 6 2" xfId="19232"/>
    <cellStyle name="Output 3 6 5 6 3" xfId="36400"/>
    <cellStyle name="Output 3 6 5 7" xfId="9481"/>
    <cellStyle name="Output 3 6 5 7 2" xfId="19850"/>
    <cellStyle name="Output 3 6 5 7 3" xfId="37018"/>
    <cellStyle name="Output 3 6 5 8" xfId="14028"/>
    <cellStyle name="Output 3 6 5 8 2" xfId="25666"/>
    <cellStyle name="Output 3 6 5 9" xfId="23139"/>
    <cellStyle name="Output 3 6 6" xfId="3425"/>
    <cellStyle name="Output 3 6 6 2" xfId="3876"/>
    <cellStyle name="Output 3 6 6 2 2" xfId="14246"/>
    <cellStyle name="Output 3 6 6 2 2 2" xfId="32335"/>
    <cellStyle name="Output 3 6 6 2 3" xfId="25884"/>
    <cellStyle name="Output 3 6 6 3" xfId="5516"/>
    <cellStyle name="Output 3 6 6 3 2" xfId="15885"/>
    <cellStyle name="Output 3 6 6 3 2 2" xfId="33810"/>
    <cellStyle name="Output 3 6 6 3 3" xfId="27523"/>
    <cellStyle name="Output 3 6 6 4" xfId="7181"/>
    <cellStyle name="Output 3 6 6 4 2" xfId="17550"/>
    <cellStyle name="Output 3 6 6 4 3" xfId="29449"/>
    <cellStyle name="Output 3 6 6 5" xfId="7936"/>
    <cellStyle name="Output 3 6 6 5 2" xfId="18305"/>
    <cellStyle name="Output 3 6 6 5 3" xfId="35473"/>
    <cellStyle name="Output 3 6 6 6" xfId="8630"/>
    <cellStyle name="Output 3 6 6 6 2" xfId="18999"/>
    <cellStyle name="Output 3 6 6 6 3" xfId="36167"/>
    <cellStyle name="Output 3 6 6 7" xfId="9248"/>
    <cellStyle name="Output 3 6 6 7 2" xfId="19617"/>
    <cellStyle name="Output 3 6 6 7 3" xfId="36785"/>
    <cellStyle name="Output 3 6 6 8" xfId="13795"/>
    <cellStyle name="Output 3 6 6 8 2" xfId="25433"/>
    <cellStyle name="Output 3 6 6 9" xfId="22906"/>
    <cellStyle name="Output 3 6 7" xfId="1816"/>
    <cellStyle name="Output 3 6 7 2" xfId="12186"/>
    <cellStyle name="Output 3 6 7 2 2" xfId="30972"/>
    <cellStyle name="Output 3 6 7 3" xfId="23738"/>
    <cellStyle name="Output 3 6 8" xfId="4252"/>
    <cellStyle name="Output 3 6 8 2" xfId="14622"/>
    <cellStyle name="Output 3 6 8 2 2" xfId="32685"/>
    <cellStyle name="Output 3 6 8 3" xfId="26260"/>
    <cellStyle name="Output 3 6 9" xfId="1970"/>
    <cellStyle name="Output 3 6 9 2" xfId="12340"/>
    <cellStyle name="Output 3 6 9 2 2" xfId="31120"/>
    <cellStyle name="Output 3 6 9 3" xfId="23892"/>
    <cellStyle name="Output 3 7" xfId="616"/>
    <cellStyle name="Output 3 7 10" xfId="5073"/>
    <cellStyle name="Output 3 7 10 2" xfId="15443"/>
    <cellStyle name="Output 3 7 10 3" xfId="27081"/>
    <cellStyle name="Output 3 7 11" xfId="6187"/>
    <cellStyle name="Output 3 7 11 2" xfId="16556"/>
    <cellStyle name="Output 3 7 11 3" xfId="34412"/>
    <cellStyle name="Output 3 7 12" xfId="6391"/>
    <cellStyle name="Output 3 7 12 2" xfId="16760"/>
    <cellStyle name="Output 3 7 12 3" xfId="34531"/>
    <cellStyle name="Output 3 7 13" xfId="6466"/>
    <cellStyle name="Output 3 7 13 2" xfId="16835"/>
    <cellStyle name="Output 3 7 13 3" xfId="34600"/>
    <cellStyle name="Output 3 7 14" xfId="6567"/>
    <cellStyle name="Output 3 7 14 2" xfId="16936"/>
    <cellStyle name="Output 3 7 14 3" xfId="34701"/>
    <cellStyle name="Output 3 7 15" xfId="10988"/>
    <cellStyle name="Output 3 7 15 2" xfId="23543"/>
    <cellStyle name="Output 3 7 16" xfId="21461"/>
    <cellStyle name="Output 3 7 2" xfId="1011"/>
    <cellStyle name="Output 3 7 2 10" xfId="6705"/>
    <cellStyle name="Output 3 7 2 10 2" xfId="17074"/>
    <cellStyle name="Output 3 7 2 10 3" xfId="34839"/>
    <cellStyle name="Output 3 7 2 11" xfId="6870"/>
    <cellStyle name="Output 3 7 2 11 2" xfId="17239"/>
    <cellStyle name="Output 3 7 2 11 3" xfId="35000"/>
    <cellStyle name="Output 3 7 2 12" xfId="7649"/>
    <cellStyle name="Output 3 7 2 12 2" xfId="18018"/>
    <cellStyle name="Output 3 7 2 12 3" xfId="35186"/>
    <cellStyle name="Output 3 7 2 13" xfId="11381"/>
    <cellStyle name="Output 3 7 2 13 2" xfId="23617"/>
    <cellStyle name="Output 3 7 2 14" xfId="21817"/>
    <cellStyle name="Output 3 7 2 2" xfId="3104"/>
    <cellStyle name="Output 3 7 2 2 10" xfId="13474"/>
    <cellStyle name="Output 3 7 2 2 10 2" xfId="25112"/>
    <cellStyle name="Output 3 7 2 2 11" xfId="22585"/>
    <cellStyle name="Output 3 7 2 2 2" xfId="3625"/>
    <cellStyle name="Output 3 7 2 2 2 2" xfId="4211"/>
    <cellStyle name="Output 3 7 2 2 2 2 2" xfId="14581"/>
    <cellStyle name="Output 3 7 2 2 2 2 2 2" xfId="32647"/>
    <cellStyle name="Output 3 7 2 2 2 2 3" xfId="26219"/>
    <cellStyle name="Output 3 7 2 2 2 3" xfId="5716"/>
    <cellStyle name="Output 3 7 2 2 2 3 2" xfId="16085"/>
    <cellStyle name="Output 3 7 2 2 2 3 2 2" xfId="34010"/>
    <cellStyle name="Output 3 7 2 2 2 3 3" xfId="27723"/>
    <cellStyle name="Output 3 7 2 2 2 4" xfId="7381"/>
    <cellStyle name="Output 3 7 2 2 2 4 2" xfId="17750"/>
    <cellStyle name="Output 3 7 2 2 2 4 3" xfId="29649"/>
    <cellStyle name="Output 3 7 2 2 2 5" xfId="8136"/>
    <cellStyle name="Output 3 7 2 2 2 5 2" xfId="18505"/>
    <cellStyle name="Output 3 7 2 2 2 5 3" xfId="35673"/>
    <cellStyle name="Output 3 7 2 2 2 6" xfId="8830"/>
    <cellStyle name="Output 3 7 2 2 2 6 2" xfId="19199"/>
    <cellStyle name="Output 3 7 2 2 2 6 3" xfId="36367"/>
    <cellStyle name="Output 3 7 2 2 2 7" xfId="9448"/>
    <cellStyle name="Output 3 7 2 2 2 7 2" xfId="19817"/>
    <cellStyle name="Output 3 7 2 2 2 7 3" xfId="36985"/>
    <cellStyle name="Output 3 7 2 2 2 8" xfId="13995"/>
    <cellStyle name="Output 3 7 2 2 2 8 2" xfId="25633"/>
    <cellStyle name="Output 3 7 2 2 2 9" xfId="23106"/>
    <cellStyle name="Output 3 7 2 2 3" xfId="3823"/>
    <cellStyle name="Output 3 7 2 2 3 2" xfId="5178"/>
    <cellStyle name="Output 3 7 2 2 3 2 2" xfId="15547"/>
    <cellStyle name="Output 3 7 2 2 3 2 2 2" xfId="33521"/>
    <cellStyle name="Output 3 7 2 2 3 2 3" xfId="27185"/>
    <cellStyle name="Output 3 7 2 2 3 3" xfId="5914"/>
    <cellStyle name="Output 3 7 2 2 3 3 2" xfId="16283"/>
    <cellStyle name="Output 3 7 2 2 3 3 2 2" xfId="34208"/>
    <cellStyle name="Output 3 7 2 2 3 3 3" xfId="27921"/>
    <cellStyle name="Output 3 7 2 2 3 4" xfId="7579"/>
    <cellStyle name="Output 3 7 2 2 3 4 2" xfId="17948"/>
    <cellStyle name="Output 3 7 2 2 3 4 3" xfId="29847"/>
    <cellStyle name="Output 3 7 2 2 3 5" xfId="8334"/>
    <cellStyle name="Output 3 7 2 2 3 5 2" xfId="18703"/>
    <cellStyle name="Output 3 7 2 2 3 5 3" xfId="35871"/>
    <cellStyle name="Output 3 7 2 2 3 6" xfId="9028"/>
    <cellStyle name="Output 3 7 2 2 3 6 2" xfId="19397"/>
    <cellStyle name="Output 3 7 2 2 3 6 3" xfId="36565"/>
    <cellStyle name="Output 3 7 2 2 3 7" xfId="9646"/>
    <cellStyle name="Output 3 7 2 2 3 7 2" xfId="20015"/>
    <cellStyle name="Output 3 7 2 2 3 7 3" xfId="37183"/>
    <cellStyle name="Output 3 7 2 2 3 8" xfId="14193"/>
    <cellStyle name="Output 3 7 2 2 3 8 2" xfId="25831"/>
    <cellStyle name="Output 3 7 2 2 3 9" xfId="23304"/>
    <cellStyle name="Output 3 7 2 2 4" xfId="4755"/>
    <cellStyle name="Output 3 7 2 2 4 2" xfId="15125"/>
    <cellStyle name="Output 3 7 2 2 4 2 2" xfId="33140"/>
    <cellStyle name="Output 3 7 2 2 4 3" xfId="26763"/>
    <cellStyle name="Output 3 7 2 2 5" xfId="5311"/>
    <cellStyle name="Output 3 7 2 2 5 2" xfId="15680"/>
    <cellStyle name="Output 3 7 2 2 5 2 2" xfId="33632"/>
    <cellStyle name="Output 3 7 2 2 5 3" xfId="27318"/>
    <cellStyle name="Output 3 7 2 2 6" xfId="6947"/>
    <cellStyle name="Output 3 7 2 2 6 2" xfId="17316"/>
    <cellStyle name="Output 3 7 2 2 6 3" xfId="29128"/>
    <cellStyle name="Output 3 7 2 2 7" xfId="7722"/>
    <cellStyle name="Output 3 7 2 2 7 2" xfId="18091"/>
    <cellStyle name="Output 3 7 2 2 7 3" xfId="35259"/>
    <cellStyle name="Output 3 7 2 2 8" xfId="8450"/>
    <cellStyle name="Output 3 7 2 2 8 2" xfId="18819"/>
    <cellStyle name="Output 3 7 2 2 8 3" xfId="35987"/>
    <cellStyle name="Output 3 7 2 2 9" xfId="9109"/>
    <cellStyle name="Output 3 7 2 2 9 2" xfId="19478"/>
    <cellStyle name="Output 3 7 2 2 9 3" xfId="36646"/>
    <cellStyle name="Output 3 7 2 3" xfId="3493"/>
    <cellStyle name="Output 3 7 2 3 2" xfId="4376"/>
    <cellStyle name="Output 3 7 2 3 2 2" xfId="14746"/>
    <cellStyle name="Output 3 7 2 3 2 2 2" xfId="32796"/>
    <cellStyle name="Output 3 7 2 3 2 3" xfId="26384"/>
    <cellStyle name="Output 3 7 2 3 3" xfId="5584"/>
    <cellStyle name="Output 3 7 2 3 3 2" xfId="15953"/>
    <cellStyle name="Output 3 7 2 3 3 2 2" xfId="33878"/>
    <cellStyle name="Output 3 7 2 3 3 3" xfId="27591"/>
    <cellStyle name="Output 3 7 2 3 4" xfId="7249"/>
    <cellStyle name="Output 3 7 2 3 4 2" xfId="17618"/>
    <cellStyle name="Output 3 7 2 3 4 3" xfId="29517"/>
    <cellStyle name="Output 3 7 2 3 5" xfId="8004"/>
    <cellStyle name="Output 3 7 2 3 5 2" xfId="18373"/>
    <cellStyle name="Output 3 7 2 3 5 3" xfId="35541"/>
    <cellStyle name="Output 3 7 2 3 6" xfId="8698"/>
    <cellStyle name="Output 3 7 2 3 6 2" xfId="19067"/>
    <cellStyle name="Output 3 7 2 3 6 3" xfId="36235"/>
    <cellStyle name="Output 3 7 2 3 7" xfId="9316"/>
    <cellStyle name="Output 3 7 2 3 7 2" xfId="19685"/>
    <cellStyle name="Output 3 7 2 3 7 3" xfId="36853"/>
    <cellStyle name="Output 3 7 2 3 8" xfId="13863"/>
    <cellStyle name="Output 3 7 2 3 8 2" xfId="25501"/>
    <cellStyle name="Output 3 7 2 3 9" xfId="22974"/>
    <cellStyle name="Output 3 7 2 4" xfId="3527"/>
    <cellStyle name="Output 3 7 2 4 2" xfId="4608"/>
    <cellStyle name="Output 3 7 2 4 2 2" xfId="14978"/>
    <cellStyle name="Output 3 7 2 4 2 2 2" xfId="33009"/>
    <cellStyle name="Output 3 7 2 4 2 3" xfId="26616"/>
    <cellStyle name="Output 3 7 2 4 3" xfId="5618"/>
    <cellStyle name="Output 3 7 2 4 3 2" xfId="15987"/>
    <cellStyle name="Output 3 7 2 4 3 2 2" xfId="33912"/>
    <cellStyle name="Output 3 7 2 4 3 3" xfId="27625"/>
    <cellStyle name="Output 3 7 2 4 4" xfId="7283"/>
    <cellStyle name="Output 3 7 2 4 4 2" xfId="17652"/>
    <cellStyle name="Output 3 7 2 4 4 3" xfId="29551"/>
    <cellStyle name="Output 3 7 2 4 5" xfId="8038"/>
    <cellStyle name="Output 3 7 2 4 5 2" xfId="18407"/>
    <cellStyle name="Output 3 7 2 4 5 3" xfId="35575"/>
    <cellStyle name="Output 3 7 2 4 6" xfId="8732"/>
    <cellStyle name="Output 3 7 2 4 6 2" xfId="19101"/>
    <cellStyle name="Output 3 7 2 4 6 3" xfId="36269"/>
    <cellStyle name="Output 3 7 2 4 7" xfId="9350"/>
    <cellStyle name="Output 3 7 2 4 7 2" xfId="19719"/>
    <cellStyle name="Output 3 7 2 4 7 3" xfId="36887"/>
    <cellStyle name="Output 3 7 2 4 8" xfId="13897"/>
    <cellStyle name="Output 3 7 2 4 8 2" xfId="25535"/>
    <cellStyle name="Output 3 7 2 4 9" xfId="23008"/>
    <cellStyle name="Output 3 7 2 5" xfId="4974"/>
    <cellStyle name="Output 3 7 2 5 2" xfId="15344"/>
    <cellStyle name="Output 3 7 2 5 2 2" xfId="33342"/>
    <cellStyle name="Output 3 7 2 5 3" xfId="26982"/>
    <cellStyle name="Output 3 7 2 6" xfId="4258"/>
    <cellStyle name="Output 3 7 2 6 2" xfId="14628"/>
    <cellStyle name="Output 3 7 2 6 2 2" xfId="32691"/>
    <cellStyle name="Output 3 7 2 6 3" xfId="26266"/>
    <cellStyle name="Output 3 7 2 7" xfId="3829"/>
    <cellStyle name="Output 3 7 2 7 2" xfId="14199"/>
    <cellStyle name="Output 3 7 2 7 2 2" xfId="32289"/>
    <cellStyle name="Output 3 7 2 7 3" xfId="25837"/>
    <cellStyle name="Output 3 7 2 8" xfId="1777"/>
    <cellStyle name="Output 3 7 2 8 2" xfId="12147"/>
    <cellStyle name="Output 3 7 2 8 3" xfId="23699"/>
    <cellStyle name="Output 3 7 2 9" xfId="6440"/>
    <cellStyle name="Output 3 7 2 9 2" xfId="16809"/>
    <cellStyle name="Output 3 7 2 9 3" xfId="34574"/>
    <cellStyle name="Output 3 7 3" xfId="1204"/>
    <cellStyle name="Output 3 7 3 10" xfId="6679"/>
    <cellStyle name="Output 3 7 3 10 2" xfId="17048"/>
    <cellStyle name="Output 3 7 3 10 3" xfId="34813"/>
    <cellStyle name="Output 3 7 3 11" xfId="6640"/>
    <cellStyle name="Output 3 7 3 11 2" xfId="17009"/>
    <cellStyle name="Output 3 7 3 11 3" xfId="34774"/>
    <cellStyle name="Output 3 7 3 12" xfId="11574"/>
    <cellStyle name="Output 3 7 3 12 2" xfId="24537"/>
    <cellStyle name="Output 3 7 3 13" xfId="22010"/>
    <cellStyle name="Output 3 7 3 2" xfId="3566"/>
    <cellStyle name="Output 3 7 3 2 2" xfId="4361"/>
    <cellStyle name="Output 3 7 3 2 2 2" xfId="14731"/>
    <cellStyle name="Output 3 7 3 2 2 2 2" xfId="32783"/>
    <cellStyle name="Output 3 7 3 2 2 3" xfId="26369"/>
    <cellStyle name="Output 3 7 3 2 3" xfId="5657"/>
    <cellStyle name="Output 3 7 3 2 3 2" xfId="16026"/>
    <cellStyle name="Output 3 7 3 2 3 2 2" xfId="33951"/>
    <cellStyle name="Output 3 7 3 2 3 3" xfId="27664"/>
    <cellStyle name="Output 3 7 3 2 4" xfId="7322"/>
    <cellStyle name="Output 3 7 3 2 4 2" xfId="17691"/>
    <cellStyle name="Output 3 7 3 2 4 3" xfId="29590"/>
    <cellStyle name="Output 3 7 3 2 5" xfId="8077"/>
    <cellStyle name="Output 3 7 3 2 5 2" xfId="18446"/>
    <cellStyle name="Output 3 7 3 2 5 3" xfId="35614"/>
    <cellStyle name="Output 3 7 3 2 6" xfId="8771"/>
    <cellStyle name="Output 3 7 3 2 6 2" xfId="19140"/>
    <cellStyle name="Output 3 7 3 2 6 3" xfId="36308"/>
    <cellStyle name="Output 3 7 3 2 7" xfId="9389"/>
    <cellStyle name="Output 3 7 3 2 7 2" xfId="19758"/>
    <cellStyle name="Output 3 7 3 2 7 3" xfId="36926"/>
    <cellStyle name="Output 3 7 3 2 8" xfId="13936"/>
    <cellStyle name="Output 3 7 3 2 8 2" xfId="25574"/>
    <cellStyle name="Output 3 7 3 2 9" xfId="23047"/>
    <cellStyle name="Output 3 7 3 3" xfId="2168"/>
    <cellStyle name="Output 3 7 3 3 2" xfId="4262"/>
    <cellStyle name="Output 3 7 3 3 2 2" xfId="14632"/>
    <cellStyle name="Output 3 7 3 3 2 2 2" xfId="32695"/>
    <cellStyle name="Output 3 7 3 3 2 3" xfId="26270"/>
    <cellStyle name="Output 3 7 3 3 3" xfId="4922"/>
    <cellStyle name="Output 3 7 3 3 3 2" xfId="15292"/>
    <cellStyle name="Output 3 7 3 3 3 2 2" xfId="33294"/>
    <cellStyle name="Output 3 7 3 3 3 3" xfId="26930"/>
    <cellStyle name="Output 3 7 3 3 4" xfId="6263"/>
    <cellStyle name="Output 3 7 3 3 4 2" xfId="16632"/>
    <cellStyle name="Output 3 7 3 3 4 3" xfId="28248"/>
    <cellStyle name="Output 3 7 3 3 5" xfId="6832"/>
    <cellStyle name="Output 3 7 3 3 5 2" xfId="17201"/>
    <cellStyle name="Output 3 7 3 3 5 3" xfId="34962"/>
    <cellStyle name="Output 3 7 3 3 6" xfId="7614"/>
    <cellStyle name="Output 3 7 3 3 6 2" xfId="17983"/>
    <cellStyle name="Output 3 7 3 3 6 3" xfId="35151"/>
    <cellStyle name="Output 3 7 3 3 7" xfId="8353"/>
    <cellStyle name="Output 3 7 3 3 7 2" xfId="18722"/>
    <cellStyle name="Output 3 7 3 3 7 3" xfId="35890"/>
    <cellStyle name="Output 3 7 3 3 8" xfId="12538"/>
    <cellStyle name="Output 3 7 3 3 8 2" xfId="24090"/>
    <cellStyle name="Output 3 7 3 3 9" xfId="21554"/>
    <cellStyle name="Output 3 7 3 4" xfId="4467"/>
    <cellStyle name="Output 3 7 3 4 2" xfId="14837"/>
    <cellStyle name="Output 3 7 3 4 2 2" xfId="32880"/>
    <cellStyle name="Output 3 7 3 4 3" xfId="26475"/>
    <cellStyle name="Output 3 7 3 5" xfId="4237"/>
    <cellStyle name="Output 3 7 3 5 2" xfId="14607"/>
    <cellStyle name="Output 3 7 3 5 2 2" xfId="32671"/>
    <cellStyle name="Output 3 7 3 5 3" xfId="26245"/>
    <cellStyle name="Output 3 7 3 6" xfId="4902"/>
    <cellStyle name="Output 3 7 3 6 2" xfId="15272"/>
    <cellStyle name="Output 3 7 3 6 2 2" xfId="33275"/>
    <cellStyle name="Output 3 7 3 6 3" xfId="26910"/>
    <cellStyle name="Output 3 7 3 7" xfId="5948"/>
    <cellStyle name="Output 3 7 3 7 2" xfId="16317"/>
    <cellStyle name="Output 3 7 3 7 3" xfId="27955"/>
    <cellStyle name="Output 3 7 3 8" xfId="6576"/>
    <cellStyle name="Output 3 7 3 8 2" xfId="16945"/>
    <cellStyle name="Output 3 7 3 8 3" xfId="34710"/>
    <cellStyle name="Output 3 7 3 9" xfId="6335"/>
    <cellStyle name="Output 3 7 3 9 2" xfId="16704"/>
    <cellStyle name="Output 3 7 3 9 3" xfId="34480"/>
    <cellStyle name="Output 3 7 4" xfId="937"/>
    <cellStyle name="Output 3 7 4 10" xfId="8389"/>
    <cellStyle name="Output 3 7 4 10 2" xfId="18758"/>
    <cellStyle name="Output 3 7 4 10 3" xfId="35926"/>
    <cellStyle name="Output 3 7 4 11" xfId="9053"/>
    <cellStyle name="Output 3 7 4 11 2" xfId="19422"/>
    <cellStyle name="Output 3 7 4 11 3" xfId="36590"/>
    <cellStyle name="Output 3 7 4 12" xfId="11307"/>
    <cellStyle name="Output 3 7 4 12 2" xfId="25038"/>
    <cellStyle name="Output 3 7 4 13" xfId="22511"/>
    <cellStyle name="Output 3 7 4 2" xfId="3690"/>
    <cellStyle name="Output 3 7 4 2 2" xfId="4210"/>
    <cellStyle name="Output 3 7 4 2 2 2" xfId="14580"/>
    <cellStyle name="Output 3 7 4 2 2 2 2" xfId="32646"/>
    <cellStyle name="Output 3 7 4 2 2 3" xfId="26218"/>
    <cellStyle name="Output 3 7 4 2 3" xfId="5781"/>
    <cellStyle name="Output 3 7 4 2 3 2" xfId="16150"/>
    <cellStyle name="Output 3 7 4 2 3 2 2" xfId="34075"/>
    <cellStyle name="Output 3 7 4 2 3 3" xfId="27788"/>
    <cellStyle name="Output 3 7 4 2 4" xfId="7446"/>
    <cellStyle name="Output 3 7 4 2 4 2" xfId="17815"/>
    <cellStyle name="Output 3 7 4 2 4 3" xfId="29714"/>
    <cellStyle name="Output 3 7 4 2 5" xfId="8201"/>
    <cellStyle name="Output 3 7 4 2 5 2" xfId="18570"/>
    <cellStyle name="Output 3 7 4 2 5 3" xfId="35738"/>
    <cellStyle name="Output 3 7 4 2 6" xfId="8895"/>
    <cellStyle name="Output 3 7 4 2 6 2" xfId="19264"/>
    <cellStyle name="Output 3 7 4 2 6 3" xfId="36432"/>
    <cellStyle name="Output 3 7 4 2 7" xfId="9513"/>
    <cellStyle name="Output 3 7 4 2 7 2" xfId="19882"/>
    <cellStyle name="Output 3 7 4 2 7 3" xfId="37050"/>
    <cellStyle name="Output 3 7 4 2 8" xfId="14060"/>
    <cellStyle name="Output 3 7 4 2 8 2" xfId="25698"/>
    <cellStyle name="Output 3 7 4 2 9" xfId="23171"/>
    <cellStyle name="Output 3 7 4 3" xfId="3767"/>
    <cellStyle name="Output 3 7 4 3 2" xfId="4843"/>
    <cellStyle name="Output 3 7 4 3 2 2" xfId="15213"/>
    <cellStyle name="Output 3 7 4 3 2 2 2" xfId="33223"/>
    <cellStyle name="Output 3 7 4 3 2 3" xfId="26851"/>
    <cellStyle name="Output 3 7 4 3 3" xfId="5858"/>
    <cellStyle name="Output 3 7 4 3 3 2" xfId="16227"/>
    <cellStyle name="Output 3 7 4 3 3 2 2" xfId="34152"/>
    <cellStyle name="Output 3 7 4 3 3 3" xfId="27865"/>
    <cellStyle name="Output 3 7 4 3 4" xfId="7523"/>
    <cellStyle name="Output 3 7 4 3 4 2" xfId="17892"/>
    <cellStyle name="Output 3 7 4 3 4 3" xfId="29791"/>
    <cellStyle name="Output 3 7 4 3 5" xfId="8278"/>
    <cellStyle name="Output 3 7 4 3 5 2" xfId="18647"/>
    <cellStyle name="Output 3 7 4 3 5 3" xfId="35815"/>
    <cellStyle name="Output 3 7 4 3 6" xfId="8972"/>
    <cellStyle name="Output 3 7 4 3 6 2" xfId="19341"/>
    <cellStyle name="Output 3 7 4 3 6 3" xfId="36509"/>
    <cellStyle name="Output 3 7 4 3 7" xfId="9590"/>
    <cellStyle name="Output 3 7 4 3 7 2" xfId="19959"/>
    <cellStyle name="Output 3 7 4 3 7 3" xfId="37127"/>
    <cellStyle name="Output 3 7 4 3 8" xfId="14137"/>
    <cellStyle name="Output 3 7 4 3 8 2" xfId="25775"/>
    <cellStyle name="Output 3 7 4 3 9" xfId="23248"/>
    <cellStyle name="Output 3 7 4 4" xfId="4098"/>
    <cellStyle name="Output 3 7 4 4 2" xfId="14468"/>
    <cellStyle name="Output 3 7 4 4 2 2" xfId="32541"/>
    <cellStyle name="Output 3 7 4 4 3" xfId="26106"/>
    <cellStyle name="Output 3 7 4 5" xfId="5250"/>
    <cellStyle name="Output 3 7 4 5 2" xfId="15619"/>
    <cellStyle name="Output 3 7 4 5 2 2" xfId="33575"/>
    <cellStyle name="Output 3 7 4 5 3" xfId="27257"/>
    <cellStyle name="Output 3 7 4 6" xfId="4954"/>
    <cellStyle name="Output 3 7 4 6 2" xfId="15324"/>
    <cellStyle name="Output 3 7 4 6 2 2" xfId="33325"/>
    <cellStyle name="Output 3 7 4 6 3" xfId="26962"/>
    <cellStyle name="Output 3 7 4 7" xfId="4855"/>
    <cellStyle name="Output 3 7 4 7 2" xfId="15225"/>
    <cellStyle name="Output 3 7 4 7 3" xfId="26863"/>
    <cellStyle name="Output 3 7 4 8" xfId="6882"/>
    <cellStyle name="Output 3 7 4 8 2" xfId="17251"/>
    <cellStyle name="Output 3 7 4 8 3" xfId="35012"/>
    <cellStyle name="Output 3 7 4 9" xfId="7659"/>
    <cellStyle name="Output 3 7 4 9 2" xfId="18028"/>
    <cellStyle name="Output 3 7 4 9 3" xfId="35196"/>
    <cellStyle name="Output 3 7 5" xfId="3675"/>
    <cellStyle name="Output 3 7 5 2" xfId="4655"/>
    <cellStyle name="Output 3 7 5 2 2" xfId="15025"/>
    <cellStyle name="Output 3 7 5 2 2 2" xfId="33049"/>
    <cellStyle name="Output 3 7 5 2 3" xfId="26663"/>
    <cellStyle name="Output 3 7 5 3" xfId="5766"/>
    <cellStyle name="Output 3 7 5 3 2" xfId="16135"/>
    <cellStyle name="Output 3 7 5 3 2 2" xfId="34060"/>
    <cellStyle name="Output 3 7 5 3 3" xfId="27773"/>
    <cellStyle name="Output 3 7 5 4" xfId="7431"/>
    <cellStyle name="Output 3 7 5 4 2" xfId="17800"/>
    <cellStyle name="Output 3 7 5 4 3" xfId="29699"/>
    <cellStyle name="Output 3 7 5 5" xfId="8186"/>
    <cellStyle name="Output 3 7 5 5 2" xfId="18555"/>
    <cellStyle name="Output 3 7 5 5 3" xfId="35723"/>
    <cellStyle name="Output 3 7 5 6" xfId="8880"/>
    <cellStyle name="Output 3 7 5 6 2" xfId="19249"/>
    <cellStyle name="Output 3 7 5 6 3" xfId="36417"/>
    <cellStyle name="Output 3 7 5 7" xfId="9498"/>
    <cellStyle name="Output 3 7 5 7 2" xfId="19867"/>
    <cellStyle name="Output 3 7 5 7 3" xfId="37035"/>
    <cellStyle name="Output 3 7 5 8" xfId="14045"/>
    <cellStyle name="Output 3 7 5 8 2" xfId="25683"/>
    <cellStyle name="Output 3 7 5 9" xfId="23156"/>
    <cellStyle name="Output 3 7 6" xfId="3737"/>
    <cellStyle name="Output 3 7 6 2" xfId="4311"/>
    <cellStyle name="Output 3 7 6 2 2" xfId="14681"/>
    <cellStyle name="Output 3 7 6 2 2 2" xfId="32738"/>
    <cellStyle name="Output 3 7 6 2 3" xfId="26319"/>
    <cellStyle name="Output 3 7 6 3" xfId="5828"/>
    <cellStyle name="Output 3 7 6 3 2" xfId="16197"/>
    <cellStyle name="Output 3 7 6 3 2 2" xfId="34122"/>
    <cellStyle name="Output 3 7 6 3 3" xfId="27835"/>
    <cellStyle name="Output 3 7 6 4" xfId="7493"/>
    <cellStyle name="Output 3 7 6 4 2" xfId="17862"/>
    <cellStyle name="Output 3 7 6 4 3" xfId="29761"/>
    <cellStyle name="Output 3 7 6 5" xfId="8248"/>
    <cellStyle name="Output 3 7 6 5 2" xfId="18617"/>
    <cellStyle name="Output 3 7 6 5 3" xfId="35785"/>
    <cellStyle name="Output 3 7 6 6" xfId="8942"/>
    <cellStyle name="Output 3 7 6 6 2" xfId="19311"/>
    <cellStyle name="Output 3 7 6 6 3" xfId="36479"/>
    <cellStyle name="Output 3 7 6 7" xfId="9560"/>
    <cellStyle name="Output 3 7 6 7 2" xfId="19929"/>
    <cellStyle name="Output 3 7 6 7 3" xfId="37097"/>
    <cellStyle name="Output 3 7 6 8" xfId="14107"/>
    <cellStyle name="Output 3 7 6 8 2" xfId="25745"/>
    <cellStyle name="Output 3 7 6 9" xfId="23218"/>
    <cellStyle name="Output 3 7 7" xfId="1823"/>
    <cellStyle name="Output 3 7 7 2" xfId="12193"/>
    <cellStyle name="Output 3 7 7 2 2" xfId="30978"/>
    <cellStyle name="Output 3 7 7 3" xfId="23745"/>
    <cellStyle name="Output 3 7 8" xfId="4732"/>
    <cellStyle name="Output 3 7 8 2" xfId="15102"/>
    <cellStyle name="Output 3 7 8 2 2" xfId="33118"/>
    <cellStyle name="Output 3 7 8 3" xfId="26740"/>
    <cellStyle name="Output 3 7 9" xfId="5327"/>
    <cellStyle name="Output 3 7 9 2" xfId="15696"/>
    <cellStyle name="Output 3 7 9 2 2" xfId="33641"/>
    <cellStyle name="Output 3 7 9 3" xfId="27334"/>
    <cellStyle name="Output 3 8" xfId="653"/>
    <cellStyle name="Output 3 8 10" xfId="6071"/>
    <cellStyle name="Output 3 8 10 2" xfId="16440"/>
    <cellStyle name="Output 3 8 10 3" xfId="34296"/>
    <cellStyle name="Output 3 8 11" xfId="6682"/>
    <cellStyle name="Output 3 8 11 2" xfId="17051"/>
    <cellStyle name="Output 3 8 11 3" xfId="34816"/>
    <cellStyle name="Output 3 8 12" xfId="6280"/>
    <cellStyle name="Output 3 8 12 2" xfId="16649"/>
    <cellStyle name="Output 3 8 12 3" xfId="34435"/>
    <cellStyle name="Output 3 8 13" xfId="11025"/>
    <cellStyle name="Output 3 8 13 2" xfId="23398"/>
    <cellStyle name="Output 3 8 14" xfId="21296"/>
    <cellStyle name="Output 3 8 2" xfId="1241"/>
    <cellStyle name="Output 3 8 2 10" xfId="7784"/>
    <cellStyle name="Output 3 8 2 10 2" xfId="18153"/>
    <cellStyle name="Output 3 8 2 10 3" xfId="35321"/>
    <cellStyle name="Output 3 8 2 11" xfId="8486"/>
    <cellStyle name="Output 3 8 2 11 2" xfId="18855"/>
    <cellStyle name="Output 3 8 2 11 3" xfId="36023"/>
    <cellStyle name="Output 3 8 2 12" xfId="11611"/>
    <cellStyle name="Output 3 8 2 12 2" xfId="24574"/>
    <cellStyle name="Output 3 8 2 13" xfId="22047"/>
    <cellStyle name="Output 3 8 2 2" xfId="3693"/>
    <cellStyle name="Output 3 8 2 2 2" xfId="3841"/>
    <cellStyle name="Output 3 8 2 2 2 2" xfId="14211"/>
    <cellStyle name="Output 3 8 2 2 2 2 2" xfId="32301"/>
    <cellStyle name="Output 3 8 2 2 2 3" xfId="25849"/>
    <cellStyle name="Output 3 8 2 2 3" xfId="5784"/>
    <cellStyle name="Output 3 8 2 2 3 2" xfId="16153"/>
    <cellStyle name="Output 3 8 2 2 3 2 2" xfId="34078"/>
    <cellStyle name="Output 3 8 2 2 3 3" xfId="27791"/>
    <cellStyle name="Output 3 8 2 2 4" xfId="7449"/>
    <cellStyle name="Output 3 8 2 2 4 2" xfId="17818"/>
    <cellStyle name="Output 3 8 2 2 4 3" xfId="29717"/>
    <cellStyle name="Output 3 8 2 2 5" xfId="8204"/>
    <cellStyle name="Output 3 8 2 2 5 2" xfId="18573"/>
    <cellStyle name="Output 3 8 2 2 5 3" xfId="35741"/>
    <cellStyle name="Output 3 8 2 2 6" xfId="8898"/>
    <cellStyle name="Output 3 8 2 2 6 2" xfId="19267"/>
    <cellStyle name="Output 3 8 2 2 6 3" xfId="36435"/>
    <cellStyle name="Output 3 8 2 2 7" xfId="9516"/>
    <cellStyle name="Output 3 8 2 2 7 2" xfId="19885"/>
    <cellStyle name="Output 3 8 2 2 7 3" xfId="37053"/>
    <cellStyle name="Output 3 8 2 2 8" xfId="14063"/>
    <cellStyle name="Output 3 8 2 2 8 2" xfId="25701"/>
    <cellStyle name="Output 3 8 2 2 9" xfId="23174"/>
    <cellStyle name="Output 3 8 2 3" xfId="3581"/>
    <cellStyle name="Output 3 8 2 3 2" xfId="4109"/>
    <cellStyle name="Output 3 8 2 3 2 2" xfId="14479"/>
    <cellStyle name="Output 3 8 2 3 2 2 2" xfId="32551"/>
    <cellStyle name="Output 3 8 2 3 2 3" xfId="26117"/>
    <cellStyle name="Output 3 8 2 3 3" xfId="5672"/>
    <cellStyle name="Output 3 8 2 3 3 2" xfId="16041"/>
    <cellStyle name="Output 3 8 2 3 3 2 2" xfId="33966"/>
    <cellStyle name="Output 3 8 2 3 3 3" xfId="27679"/>
    <cellStyle name="Output 3 8 2 3 4" xfId="7337"/>
    <cellStyle name="Output 3 8 2 3 4 2" xfId="17706"/>
    <cellStyle name="Output 3 8 2 3 4 3" xfId="29605"/>
    <cellStyle name="Output 3 8 2 3 5" xfId="8092"/>
    <cellStyle name="Output 3 8 2 3 5 2" xfId="18461"/>
    <cellStyle name="Output 3 8 2 3 5 3" xfId="35629"/>
    <cellStyle name="Output 3 8 2 3 6" xfId="8786"/>
    <cellStyle name="Output 3 8 2 3 6 2" xfId="19155"/>
    <cellStyle name="Output 3 8 2 3 6 3" xfId="36323"/>
    <cellStyle name="Output 3 8 2 3 7" xfId="9404"/>
    <cellStyle name="Output 3 8 2 3 7 2" xfId="19773"/>
    <cellStyle name="Output 3 8 2 3 7 3" xfId="36941"/>
    <cellStyle name="Output 3 8 2 3 8" xfId="13951"/>
    <cellStyle name="Output 3 8 2 3 8 2" xfId="25589"/>
    <cellStyle name="Output 3 8 2 3 9" xfId="23062"/>
    <cellStyle name="Output 3 8 2 4" xfId="4453"/>
    <cellStyle name="Output 3 8 2 4 2" xfId="14823"/>
    <cellStyle name="Output 3 8 2 4 2 2" xfId="32866"/>
    <cellStyle name="Output 3 8 2 4 3" xfId="26461"/>
    <cellStyle name="Output 3 8 2 5" xfId="3970"/>
    <cellStyle name="Output 3 8 2 5 2" xfId="14340"/>
    <cellStyle name="Output 3 8 2 5 2 2" xfId="32423"/>
    <cellStyle name="Output 3 8 2 5 3" xfId="25978"/>
    <cellStyle name="Output 3 8 2 6" xfId="1875"/>
    <cellStyle name="Output 3 8 2 6 2" xfId="12245"/>
    <cellStyle name="Output 3 8 2 6 2 2" xfId="31028"/>
    <cellStyle name="Output 3 8 2 6 3" xfId="23797"/>
    <cellStyle name="Output 3 8 2 7" xfId="4323"/>
    <cellStyle name="Output 3 8 2 7 2" xfId="14693"/>
    <cellStyle name="Output 3 8 2 7 3" xfId="26331"/>
    <cellStyle name="Output 3 8 2 8" xfId="6602"/>
    <cellStyle name="Output 3 8 2 8 2" xfId="16971"/>
    <cellStyle name="Output 3 8 2 8 3" xfId="34736"/>
    <cellStyle name="Output 3 8 2 9" xfId="7024"/>
    <cellStyle name="Output 3 8 2 9 2" xfId="17393"/>
    <cellStyle name="Output 3 8 2 9 3" xfId="35098"/>
    <cellStyle name="Output 3 8 3" xfId="2380"/>
    <cellStyle name="Output 3 8 3 2" xfId="5007"/>
    <cellStyle name="Output 3 8 3 2 2" xfId="15377"/>
    <cellStyle name="Output 3 8 3 2 2 2" xfId="33370"/>
    <cellStyle name="Output 3 8 3 2 3" xfId="27015"/>
    <cellStyle name="Output 3 8 3 3" xfId="4324"/>
    <cellStyle name="Output 3 8 3 3 2" xfId="14694"/>
    <cellStyle name="Output 3 8 3 3 2 2" xfId="32749"/>
    <cellStyle name="Output 3 8 3 3 3" xfId="26332"/>
    <cellStyle name="Output 3 8 3 4" xfId="6400"/>
    <cellStyle name="Output 3 8 3 4 2" xfId="16769"/>
    <cellStyle name="Output 3 8 3 4 3" xfId="28460"/>
    <cellStyle name="Output 3 8 3 5" xfId="6558"/>
    <cellStyle name="Output 3 8 3 5 2" xfId="16927"/>
    <cellStyle name="Output 3 8 3 5 3" xfId="34692"/>
    <cellStyle name="Output 3 8 3 6" xfId="6597"/>
    <cellStyle name="Output 3 8 3 6 2" xfId="16966"/>
    <cellStyle name="Output 3 8 3 6 3" xfId="34731"/>
    <cellStyle name="Output 3 8 3 7" xfId="2850"/>
    <cellStyle name="Output 3 8 3 7 2" xfId="13220"/>
    <cellStyle name="Output 3 8 3 7 3" xfId="31907"/>
    <cellStyle name="Output 3 8 3 8" xfId="12750"/>
    <cellStyle name="Output 3 8 3 8 2" xfId="24302"/>
    <cellStyle name="Output 3 8 3 9" xfId="21766"/>
    <cellStyle name="Output 3 8 4" xfId="3747"/>
    <cellStyle name="Output 3 8 4 2" xfId="4401"/>
    <cellStyle name="Output 3 8 4 2 2" xfId="14771"/>
    <cellStyle name="Output 3 8 4 2 2 2" xfId="32817"/>
    <cellStyle name="Output 3 8 4 2 3" xfId="26409"/>
    <cellStyle name="Output 3 8 4 3" xfId="5838"/>
    <cellStyle name="Output 3 8 4 3 2" xfId="16207"/>
    <cellStyle name="Output 3 8 4 3 2 2" xfId="34132"/>
    <cellStyle name="Output 3 8 4 3 3" xfId="27845"/>
    <cellStyle name="Output 3 8 4 4" xfId="7503"/>
    <cellStyle name="Output 3 8 4 4 2" xfId="17872"/>
    <cellStyle name="Output 3 8 4 4 3" xfId="29771"/>
    <cellStyle name="Output 3 8 4 5" xfId="8258"/>
    <cellStyle name="Output 3 8 4 5 2" xfId="18627"/>
    <cellStyle name="Output 3 8 4 5 3" xfId="35795"/>
    <cellStyle name="Output 3 8 4 6" xfId="8952"/>
    <cellStyle name="Output 3 8 4 6 2" xfId="19321"/>
    <cellStyle name="Output 3 8 4 6 3" xfId="36489"/>
    <cellStyle name="Output 3 8 4 7" xfId="9570"/>
    <cellStyle name="Output 3 8 4 7 2" xfId="19939"/>
    <cellStyle name="Output 3 8 4 7 3" xfId="37107"/>
    <cellStyle name="Output 3 8 4 8" xfId="14117"/>
    <cellStyle name="Output 3 8 4 8 2" xfId="25755"/>
    <cellStyle name="Output 3 8 4 9" xfId="23228"/>
    <cellStyle name="Output 3 8 5" xfId="4100"/>
    <cellStyle name="Output 3 8 5 2" xfId="14470"/>
    <cellStyle name="Output 3 8 5 2 2" xfId="32543"/>
    <cellStyle name="Output 3 8 5 3" xfId="26108"/>
    <cellStyle name="Output 3 8 6" xfId="4257"/>
    <cellStyle name="Output 3 8 6 2" xfId="14627"/>
    <cellStyle name="Output 3 8 6 2 2" xfId="32690"/>
    <cellStyle name="Output 3 8 6 3" xfId="26265"/>
    <cellStyle name="Output 3 8 7" xfId="4856"/>
    <cellStyle name="Output 3 8 7 2" xfId="15226"/>
    <cellStyle name="Output 3 8 7 2 2" xfId="33235"/>
    <cellStyle name="Output 3 8 7 3" xfId="26864"/>
    <cellStyle name="Output 3 8 8" xfId="4598"/>
    <cellStyle name="Output 3 8 8 2" xfId="14968"/>
    <cellStyle name="Output 3 8 8 3" xfId="26606"/>
    <cellStyle name="Output 3 8 9" xfId="6068"/>
    <cellStyle name="Output 3 8 9 2" xfId="16437"/>
    <cellStyle name="Output 3 8 9 3" xfId="34293"/>
    <cellStyle name="Output 3 9" xfId="1039"/>
    <cellStyle name="Output 3 9 10" xfId="6960"/>
    <cellStyle name="Output 3 9 10 2" xfId="17329"/>
    <cellStyle name="Output 3 9 10 3" xfId="35034"/>
    <cellStyle name="Output 3 9 11" xfId="7732"/>
    <cellStyle name="Output 3 9 11 2" xfId="18101"/>
    <cellStyle name="Output 3 9 11 3" xfId="35269"/>
    <cellStyle name="Output 3 9 12" xfId="11409"/>
    <cellStyle name="Output 3 9 12 2" xfId="24372"/>
    <cellStyle name="Output 3 9 13" xfId="21845"/>
    <cellStyle name="Output 3 9 2" xfId="3288"/>
    <cellStyle name="Output 3 9 2 2" xfId="4288"/>
    <cellStyle name="Output 3 9 2 2 2" xfId="14658"/>
    <cellStyle name="Output 3 9 2 2 2 2" xfId="32719"/>
    <cellStyle name="Output 3 9 2 2 3" xfId="26296"/>
    <cellStyle name="Output 3 9 2 3" xfId="5379"/>
    <cellStyle name="Output 3 9 2 3 2" xfId="15748"/>
    <cellStyle name="Output 3 9 2 3 2 2" xfId="33673"/>
    <cellStyle name="Output 3 9 2 3 3" xfId="27386"/>
    <cellStyle name="Output 3 9 2 4" xfId="7044"/>
    <cellStyle name="Output 3 9 2 4 2" xfId="17413"/>
    <cellStyle name="Output 3 9 2 4 3" xfId="29312"/>
    <cellStyle name="Output 3 9 2 5" xfId="7799"/>
    <cellStyle name="Output 3 9 2 5 2" xfId="18168"/>
    <cellStyle name="Output 3 9 2 5 3" xfId="35336"/>
    <cellStyle name="Output 3 9 2 6" xfId="8493"/>
    <cellStyle name="Output 3 9 2 6 2" xfId="18862"/>
    <cellStyle name="Output 3 9 2 6 3" xfId="36030"/>
    <cellStyle name="Output 3 9 2 7" xfId="9111"/>
    <cellStyle name="Output 3 9 2 7 2" xfId="19480"/>
    <cellStyle name="Output 3 9 2 7 3" xfId="36648"/>
    <cellStyle name="Output 3 9 2 8" xfId="13658"/>
    <cellStyle name="Output 3 9 2 8 2" xfId="25296"/>
    <cellStyle name="Output 3 9 2 9" xfId="22769"/>
    <cellStyle name="Output 3 9 3" xfId="2169"/>
    <cellStyle name="Output 3 9 3 2" xfId="4925"/>
    <cellStyle name="Output 3 9 3 2 2" xfId="15295"/>
    <cellStyle name="Output 3 9 3 2 2 2" xfId="33297"/>
    <cellStyle name="Output 3 9 3 2 3" xfId="26933"/>
    <cellStyle name="Output 3 9 3 3" xfId="5008"/>
    <cellStyle name="Output 3 9 3 3 2" xfId="15378"/>
    <cellStyle name="Output 3 9 3 3 2 2" xfId="33371"/>
    <cellStyle name="Output 3 9 3 3 3" xfId="27016"/>
    <cellStyle name="Output 3 9 3 4" xfId="6264"/>
    <cellStyle name="Output 3 9 3 4 2" xfId="16633"/>
    <cellStyle name="Output 3 9 3 4 3" xfId="28249"/>
    <cellStyle name="Output 3 9 3 5" xfId="6361"/>
    <cellStyle name="Output 3 9 3 5 2" xfId="16730"/>
    <cellStyle name="Output 3 9 3 5 3" xfId="34506"/>
    <cellStyle name="Output 3 9 3 6" xfId="6983"/>
    <cellStyle name="Output 3 9 3 6 2" xfId="17352"/>
    <cellStyle name="Output 3 9 3 6 3" xfId="35057"/>
    <cellStyle name="Output 3 9 3 7" xfId="7752"/>
    <cellStyle name="Output 3 9 3 7 2" xfId="18121"/>
    <cellStyle name="Output 3 9 3 7 3" xfId="35289"/>
    <cellStyle name="Output 3 9 3 8" xfId="12539"/>
    <cellStyle name="Output 3 9 3 8 2" xfId="24091"/>
    <cellStyle name="Output 3 9 3 9" xfId="21555"/>
    <cellStyle name="Output 3 9 4" xfId="4202"/>
    <cellStyle name="Output 3 9 4 2" xfId="14572"/>
    <cellStyle name="Output 3 9 4 2 2" xfId="32638"/>
    <cellStyle name="Output 3 9 4 3" xfId="26210"/>
    <cellStyle name="Output 3 9 5" xfId="3938"/>
    <cellStyle name="Output 3 9 5 2" xfId="14308"/>
    <cellStyle name="Output 3 9 5 2 2" xfId="32394"/>
    <cellStyle name="Output 3 9 5 3" xfId="25946"/>
    <cellStyle name="Output 3 9 6" xfId="5205"/>
    <cellStyle name="Output 3 9 6 2" xfId="15574"/>
    <cellStyle name="Output 3 9 6 2 2" xfId="33539"/>
    <cellStyle name="Output 3 9 6 3" xfId="27212"/>
    <cellStyle name="Output 3 9 7" xfId="5313"/>
    <cellStyle name="Output 3 9 7 2" xfId="15682"/>
    <cellStyle name="Output 3 9 7 3" xfId="27320"/>
    <cellStyle name="Output 3 9 8" xfId="6458"/>
    <cellStyle name="Output 3 9 8 2" xfId="16827"/>
    <cellStyle name="Output 3 9 8 3" xfId="34592"/>
    <cellStyle name="Output 3 9 9" xfId="6720"/>
    <cellStyle name="Output 3 9 9 2" xfId="17089"/>
    <cellStyle name="Output 3 9 9 3" xfId="34854"/>
    <cellStyle name="Percent 2" xfId="6"/>
    <cellStyle name="Percent 2 2" xfId="434"/>
    <cellStyle name="Percent 2 3" xfId="435"/>
    <cellStyle name="Percent 2 4" xfId="436"/>
    <cellStyle name="Percent 2 5" xfId="437"/>
    <cellStyle name="Percent 2 6" xfId="438"/>
    <cellStyle name="Percent 2 7" xfId="439"/>
    <cellStyle name="Percent 2 8" xfId="440"/>
    <cellStyle name="Percent 2 9" xfId="441"/>
    <cellStyle name="Percent 3" xfId="193"/>
    <cellStyle name="Percent 3 10" xfId="2105"/>
    <cellStyle name="Percent 3 10 2" xfId="9834"/>
    <cellStyle name="Percent 3 10 2 2" xfId="20203"/>
    <cellStyle name="Percent 3 10 2 2 2" xfId="43179"/>
    <cellStyle name="Percent 3 10 2 2 2 2" xfId="54795"/>
    <cellStyle name="Percent 3 10 2 2 3" xfId="48987"/>
    <cellStyle name="Percent 3 10 2 2 4" xfId="37371"/>
    <cellStyle name="Percent 3 10 2 3" xfId="39892"/>
    <cellStyle name="Percent 3 10 2 3 2" xfId="51508"/>
    <cellStyle name="Percent 3 10 2 4" xfId="45700"/>
    <cellStyle name="Percent 3 10 2 5" xfId="28185"/>
    <cellStyle name="Percent 3 10 3" xfId="12475"/>
    <cellStyle name="Percent 3 10 3 2" xfId="42010"/>
    <cellStyle name="Percent 3 10 3 2 2" xfId="53626"/>
    <cellStyle name="Percent 3 10 3 3" xfId="47818"/>
    <cellStyle name="Percent 3 10 3 4" xfId="31247"/>
    <cellStyle name="Percent 3 10 4" xfId="38723"/>
    <cellStyle name="Percent 3 10 4 2" xfId="50339"/>
    <cellStyle name="Percent 3 10 5" xfId="24027"/>
    <cellStyle name="Percent 3 10 6" xfId="44531"/>
    <cellStyle name="Percent 3 10 7" xfId="21491"/>
    <cellStyle name="Percent 3 11" xfId="1719"/>
    <cellStyle name="Percent 3 11 2" xfId="12089"/>
    <cellStyle name="Percent 3 11 2 2" xfId="41827"/>
    <cellStyle name="Percent 3 11 2 2 2" xfId="53443"/>
    <cellStyle name="Percent 3 11 2 3" xfId="47635"/>
    <cellStyle name="Percent 3 11 2 4" xfId="30883"/>
    <cellStyle name="Percent 3 11 3" xfId="38540"/>
    <cellStyle name="Percent 3 11 3 2" xfId="50156"/>
    <cellStyle name="Percent 3 11 4" xfId="44348"/>
    <cellStyle name="Percent 3 11 5" xfId="23641"/>
    <cellStyle name="Percent 3 12" xfId="1452"/>
    <cellStyle name="Percent 3 12 2" xfId="11822"/>
    <cellStyle name="Percent 3 12 2 2" xfId="41644"/>
    <cellStyle name="Percent 3 12 2 2 2" xfId="53260"/>
    <cellStyle name="Percent 3 12 2 3" xfId="47452"/>
    <cellStyle name="Percent 3 12 2 4" xfId="30620"/>
    <cellStyle name="Percent 3 12 3" xfId="39709"/>
    <cellStyle name="Percent 3 12 3 2" xfId="51325"/>
    <cellStyle name="Percent 3 12 4" xfId="45517"/>
    <cellStyle name="Percent 3 12 5" xfId="27995"/>
    <cellStyle name="Percent 3 13" xfId="9651"/>
    <cellStyle name="Percent 3 13 2" xfId="20020"/>
    <cellStyle name="Percent 3 13 2 2" xfId="54612"/>
    <cellStyle name="Percent 3 13 2 3" xfId="42996"/>
    <cellStyle name="Percent 3 13 3" xfId="48804"/>
    <cellStyle name="Percent 3 13 4" xfId="37188"/>
    <cellStyle name="Percent 3 14" xfId="10823"/>
    <cellStyle name="Percent 3 14 2" xfId="40878"/>
    <cellStyle name="Percent 3 14 2 2" xfId="52494"/>
    <cellStyle name="Percent 3 14 3" xfId="46686"/>
    <cellStyle name="Percent 3 14 4" xfId="29852"/>
    <cellStyle name="Percent 3 15" xfId="38357"/>
    <cellStyle name="Percent 3 15 2" xfId="49973"/>
    <cellStyle name="Percent 3 16" xfId="23313"/>
    <cellStyle name="Percent 3 17" xfId="44165"/>
    <cellStyle name="Percent 3 18" xfId="21196"/>
    <cellStyle name="Percent 3 2" xfId="442"/>
    <cellStyle name="Percent 3 3" xfId="503"/>
    <cellStyle name="Percent 3 3 10" xfId="10875"/>
    <cellStyle name="Percent 3 3 10 2" xfId="40915"/>
    <cellStyle name="Percent 3 3 10 2 2" xfId="52531"/>
    <cellStyle name="Percent 3 3 10 3" xfId="46723"/>
    <cellStyle name="Percent 3 3 10 4" xfId="29889"/>
    <cellStyle name="Percent 3 3 11" xfId="38431"/>
    <cellStyle name="Percent 3 3 11 2" xfId="50047"/>
    <cellStyle name="Percent 3 3 12" xfId="23430"/>
    <cellStyle name="Percent 3 3 13" xfId="44239"/>
    <cellStyle name="Percent 3 3 14" xfId="21348"/>
    <cellStyle name="Percent 3 3 2" xfId="830"/>
    <cellStyle name="Percent 3 3 2 2" xfId="2937"/>
    <cellStyle name="Percent 3 3 2 2 2" xfId="10529"/>
    <cellStyle name="Percent 3 3 2 2 2 2" xfId="20898"/>
    <cellStyle name="Percent 3 3 2 2 2 2 2" xfId="43874"/>
    <cellStyle name="Percent 3 3 2 2 2 2 2 2" xfId="55490"/>
    <cellStyle name="Percent 3 3 2 2 2 2 3" xfId="49682"/>
    <cellStyle name="Percent 3 3 2 2 2 2 4" xfId="38066"/>
    <cellStyle name="Percent 3 3 2 2 2 3" xfId="40587"/>
    <cellStyle name="Percent 3 3 2 2 2 3 2" xfId="52203"/>
    <cellStyle name="Percent 3 3 2 2 2 4" xfId="46395"/>
    <cellStyle name="Percent 3 3 2 2 2 5" xfId="28968"/>
    <cellStyle name="Percent 3 3 2 2 3" xfId="13307"/>
    <cellStyle name="Percent 3 3 2 2 3 2" xfId="42705"/>
    <cellStyle name="Percent 3 3 2 2 3 2 2" xfId="54321"/>
    <cellStyle name="Percent 3 3 2 2 3 3" xfId="48513"/>
    <cellStyle name="Percent 3 3 2 2 3 4" xfId="31990"/>
    <cellStyle name="Percent 3 3 2 2 4" xfId="39418"/>
    <cellStyle name="Percent 3 3 2 2 4 2" xfId="51034"/>
    <cellStyle name="Percent 3 3 2 2 5" xfId="24931"/>
    <cellStyle name="Percent 3 3 2 2 6" xfId="45226"/>
    <cellStyle name="Percent 3 3 2 2 7" xfId="22404"/>
    <cellStyle name="Percent 3 3 2 3" xfId="2289"/>
    <cellStyle name="Percent 3 3 2 3 2" xfId="12659"/>
    <cellStyle name="Percent 3 3 2 3 2 2" xfId="42121"/>
    <cellStyle name="Percent 3 3 2 3 2 2 2" xfId="53737"/>
    <cellStyle name="Percent 3 3 2 3 2 3" xfId="47929"/>
    <cellStyle name="Percent 3 3 2 3 2 4" xfId="31358"/>
    <cellStyle name="Percent 3 3 2 3 3" xfId="40003"/>
    <cellStyle name="Percent 3 3 2 3 3 2" xfId="51619"/>
    <cellStyle name="Percent 3 3 2 3 4" xfId="45811"/>
    <cellStyle name="Percent 3 3 2 3 5" xfId="28369"/>
    <cellStyle name="Percent 3 3 2 4" xfId="9945"/>
    <cellStyle name="Percent 3 3 2 4 2" xfId="20314"/>
    <cellStyle name="Percent 3 3 2 4 2 2" xfId="54906"/>
    <cellStyle name="Percent 3 3 2 4 2 3" xfId="43290"/>
    <cellStyle name="Percent 3 3 2 4 3" xfId="49098"/>
    <cellStyle name="Percent 3 3 2 4 4" xfId="37482"/>
    <cellStyle name="Percent 3 3 2 5" xfId="11200"/>
    <cellStyle name="Percent 3 3 2 5 2" xfId="41171"/>
    <cellStyle name="Percent 3 3 2 5 2 2" xfId="52787"/>
    <cellStyle name="Percent 3 3 2 5 3" xfId="46979"/>
    <cellStyle name="Percent 3 3 2 5 4" xfId="30145"/>
    <cellStyle name="Percent 3 3 2 6" xfId="38834"/>
    <cellStyle name="Percent 3 3 2 6 2" xfId="50450"/>
    <cellStyle name="Percent 3 3 2 7" xfId="24211"/>
    <cellStyle name="Percent 3 3 2 8" xfId="44642"/>
    <cellStyle name="Percent 3 3 2 9" xfId="21675"/>
    <cellStyle name="Percent 3 3 3" xfId="1091"/>
    <cellStyle name="Percent 3 3 3 2" xfId="3146"/>
    <cellStyle name="Percent 3 3 3 2 2" xfId="10675"/>
    <cellStyle name="Percent 3 3 3 2 2 2" xfId="21044"/>
    <cellStyle name="Percent 3 3 3 2 2 2 2" xfId="44020"/>
    <cellStyle name="Percent 3 3 3 2 2 2 2 2" xfId="55636"/>
    <cellStyle name="Percent 3 3 3 2 2 2 3" xfId="49828"/>
    <cellStyle name="Percent 3 3 3 2 2 2 4" xfId="38212"/>
    <cellStyle name="Percent 3 3 3 2 2 3" xfId="40733"/>
    <cellStyle name="Percent 3 3 3 2 2 3 2" xfId="52349"/>
    <cellStyle name="Percent 3 3 3 2 2 4" xfId="46541"/>
    <cellStyle name="Percent 3 3 3 2 2 5" xfId="29170"/>
    <cellStyle name="Percent 3 3 3 2 3" xfId="13516"/>
    <cellStyle name="Percent 3 3 3 2 3 2" xfId="42851"/>
    <cellStyle name="Percent 3 3 3 2 3 2 2" xfId="54467"/>
    <cellStyle name="Percent 3 3 3 2 3 3" xfId="48659"/>
    <cellStyle name="Percent 3 3 3 2 3 4" xfId="32143"/>
    <cellStyle name="Percent 3 3 3 2 4" xfId="39564"/>
    <cellStyle name="Percent 3 3 3 2 4 2" xfId="51180"/>
    <cellStyle name="Percent 3 3 3 2 5" xfId="25154"/>
    <cellStyle name="Percent 3 3 3 2 6" xfId="45372"/>
    <cellStyle name="Percent 3 3 3 2 7" xfId="22627"/>
    <cellStyle name="Percent 3 3 3 3" xfId="2474"/>
    <cellStyle name="Percent 3 3 3 3 2" xfId="12844"/>
    <cellStyle name="Percent 3 3 3 3 2 2" xfId="42267"/>
    <cellStyle name="Percent 3 3 3 3 2 2 2" xfId="53883"/>
    <cellStyle name="Percent 3 3 3 3 2 3" xfId="48075"/>
    <cellStyle name="Percent 3 3 3 3 2 4" xfId="31531"/>
    <cellStyle name="Percent 3 3 3 3 3" xfId="40149"/>
    <cellStyle name="Percent 3 3 3 3 3 2" xfId="51765"/>
    <cellStyle name="Percent 3 3 3 3 4" xfId="45957"/>
    <cellStyle name="Percent 3 3 3 3 5" xfId="28526"/>
    <cellStyle name="Percent 3 3 3 4" xfId="10091"/>
    <cellStyle name="Percent 3 3 3 4 2" xfId="20460"/>
    <cellStyle name="Percent 3 3 3 4 2 2" xfId="55052"/>
    <cellStyle name="Percent 3 3 3 4 2 3" xfId="43436"/>
    <cellStyle name="Percent 3 3 3 4 3" xfId="49244"/>
    <cellStyle name="Percent 3 3 3 4 4" xfId="37628"/>
    <cellStyle name="Percent 3 3 3 5" xfId="11461"/>
    <cellStyle name="Percent 3 3 3 5 2" xfId="41317"/>
    <cellStyle name="Percent 3 3 3 5 2 2" xfId="52933"/>
    <cellStyle name="Percent 3 3 3 5 3" xfId="47125"/>
    <cellStyle name="Percent 3 3 3 5 4" xfId="30291"/>
    <cellStyle name="Percent 3 3 3 6" xfId="38980"/>
    <cellStyle name="Percent 3 3 3 6 2" xfId="50596"/>
    <cellStyle name="Percent 3 3 3 7" xfId="24424"/>
    <cellStyle name="Percent 3 3 3 8" xfId="44788"/>
    <cellStyle name="Percent 3 3 3 9" xfId="21897"/>
    <cellStyle name="Percent 3 3 4" xfId="1305"/>
    <cellStyle name="Percent 3 3 4 2" xfId="2664"/>
    <cellStyle name="Percent 3 3 4 2 2" xfId="13034"/>
    <cellStyle name="Percent 3 3 4 2 2 2" xfId="42449"/>
    <cellStyle name="Percent 3 3 4 2 2 2 2" xfId="54065"/>
    <cellStyle name="Percent 3 3 4 2 2 3" xfId="48257"/>
    <cellStyle name="Percent 3 3 4 2 2 4" xfId="31721"/>
    <cellStyle name="Percent 3 3 4 2 3" xfId="40331"/>
    <cellStyle name="Percent 3 3 4 2 3 2" xfId="51947"/>
    <cellStyle name="Percent 3 3 4 2 4" xfId="46139"/>
    <cellStyle name="Percent 3 3 4 2 5" xfId="28708"/>
    <cellStyle name="Percent 3 3 4 3" xfId="10273"/>
    <cellStyle name="Percent 3 3 4 3 2" xfId="20642"/>
    <cellStyle name="Percent 3 3 4 3 2 2" xfId="55234"/>
    <cellStyle name="Percent 3 3 4 3 2 3" xfId="43618"/>
    <cellStyle name="Percent 3 3 4 3 3" xfId="49426"/>
    <cellStyle name="Percent 3 3 4 3 4" xfId="37810"/>
    <cellStyle name="Percent 3 3 4 4" xfId="11675"/>
    <cellStyle name="Percent 3 3 4 4 2" xfId="41499"/>
    <cellStyle name="Percent 3 3 4 4 2 2" xfId="53115"/>
    <cellStyle name="Percent 3 3 4 4 3" xfId="47307"/>
    <cellStyle name="Percent 3 3 4 4 4" xfId="30473"/>
    <cellStyle name="Percent 3 3 4 5" xfId="39162"/>
    <cellStyle name="Percent 3 3 4 5 2" xfId="50778"/>
    <cellStyle name="Percent 3 3 4 6" xfId="24638"/>
    <cellStyle name="Percent 3 3 4 7" xfId="44970"/>
    <cellStyle name="Percent 3 3 4 8" xfId="22111"/>
    <cellStyle name="Percent 3 3 5" xfId="752"/>
    <cellStyle name="Percent 3 3 5 2" xfId="2859"/>
    <cellStyle name="Percent 3 3 5 2 2" xfId="13229"/>
    <cellStyle name="Percent 3 3 5 2 2 2" xfId="42631"/>
    <cellStyle name="Percent 3 3 5 2 2 2 2" xfId="54247"/>
    <cellStyle name="Percent 3 3 5 2 2 3" xfId="48439"/>
    <cellStyle name="Percent 3 3 5 2 2 4" xfId="31916"/>
    <cellStyle name="Percent 3 3 5 2 3" xfId="40513"/>
    <cellStyle name="Percent 3 3 5 2 3 2" xfId="52129"/>
    <cellStyle name="Percent 3 3 5 2 4" xfId="46321"/>
    <cellStyle name="Percent 3 3 5 2 5" xfId="28890"/>
    <cellStyle name="Percent 3 3 5 3" xfId="10455"/>
    <cellStyle name="Percent 3 3 5 3 2" xfId="20824"/>
    <cellStyle name="Percent 3 3 5 3 2 2" xfId="55416"/>
    <cellStyle name="Percent 3 3 5 3 2 3" xfId="43800"/>
    <cellStyle name="Percent 3 3 5 3 3" xfId="49608"/>
    <cellStyle name="Percent 3 3 5 3 4" xfId="37992"/>
    <cellStyle name="Percent 3 3 5 4" xfId="11122"/>
    <cellStyle name="Percent 3 3 5 4 2" xfId="41097"/>
    <cellStyle name="Percent 3 3 5 4 2 2" xfId="52713"/>
    <cellStyle name="Percent 3 3 5 4 3" xfId="46905"/>
    <cellStyle name="Percent 3 3 5 4 4" xfId="30071"/>
    <cellStyle name="Percent 3 3 5 5" xfId="39344"/>
    <cellStyle name="Percent 3 3 5 5 2" xfId="50960"/>
    <cellStyle name="Percent 3 3 5 6" xfId="24853"/>
    <cellStyle name="Percent 3 3 5 7" xfId="45152"/>
    <cellStyle name="Percent 3 3 5 8" xfId="22326"/>
    <cellStyle name="Percent 3 3 6" xfId="2214"/>
    <cellStyle name="Percent 3 3 6 2" xfId="9871"/>
    <cellStyle name="Percent 3 3 6 2 2" xfId="20240"/>
    <cellStyle name="Percent 3 3 6 2 2 2" xfId="43216"/>
    <cellStyle name="Percent 3 3 6 2 2 2 2" xfId="54832"/>
    <cellStyle name="Percent 3 3 6 2 2 3" xfId="49024"/>
    <cellStyle name="Percent 3 3 6 2 2 4" xfId="37408"/>
    <cellStyle name="Percent 3 3 6 2 3" xfId="39929"/>
    <cellStyle name="Percent 3 3 6 2 3 2" xfId="51545"/>
    <cellStyle name="Percent 3 3 6 2 4" xfId="45737"/>
    <cellStyle name="Percent 3 3 6 2 5" xfId="28294"/>
    <cellStyle name="Percent 3 3 6 3" xfId="12584"/>
    <cellStyle name="Percent 3 3 6 3 2" xfId="42047"/>
    <cellStyle name="Percent 3 3 6 3 2 2" xfId="53663"/>
    <cellStyle name="Percent 3 3 6 3 3" xfId="47855"/>
    <cellStyle name="Percent 3 3 6 3 4" xfId="31284"/>
    <cellStyle name="Percent 3 3 6 4" xfId="38760"/>
    <cellStyle name="Percent 3 3 6 4 2" xfId="50376"/>
    <cellStyle name="Percent 3 3 6 5" xfId="24136"/>
    <cellStyle name="Percent 3 3 6 6" xfId="44568"/>
    <cellStyle name="Percent 3 3 6 7" xfId="21600"/>
    <cellStyle name="Percent 3 3 7" xfId="1974"/>
    <cellStyle name="Percent 3 3 7 2" xfId="12344"/>
    <cellStyle name="Percent 3 3 7 2 2" xfId="41901"/>
    <cellStyle name="Percent 3 3 7 2 2 2" xfId="53517"/>
    <cellStyle name="Percent 3 3 7 2 3" xfId="47709"/>
    <cellStyle name="Percent 3 3 7 2 4" xfId="31124"/>
    <cellStyle name="Percent 3 3 7 3" xfId="38614"/>
    <cellStyle name="Percent 3 3 7 3 2" xfId="50230"/>
    <cellStyle name="Percent 3 3 7 4" xfId="44422"/>
    <cellStyle name="Percent 3 3 7 5" xfId="23896"/>
    <cellStyle name="Percent 3 3 8" xfId="1571"/>
    <cellStyle name="Percent 3 3 8 2" xfId="11941"/>
    <cellStyle name="Percent 3 3 8 2 2" xfId="41718"/>
    <cellStyle name="Percent 3 3 8 2 2 2" xfId="53334"/>
    <cellStyle name="Percent 3 3 8 2 3" xfId="47526"/>
    <cellStyle name="Percent 3 3 8 2 4" xfId="30739"/>
    <cellStyle name="Percent 3 3 8 3" xfId="39783"/>
    <cellStyle name="Percent 3 3 8 3 2" xfId="51399"/>
    <cellStyle name="Percent 3 3 8 4" xfId="45591"/>
    <cellStyle name="Percent 3 3 8 5" xfId="28069"/>
    <cellStyle name="Percent 3 3 9" xfId="9725"/>
    <cellStyle name="Percent 3 3 9 2" xfId="20094"/>
    <cellStyle name="Percent 3 3 9 2 2" xfId="54686"/>
    <cellStyle name="Percent 3 3 9 2 3" xfId="43070"/>
    <cellStyle name="Percent 3 3 9 3" xfId="48878"/>
    <cellStyle name="Percent 3 3 9 4" xfId="37262"/>
    <cellStyle name="Percent 3 4" xfId="543"/>
    <cellStyle name="Percent 3 4 10" xfId="38467"/>
    <cellStyle name="Percent 3 4 10 2" xfId="50083"/>
    <cellStyle name="Percent 3 4 11" xfId="23470"/>
    <cellStyle name="Percent 3 4 12" xfId="44275"/>
    <cellStyle name="Percent 3 4 13" xfId="21388"/>
    <cellStyle name="Percent 3 4 2" xfId="1131"/>
    <cellStyle name="Percent 3 4 2 2" xfId="3182"/>
    <cellStyle name="Percent 3 4 2 2 2" xfId="10711"/>
    <cellStyle name="Percent 3 4 2 2 2 2" xfId="21080"/>
    <cellStyle name="Percent 3 4 2 2 2 2 2" xfId="44056"/>
    <cellStyle name="Percent 3 4 2 2 2 2 2 2" xfId="55672"/>
    <cellStyle name="Percent 3 4 2 2 2 2 3" xfId="49864"/>
    <cellStyle name="Percent 3 4 2 2 2 2 4" xfId="38248"/>
    <cellStyle name="Percent 3 4 2 2 2 3" xfId="40769"/>
    <cellStyle name="Percent 3 4 2 2 2 3 2" xfId="52385"/>
    <cellStyle name="Percent 3 4 2 2 2 4" xfId="46577"/>
    <cellStyle name="Percent 3 4 2 2 2 5" xfId="29206"/>
    <cellStyle name="Percent 3 4 2 2 3" xfId="13552"/>
    <cellStyle name="Percent 3 4 2 2 3 2" xfId="42887"/>
    <cellStyle name="Percent 3 4 2 2 3 2 2" xfId="54503"/>
    <cellStyle name="Percent 3 4 2 2 3 3" xfId="48695"/>
    <cellStyle name="Percent 3 4 2 2 3 4" xfId="32179"/>
    <cellStyle name="Percent 3 4 2 2 4" xfId="39600"/>
    <cellStyle name="Percent 3 4 2 2 4 2" xfId="51216"/>
    <cellStyle name="Percent 3 4 2 2 5" xfId="25190"/>
    <cellStyle name="Percent 3 4 2 2 6" xfId="45408"/>
    <cellStyle name="Percent 3 4 2 2 7" xfId="22663"/>
    <cellStyle name="Percent 3 4 2 3" xfId="2510"/>
    <cellStyle name="Percent 3 4 2 3 2" xfId="12880"/>
    <cellStyle name="Percent 3 4 2 3 2 2" xfId="42303"/>
    <cellStyle name="Percent 3 4 2 3 2 2 2" xfId="53919"/>
    <cellStyle name="Percent 3 4 2 3 2 3" xfId="48111"/>
    <cellStyle name="Percent 3 4 2 3 2 4" xfId="31567"/>
    <cellStyle name="Percent 3 4 2 3 3" xfId="40185"/>
    <cellStyle name="Percent 3 4 2 3 3 2" xfId="51801"/>
    <cellStyle name="Percent 3 4 2 3 4" xfId="45993"/>
    <cellStyle name="Percent 3 4 2 3 5" xfId="28562"/>
    <cellStyle name="Percent 3 4 2 4" xfId="10127"/>
    <cellStyle name="Percent 3 4 2 4 2" xfId="20496"/>
    <cellStyle name="Percent 3 4 2 4 2 2" xfId="55088"/>
    <cellStyle name="Percent 3 4 2 4 2 3" xfId="43472"/>
    <cellStyle name="Percent 3 4 2 4 3" xfId="49280"/>
    <cellStyle name="Percent 3 4 2 4 4" xfId="37664"/>
    <cellStyle name="Percent 3 4 2 5" xfId="11501"/>
    <cellStyle name="Percent 3 4 2 5 2" xfId="41353"/>
    <cellStyle name="Percent 3 4 2 5 2 2" xfId="52969"/>
    <cellStyle name="Percent 3 4 2 5 3" xfId="47161"/>
    <cellStyle name="Percent 3 4 2 5 4" xfId="30327"/>
    <cellStyle name="Percent 3 4 2 6" xfId="39016"/>
    <cellStyle name="Percent 3 4 2 6 2" xfId="50632"/>
    <cellStyle name="Percent 3 4 2 7" xfId="24464"/>
    <cellStyle name="Percent 3 4 2 8" xfId="44824"/>
    <cellStyle name="Percent 3 4 2 9" xfId="21937"/>
    <cellStyle name="Percent 3 4 3" xfId="1341"/>
    <cellStyle name="Percent 3 4 3 2" xfId="2700"/>
    <cellStyle name="Percent 3 4 3 2 2" xfId="13070"/>
    <cellStyle name="Percent 3 4 3 2 2 2" xfId="42485"/>
    <cellStyle name="Percent 3 4 3 2 2 2 2" xfId="54101"/>
    <cellStyle name="Percent 3 4 3 2 2 3" xfId="48293"/>
    <cellStyle name="Percent 3 4 3 2 2 4" xfId="31757"/>
    <cellStyle name="Percent 3 4 3 2 3" xfId="40367"/>
    <cellStyle name="Percent 3 4 3 2 3 2" xfId="51983"/>
    <cellStyle name="Percent 3 4 3 2 4" xfId="46175"/>
    <cellStyle name="Percent 3 4 3 2 5" xfId="28744"/>
    <cellStyle name="Percent 3 4 3 3" xfId="10309"/>
    <cellStyle name="Percent 3 4 3 3 2" xfId="20678"/>
    <cellStyle name="Percent 3 4 3 3 2 2" xfId="55270"/>
    <cellStyle name="Percent 3 4 3 3 2 3" xfId="43654"/>
    <cellStyle name="Percent 3 4 3 3 3" xfId="49462"/>
    <cellStyle name="Percent 3 4 3 3 4" xfId="37846"/>
    <cellStyle name="Percent 3 4 3 4" xfId="11711"/>
    <cellStyle name="Percent 3 4 3 4 2" xfId="41535"/>
    <cellStyle name="Percent 3 4 3 4 2 2" xfId="53151"/>
    <cellStyle name="Percent 3 4 3 4 3" xfId="47343"/>
    <cellStyle name="Percent 3 4 3 4 4" xfId="30509"/>
    <cellStyle name="Percent 3 4 3 5" xfId="39198"/>
    <cellStyle name="Percent 3 4 3 5 2" xfId="50814"/>
    <cellStyle name="Percent 3 4 3 6" xfId="24674"/>
    <cellStyle name="Percent 3 4 3 7" xfId="45006"/>
    <cellStyle name="Percent 3 4 3 8" xfId="22147"/>
    <cellStyle name="Percent 3 4 4" xfId="868"/>
    <cellStyle name="Percent 3 4 4 2" xfId="2973"/>
    <cellStyle name="Percent 3 4 4 2 2" xfId="13343"/>
    <cellStyle name="Percent 3 4 4 2 2 2" xfId="42741"/>
    <cellStyle name="Percent 3 4 4 2 2 2 2" xfId="54357"/>
    <cellStyle name="Percent 3 4 4 2 2 3" xfId="48549"/>
    <cellStyle name="Percent 3 4 4 2 2 4" xfId="32026"/>
    <cellStyle name="Percent 3 4 4 2 3" xfId="40623"/>
    <cellStyle name="Percent 3 4 4 2 3 2" xfId="52239"/>
    <cellStyle name="Percent 3 4 4 2 4" xfId="46431"/>
    <cellStyle name="Percent 3 4 4 2 5" xfId="29004"/>
    <cellStyle name="Percent 3 4 4 3" xfId="10565"/>
    <cellStyle name="Percent 3 4 4 3 2" xfId="20934"/>
    <cellStyle name="Percent 3 4 4 3 2 2" xfId="55526"/>
    <cellStyle name="Percent 3 4 4 3 2 3" xfId="43910"/>
    <cellStyle name="Percent 3 4 4 3 3" xfId="49718"/>
    <cellStyle name="Percent 3 4 4 3 4" xfId="38102"/>
    <cellStyle name="Percent 3 4 4 4" xfId="11238"/>
    <cellStyle name="Percent 3 4 4 4 2" xfId="41207"/>
    <cellStyle name="Percent 3 4 4 4 2 2" xfId="52823"/>
    <cellStyle name="Percent 3 4 4 4 3" xfId="47015"/>
    <cellStyle name="Percent 3 4 4 4 4" xfId="30181"/>
    <cellStyle name="Percent 3 4 4 5" xfId="39454"/>
    <cellStyle name="Percent 3 4 4 5 2" xfId="51070"/>
    <cellStyle name="Percent 3 4 4 6" xfId="24969"/>
    <cellStyle name="Percent 3 4 4 7" xfId="45262"/>
    <cellStyle name="Percent 3 4 4 8" xfId="22442"/>
    <cellStyle name="Percent 3 4 5" xfId="2326"/>
    <cellStyle name="Percent 3 4 5 2" xfId="9981"/>
    <cellStyle name="Percent 3 4 5 2 2" xfId="20350"/>
    <cellStyle name="Percent 3 4 5 2 2 2" xfId="43326"/>
    <cellStyle name="Percent 3 4 5 2 2 2 2" xfId="54942"/>
    <cellStyle name="Percent 3 4 5 2 2 3" xfId="49134"/>
    <cellStyle name="Percent 3 4 5 2 2 4" xfId="37518"/>
    <cellStyle name="Percent 3 4 5 2 3" xfId="40039"/>
    <cellStyle name="Percent 3 4 5 2 3 2" xfId="51655"/>
    <cellStyle name="Percent 3 4 5 2 4" xfId="45847"/>
    <cellStyle name="Percent 3 4 5 2 5" xfId="28406"/>
    <cellStyle name="Percent 3 4 5 3" xfId="12696"/>
    <cellStyle name="Percent 3 4 5 3 2" xfId="42157"/>
    <cellStyle name="Percent 3 4 5 3 2 2" xfId="53773"/>
    <cellStyle name="Percent 3 4 5 3 3" xfId="47965"/>
    <cellStyle name="Percent 3 4 5 3 4" xfId="31394"/>
    <cellStyle name="Percent 3 4 5 4" xfId="38870"/>
    <cellStyle name="Percent 3 4 5 4 2" xfId="50486"/>
    <cellStyle name="Percent 3 4 5 5" xfId="24248"/>
    <cellStyle name="Percent 3 4 5 6" xfId="44678"/>
    <cellStyle name="Percent 3 4 5 7" xfId="21712"/>
    <cellStyle name="Percent 3 4 6" xfId="2013"/>
    <cellStyle name="Percent 3 4 6 2" xfId="12383"/>
    <cellStyle name="Percent 3 4 6 2 2" xfId="41937"/>
    <cellStyle name="Percent 3 4 6 2 2 2" xfId="53553"/>
    <cellStyle name="Percent 3 4 6 2 3" xfId="47745"/>
    <cellStyle name="Percent 3 4 6 2 4" xfId="31163"/>
    <cellStyle name="Percent 3 4 6 3" xfId="38650"/>
    <cellStyle name="Percent 3 4 6 3 2" xfId="50266"/>
    <cellStyle name="Percent 3 4 6 4" xfId="44458"/>
    <cellStyle name="Percent 3 4 6 5" xfId="23935"/>
    <cellStyle name="Percent 3 4 7" xfId="1607"/>
    <cellStyle name="Percent 3 4 7 2" xfId="11977"/>
    <cellStyle name="Percent 3 4 7 2 2" xfId="41754"/>
    <cellStyle name="Percent 3 4 7 2 2 2" xfId="53370"/>
    <cellStyle name="Percent 3 4 7 2 3" xfId="47562"/>
    <cellStyle name="Percent 3 4 7 2 4" xfId="30775"/>
    <cellStyle name="Percent 3 4 7 3" xfId="39819"/>
    <cellStyle name="Percent 3 4 7 3 2" xfId="51435"/>
    <cellStyle name="Percent 3 4 7 4" xfId="45627"/>
    <cellStyle name="Percent 3 4 7 5" xfId="28105"/>
    <cellStyle name="Percent 3 4 8" xfId="9761"/>
    <cellStyle name="Percent 3 4 8 2" xfId="20130"/>
    <cellStyle name="Percent 3 4 8 2 2" xfId="54722"/>
    <cellStyle name="Percent 3 4 8 2 3" xfId="43106"/>
    <cellStyle name="Percent 3 4 8 3" xfId="48914"/>
    <cellStyle name="Percent 3 4 8 4" xfId="37298"/>
    <cellStyle name="Percent 3 4 9" xfId="10915"/>
    <cellStyle name="Percent 3 4 9 2" xfId="40951"/>
    <cellStyle name="Percent 3 4 9 2 2" xfId="52567"/>
    <cellStyle name="Percent 3 4 9 3" xfId="46759"/>
    <cellStyle name="Percent 3 4 9 4" xfId="29925"/>
    <cellStyle name="Percent 3 5" xfId="597"/>
    <cellStyle name="Percent 3 5 10" xfId="38503"/>
    <cellStyle name="Percent 3 5 10 2" xfId="50119"/>
    <cellStyle name="Percent 3 5 11" xfId="23524"/>
    <cellStyle name="Percent 3 5 12" xfId="44311"/>
    <cellStyle name="Percent 3 5 13" xfId="21442"/>
    <cellStyle name="Percent 3 5 2" xfId="1185"/>
    <cellStyle name="Percent 3 5 2 2" xfId="3218"/>
    <cellStyle name="Percent 3 5 2 2 2" xfId="10747"/>
    <cellStyle name="Percent 3 5 2 2 2 2" xfId="21116"/>
    <cellStyle name="Percent 3 5 2 2 2 2 2" xfId="44092"/>
    <cellStyle name="Percent 3 5 2 2 2 2 2 2" xfId="55708"/>
    <cellStyle name="Percent 3 5 2 2 2 2 3" xfId="49900"/>
    <cellStyle name="Percent 3 5 2 2 2 2 4" xfId="38284"/>
    <cellStyle name="Percent 3 5 2 2 2 3" xfId="40805"/>
    <cellStyle name="Percent 3 5 2 2 2 3 2" xfId="52421"/>
    <cellStyle name="Percent 3 5 2 2 2 4" xfId="46613"/>
    <cellStyle name="Percent 3 5 2 2 2 5" xfId="29242"/>
    <cellStyle name="Percent 3 5 2 2 3" xfId="13588"/>
    <cellStyle name="Percent 3 5 2 2 3 2" xfId="42923"/>
    <cellStyle name="Percent 3 5 2 2 3 2 2" xfId="54539"/>
    <cellStyle name="Percent 3 5 2 2 3 3" xfId="48731"/>
    <cellStyle name="Percent 3 5 2 2 3 4" xfId="32215"/>
    <cellStyle name="Percent 3 5 2 2 4" xfId="39636"/>
    <cellStyle name="Percent 3 5 2 2 4 2" xfId="51252"/>
    <cellStyle name="Percent 3 5 2 2 5" xfId="25226"/>
    <cellStyle name="Percent 3 5 2 2 6" xfId="45444"/>
    <cellStyle name="Percent 3 5 2 2 7" xfId="22699"/>
    <cellStyle name="Percent 3 5 2 3" xfId="2552"/>
    <cellStyle name="Percent 3 5 2 3 2" xfId="12922"/>
    <cellStyle name="Percent 3 5 2 3 2 2" xfId="42339"/>
    <cellStyle name="Percent 3 5 2 3 2 2 2" xfId="53955"/>
    <cellStyle name="Percent 3 5 2 3 2 3" xfId="48147"/>
    <cellStyle name="Percent 3 5 2 3 2 4" xfId="31609"/>
    <cellStyle name="Percent 3 5 2 3 3" xfId="40221"/>
    <cellStyle name="Percent 3 5 2 3 3 2" xfId="51837"/>
    <cellStyle name="Percent 3 5 2 3 4" xfId="46029"/>
    <cellStyle name="Percent 3 5 2 3 5" xfId="28598"/>
    <cellStyle name="Percent 3 5 2 4" xfId="10163"/>
    <cellStyle name="Percent 3 5 2 4 2" xfId="20532"/>
    <cellStyle name="Percent 3 5 2 4 2 2" xfId="55124"/>
    <cellStyle name="Percent 3 5 2 4 2 3" xfId="43508"/>
    <cellStyle name="Percent 3 5 2 4 3" xfId="49316"/>
    <cellStyle name="Percent 3 5 2 4 4" xfId="37700"/>
    <cellStyle name="Percent 3 5 2 5" xfId="11555"/>
    <cellStyle name="Percent 3 5 2 5 2" xfId="41389"/>
    <cellStyle name="Percent 3 5 2 5 2 2" xfId="53005"/>
    <cellStyle name="Percent 3 5 2 5 3" xfId="47197"/>
    <cellStyle name="Percent 3 5 2 5 4" xfId="30363"/>
    <cellStyle name="Percent 3 5 2 6" xfId="39052"/>
    <cellStyle name="Percent 3 5 2 6 2" xfId="50668"/>
    <cellStyle name="Percent 3 5 2 7" xfId="24518"/>
    <cellStyle name="Percent 3 5 2 8" xfId="44860"/>
    <cellStyle name="Percent 3 5 2 9" xfId="21991"/>
    <cellStyle name="Percent 3 5 3" xfId="1377"/>
    <cellStyle name="Percent 3 5 3 2" xfId="2736"/>
    <cellStyle name="Percent 3 5 3 2 2" xfId="13106"/>
    <cellStyle name="Percent 3 5 3 2 2 2" xfId="42521"/>
    <cellStyle name="Percent 3 5 3 2 2 2 2" xfId="54137"/>
    <cellStyle name="Percent 3 5 3 2 2 3" xfId="48329"/>
    <cellStyle name="Percent 3 5 3 2 2 4" xfId="31793"/>
    <cellStyle name="Percent 3 5 3 2 3" xfId="40403"/>
    <cellStyle name="Percent 3 5 3 2 3 2" xfId="52019"/>
    <cellStyle name="Percent 3 5 3 2 4" xfId="46211"/>
    <cellStyle name="Percent 3 5 3 2 5" xfId="28780"/>
    <cellStyle name="Percent 3 5 3 3" xfId="10345"/>
    <cellStyle name="Percent 3 5 3 3 2" xfId="20714"/>
    <cellStyle name="Percent 3 5 3 3 2 2" xfId="55306"/>
    <cellStyle name="Percent 3 5 3 3 2 3" xfId="43690"/>
    <cellStyle name="Percent 3 5 3 3 3" xfId="49498"/>
    <cellStyle name="Percent 3 5 3 3 4" xfId="37882"/>
    <cellStyle name="Percent 3 5 3 4" xfId="11747"/>
    <cellStyle name="Percent 3 5 3 4 2" xfId="41571"/>
    <cellStyle name="Percent 3 5 3 4 2 2" xfId="53187"/>
    <cellStyle name="Percent 3 5 3 4 3" xfId="47379"/>
    <cellStyle name="Percent 3 5 3 4 4" xfId="30545"/>
    <cellStyle name="Percent 3 5 3 5" xfId="39234"/>
    <cellStyle name="Percent 3 5 3 5 2" xfId="50850"/>
    <cellStyle name="Percent 3 5 3 6" xfId="24710"/>
    <cellStyle name="Percent 3 5 3 7" xfId="45042"/>
    <cellStyle name="Percent 3 5 3 8" xfId="22183"/>
    <cellStyle name="Percent 3 5 4" xfId="918"/>
    <cellStyle name="Percent 3 5 4 2" xfId="3014"/>
    <cellStyle name="Percent 3 5 4 2 2" xfId="13384"/>
    <cellStyle name="Percent 3 5 4 2 2 2" xfId="42777"/>
    <cellStyle name="Percent 3 5 4 2 2 2 2" xfId="54393"/>
    <cellStyle name="Percent 3 5 4 2 2 3" xfId="48585"/>
    <cellStyle name="Percent 3 5 4 2 2 4" xfId="32067"/>
    <cellStyle name="Percent 3 5 4 2 3" xfId="40659"/>
    <cellStyle name="Percent 3 5 4 2 3 2" xfId="52275"/>
    <cellStyle name="Percent 3 5 4 2 4" xfId="46467"/>
    <cellStyle name="Percent 3 5 4 2 5" xfId="29040"/>
    <cellStyle name="Percent 3 5 4 3" xfId="10601"/>
    <cellStyle name="Percent 3 5 4 3 2" xfId="20970"/>
    <cellStyle name="Percent 3 5 4 3 2 2" xfId="55562"/>
    <cellStyle name="Percent 3 5 4 3 2 3" xfId="43946"/>
    <cellStyle name="Percent 3 5 4 3 3" xfId="49754"/>
    <cellStyle name="Percent 3 5 4 3 4" xfId="38138"/>
    <cellStyle name="Percent 3 5 4 4" xfId="11288"/>
    <cellStyle name="Percent 3 5 4 4 2" xfId="41243"/>
    <cellStyle name="Percent 3 5 4 4 2 2" xfId="52859"/>
    <cellStyle name="Percent 3 5 4 4 3" xfId="47051"/>
    <cellStyle name="Percent 3 5 4 4 4" xfId="30217"/>
    <cellStyle name="Percent 3 5 4 5" xfId="39490"/>
    <cellStyle name="Percent 3 5 4 5 2" xfId="51106"/>
    <cellStyle name="Percent 3 5 4 6" xfId="25019"/>
    <cellStyle name="Percent 3 5 4 7" xfId="45298"/>
    <cellStyle name="Percent 3 5 4 8" xfId="22492"/>
    <cellStyle name="Percent 3 5 5" xfId="2366"/>
    <cellStyle name="Percent 3 5 5 2" xfId="10017"/>
    <cellStyle name="Percent 3 5 5 2 2" xfId="20386"/>
    <cellStyle name="Percent 3 5 5 2 2 2" xfId="43362"/>
    <cellStyle name="Percent 3 5 5 2 2 2 2" xfId="54978"/>
    <cellStyle name="Percent 3 5 5 2 2 3" xfId="49170"/>
    <cellStyle name="Percent 3 5 5 2 2 4" xfId="37554"/>
    <cellStyle name="Percent 3 5 5 2 3" xfId="40075"/>
    <cellStyle name="Percent 3 5 5 2 3 2" xfId="51691"/>
    <cellStyle name="Percent 3 5 5 2 4" xfId="45883"/>
    <cellStyle name="Percent 3 5 5 2 5" xfId="28446"/>
    <cellStyle name="Percent 3 5 5 3" xfId="12736"/>
    <cellStyle name="Percent 3 5 5 3 2" xfId="42193"/>
    <cellStyle name="Percent 3 5 5 3 2 2" xfId="53809"/>
    <cellStyle name="Percent 3 5 5 3 3" xfId="48001"/>
    <cellStyle name="Percent 3 5 5 3 4" xfId="31430"/>
    <cellStyle name="Percent 3 5 5 4" xfId="38906"/>
    <cellStyle name="Percent 3 5 5 4 2" xfId="50522"/>
    <cellStyle name="Percent 3 5 5 5" xfId="24288"/>
    <cellStyle name="Percent 3 5 5 6" xfId="44714"/>
    <cellStyle name="Percent 3 5 5 7" xfId="21752"/>
    <cellStyle name="Percent 3 5 6" xfId="2058"/>
    <cellStyle name="Percent 3 5 6 2" xfId="12428"/>
    <cellStyle name="Percent 3 5 6 2 2" xfId="41973"/>
    <cellStyle name="Percent 3 5 6 2 2 2" xfId="53589"/>
    <cellStyle name="Percent 3 5 6 2 3" xfId="47781"/>
    <cellStyle name="Percent 3 5 6 2 4" xfId="31207"/>
    <cellStyle name="Percent 3 5 6 3" xfId="38686"/>
    <cellStyle name="Percent 3 5 6 3 2" xfId="50302"/>
    <cellStyle name="Percent 3 5 6 4" xfId="44494"/>
    <cellStyle name="Percent 3 5 6 5" xfId="23980"/>
    <cellStyle name="Percent 3 5 7" xfId="1648"/>
    <cellStyle name="Percent 3 5 7 2" xfId="12018"/>
    <cellStyle name="Percent 3 5 7 2 2" xfId="41790"/>
    <cellStyle name="Percent 3 5 7 2 2 2" xfId="53406"/>
    <cellStyle name="Percent 3 5 7 2 3" xfId="47598"/>
    <cellStyle name="Percent 3 5 7 2 4" xfId="30816"/>
    <cellStyle name="Percent 3 5 7 3" xfId="39855"/>
    <cellStyle name="Percent 3 5 7 3 2" xfId="51471"/>
    <cellStyle name="Percent 3 5 7 4" xfId="45663"/>
    <cellStyle name="Percent 3 5 7 5" xfId="28141"/>
    <cellStyle name="Percent 3 5 8" xfId="9797"/>
    <cellStyle name="Percent 3 5 8 2" xfId="20166"/>
    <cellStyle name="Percent 3 5 8 2 2" xfId="54758"/>
    <cellStyle name="Percent 3 5 8 2 3" xfId="43142"/>
    <cellStyle name="Percent 3 5 8 3" xfId="48950"/>
    <cellStyle name="Percent 3 5 8 4" xfId="37334"/>
    <cellStyle name="Percent 3 5 9" xfId="10969"/>
    <cellStyle name="Percent 3 5 9 2" xfId="40987"/>
    <cellStyle name="Percent 3 5 9 2 2" xfId="52603"/>
    <cellStyle name="Percent 3 5 9 3" xfId="46795"/>
    <cellStyle name="Percent 3 5 9 4" xfId="29961"/>
    <cellStyle name="Percent 3 6" xfId="638"/>
    <cellStyle name="Percent 3 6 10" xfId="38394"/>
    <cellStyle name="Percent 3 6 10 2" xfId="50010"/>
    <cellStyle name="Percent 3 6 11" xfId="23384"/>
    <cellStyle name="Percent 3 6 12" xfId="44202"/>
    <cellStyle name="Percent 3 6 13" xfId="21277"/>
    <cellStyle name="Percent 3 6 2" xfId="1226"/>
    <cellStyle name="Percent 3 6 2 2" xfId="3254"/>
    <cellStyle name="Percent 3 6 2 2 2" xfId="10783"/>
    <cellStyle name="Percent 3 6 2 2 2 2" xfId="21152"/>
    <cellStyle name="Percent 3 6 2 2 2 2 2" xfId="44128"/>
    <cellStyle name="Percent 3 6 2 2 2 2 2 2" xfId="55744"/>
    <cellStyle name="Percent 3 6 2 2 2 2 3" xfId="49936"/>
    <cellStyle name="Percent 3 6 2 2 2 2 4" xfId="38320"/>
    <cellStyle name="Percent 3 6 2 2 2 3" xfId="40841"/>
    <cellStyle name="Percent 3 6 2 2 2 3 2" xfId="52457"/>
    <cellStyle name="Percent 3 6 2 2 2 4" xfId="46649"/>
    <cellStyle name="Percent 3 6 2 2 2 5" xfId="29278"/>
    <cellStyle name="Percent 3 6 2 2 3" xfId="13624"/>
    <cellStyle name="Percent 3 6 2 2 3 2" xfId="42959"/>
    <cellStyle name="Percent 3 6 2 2 3 2 2" xfId="54575"/>
    <cellStyle name="Percent 3 6 2 2 3 3" xfId="48767"/>
    <cellStyle name="Percent 3 6 2 2 3 4" xfId="32251"/>
    <cellStyle name="Percent 3 6 2 2 4" xfId="39672"/>
    <cellStyle name="Percent 3 6 2 2 4 2" xfId="51288"/>
    <cellStyle name="Percent 3 6 2 2 5" xfId="25262"/>
    <cellStyle name="Percent 3 6 2 2 6" xfId="45480"/>
    <cellStyle name="Percent 3 6 2 2 7" xfId="22735"/>
    <cellStyle name="Percent 3 6 2 3" xfId="2589"/>
    <cellStyle name="Percent 3 6 2 3 2" xfId="12959"/>
    <cellStyle name="Percent 3 6 2 3 2 2" xfId="42375"/>
    <cellStyle name="Percent 3 6 2 3 2 2 2" xfId="53991"/>
    <cellStyle name="Percent 3 6 2 3 2 3" xfId="48183"/>
    <cellStyle name="Percent 3 6 2 3 2 4" xfId="31646"/>
    <cellStyle name="Percent 3 6 2 3 3" xfId="40257"/>
    <cellStyle name="Percent 3 6 2 3 3 2" xfId="51873"/>
    <cellStyle name="Percent 3 6 2 3 4" xfId="46065"/>
    <cellStyle name="Percent 3 6 2 3 5" xfId="28634"/>
    <cellStyle name="Percent 3 6 2 4" xfId="10199"/>
    <cellStyle name="Percent 3 6 2 4 2" xfId="20568"/>
    <cellStyle name="Percent 3 6 2 4 2 2" xfId="55160"/>
    <cellStyle name="Percent 3 6 2 4 2 3" xfId="43544"/>
    <cellStyle name="Percent 3 6 2 4 3" xfId="49352"/>
    <cellStyle name="Percent 3 6 2 4 4" xfId="37736"/>
    <cellStyle name="Percent 3 6 2 5" xfId="11596"/>
    <cellStyle name="Percent 3 6 2 5 2" xfId="41425"/>
    <cellStyle name="Percent 3 6 2 5 2 2" xfId="53041"/>
    <cellStyle name="Percent 3 6 2 5 3" xfId="47233"/>
    <cellStyle name="Percent 3 6 2 5 4" xfId="30399"/>
    <cellStyle name="Percent 3 6 2 6" xfId="39088"/>
    <cellStyle name="Percent 3 6 2 6 2" xfId="50704"/>
    <cellStyle name="Percent 3 6 2 7" xfId="24559"/>
    <cellStyle name="Percent 3 6 2 8" xfId="44896"/>
    <cellStyle name="Percent 3 6 2 9" xfId="22032"/>
    <cellStyle name="Percent 3 6 3" xfId="1413"/>
    <cellStyle name="Percent 3 6 3 2" xfId="2772"/>
    <cellStyle name="Percent 3 6 3 2 2" xfId="13142"/>
    <cellStyle name="Percent 3 6 3 2 2 2" xfId="42557"/>
    <cellStyle name="Percent 3 6 3 2 2 2 2" xfId="54173"/>
    <cellStyle name="Percent 3 6 3 2 2 3" xfId="48365"/>
    <cellStyle name="Percent 3 6 3 2 2 4" xfId="31829"/>
    <cellStyle name="Percent 3 6 3 2 3" xfId="40439"/>
    <cellStyle name="Percent 3 6 3 2 3 2" xfId="52055"/>
    <cellStyle name="Percent 3 6 3 2 4" xfId="46247"/>
    <cellStyle name="Percent 3 6 3 2 5" xfId="28816"/>
    <cellStyle name="Percent 3 6 3 3" xfId="10381"/>
    <cellStyle name="Percent 3 6 3 3 2" xfId="20750"/>
    <cellStyle name="Percent 3 6 3 3 2 2" xfId="55342"/>
    <cellStyle name="Percent 3 6 3 3 2 3" xfId="43726"/>
    <cellStyle name="Percent 3 6 3 3 3" xfId="49534"/>
    <cellStyle name="Percent 3 6 3 3 4" xfId="37918"/>
    <cellStyle name="Percent 3 6 3 4" xfId="11783"/>
    <cellStyle name="Percent 3 6 3 4 2" xfId="41607"/>
    <cellStyle name="Percent 3 6 3 4 2 2" xfId="53223"/>
    <cellStyle name="Percent 3 6 3 4 3" xfId="47415"/>
    <cellStyle name="Percent 3 6 3 4 4" xfId="30581"/>
    <cellStyle name="Percent 3 6 3 5" xfId="39270"/>
    <cellStyle name="Percent 3 6 3 5 2" xfId="50886"/>
    <cellStyle name="Percent 3 6 3 6" xfId="24746"/>
    <cellStyle name="Percent 3 6 3 7" xfId="45078"/>
    <cellStyle name="Percent 3 6 3 8" xfId="22219"/>
    <cellStyle name="Percent 3 6 4" xfId="789"/>
    <cellStyle name="Percent 3 6 4 2" xfId="2896"/>
    <cellStyle name="Percent 3 6 4 2 2" xfId="13266"/>
    <cellStyle name="Percent 3 6 4 2 2 2" xfId="42668"/>
    <cellStyle name="Percent 3 6 4 2 2 2 2" xfId="54284"/>
    <cellStyle name="Percent 3 6 4 2 2 3" xfId="48476"/>
    <cellStyle name="Percent 3 6 4 2 2 4" xfId="31953"/>
    <cellStyle name="Percent 3 6 4 2 3" xfId="40550"/>
    <cellStyle name="Percent 3 6 4 2 3 2" xfId="52166"/>
    <cellStyle name="Percent 3 6 4 2 4" xfId="46358"/>
    <cellStyle name="Percent 3 6 4 2 5" xfId="28927"/>
    <cellStyle name="Percent 3 6 4 3" xfId="10492"/>
    <cellStyle name="Percent 3 6 4 3 2" xfId="20861"/>
    <cellStyle name="Percent 3 6 4 3 2 2" xfId="55453"/>
    <cellStyle name="Percent 3 6 4 3 2 3" xfId="43837"/>
    <cellStyle name="Percent 3 6 4 3 3" xfId="49645"/>
    <cellStyle name="Percent 3 6 4 3 4" xfId="38029"/>
    <cellStyle name="Percent 3 6 4 4" xfId="11159"/>
    <cellStyle name="Percent 3 6 4 4 2" xfId="41134"/>
    <cellStyle name="Percent 3 6 4 4 2 2" xfId="52750"/>
    <cellStyle name="Percent 3 6 4 4 3" xfId="46942"/>
    <cellStyle name="Percent 3 6 4 4 4" xfId="30108"/>
    <cellStyle name="Percent 3 6 4 5" xfId="39381"/>
    <cellStyle name="Percent 3 6 4 5 2" xfId="50997"/>
    <cellStyle name="Percent 3 6 4 6" xfId="24890"/>
    <cellStyle name="Percent 3 6 4 7" xfId="45189"/>
    <cellStyle name="Percent 3 6 4 8" xfId="22363"/>
    <cellStyle name="Percent 3 6 5" xfId="2251"/>
    <cellStyle name="Percent 3 6 5 2" xfId="9908"/>
    <cellStyle name="Percent 3 6 5 2 2" xfId="20277"/>
    <cellStyle name="Percent 3 6 5 2 2 2" xfId="43253"/>
    <cellStyle name="Percent 3 6 5 2 2 2 2" xfId="54869"/>
    <cellStyle name="Percent 3 6 5 2 2 3" xfId="49061"/>
    <cellStyle name="Percent 3 6 5 2 2 4" xfId="37445"/>
    <cellStyle name="Percent 3 6 5 2 3" xfId="39966"/>
    <cellStyle name="Percent 3 6 5 2 3 2" xfId="51582"/>
    <cellStyle name="Percent 3 6 5 2 4" xfId="45774"/>
    <cellStyle name="Percent 3 6 5 2 5" xfId="28331"/>
    <cellStyle name="Percent 3 6 5 3" xfId="12621"/>
    <cellStyle name="Percent 3 6 5 3 2" xfId="42084"/>
    <cellStyle name="Percent 3 6 5 3 2 2" xfId="53700"/>
    <cellStyle name="Percent 3 6 5 3 3" xfId="47892"/>
    <cellStyle name="Percent 3 6 5 3 4" xfId="31321"/>
    <cellStyle name="Percent 3 6 5 4" xfId="38797"/>
    <cellStyle name="Percent 3 6 5 4 2" xfId="50413"/>
    <cellStyle name="Percent 3 6 5 5" xfId="24173"/>
    <cellStyle name="Percent 3 6 5 6" xfId="44605"/>
    <cellStyle name="Percent 3 6 5 7" xfId="21637"/>
    <cellStyle name="Percent 3 6 6" xfId="1915"/>
    <cellStyle name="Percent 3 6 6 2" xfId="12285"/>
    <cellStyle name="Percent 3 6 6 2 2" xfId="41864"/>
    <cellStyle name="Percent 3 6 6 2 2 2" xfId="53480"/>
    <cellStyle name="Percent 3 6 6 2 3" xfId="47672"/>
    <cellStyle name="Percent 3 6 6 2 4" xfId="31066"/>
    <cellStyle name="Percent 3 6 6 3" xfId="38577"/>
    <cellStyle name="Percent 3 6 6 3 2" xfId="50193"/>
    <cellStyle name="Percent 3 6 6 4" xfId="44385"/>
    <cellStyle name="Percent 3 6 6 5" xfId="23837"/>
    <cellStyle name="Percent 3 6 7" xfId="1530"/>
    <cellStyle name="Percent 3 6 7 2" xfId="11900"/>
    <cellStyle name="Percent 3 6 7 2 2" xfId="41681"/>
    <cellStyle name="Percent 3 6 7 2 2 2" xfId="53297"/>
    <cellStyle name="Percent 3 6 7 2 3" xfId="47489"/>
    <cellStyle name="Percent 3 6 7 2 4" xfId="30698"/>
    <cellStyle name="Percent 3 6 7 3" xfId="39746"/>
    <cellStyle name="Percent 3 6 7 3 2" xfId="51362"/>
    <cellStyle name="Percent 3 6 7 4" xfId="45554"/>
    <cellStyle name="Percent 3 6 7 5" xfId="28032"/>
    <cellStyle name="Percent 3 6 8" xfId="9688"/>
    <cellStyle name="Percent 3 6 8 2" xfId="20057"/>
    <cellStyle name="Percent 3 6 8 2 2" xfId="54649"/>
    <cellStyle name="Percent 3 6 8 2 3" xfId="43033"/>
    <cellStyle name="Percent 3 6 8 3" xfId="48841"/>
    <cellStyle name="Percent 3 6 8 4" xfId="37225"/>
    <cellStyle name="Percent 3 6 9" xfId="11010"/>
    <cellStyle name="Percent 3 6 9 2" xfId="41023"/>
    <cellStyle name="Percent 3 6 9 2 2" xfId="52639"/>
    <cellStyle name="Percent 3 6 9 3" xfId="46831"/>
    <cellStyle name="Percent 3 6 9 4" xfId="29997"/>
    <cellStyle name="Percent 3 7" xfId="1020"/>
    <cellStyle name="Percent 3 7 2" xfId="3109"/>
    <cellStyle name="Percent 3 7 2 2" xfId="10638"/>
    <cellStyle name="Percent 3 7 2 2 2" xfId="21007"/>
    <cellStyle name="Percent 3 7 2 2 2 2" xfId="43983"/>
    <cellStyle name="Percent 3 7 2 2 2 2 2" xfId="55599"/>
    <cellStyle name="Percent 3 7 2 2 2 3" xfId="49791"/>
    <cellStyle name="Percent 3 7 2 2 2 4" xfId="38175"/>
    <cellStyle name="Percent 3 7 2 2 3" xfId="40696"/>
    <cellStyle name="Percent 3 7 2 2 3 2" xfId="52312"/>
    <cellStyle name="Percent 3 7 2 2 4" xfId="46504"/>
    <cellStyle name="Percent 3 7 2 2 5" xfId="29133"/>
    <cellStyle name="Percent 3 7 2 3" xfId="13479"/>
    <cellStyle name="Percent 3 7 2 3 2" xfId="42814"/>
    <cellStyle name="Percent 3 7 2 3 2 2" xfId="54430"/>
    <cellStyle name="Percent 3 7 2 3 3" xfId="48622"/>
    <cellStyle name="Percent 3 7 2 3 4" xfId="32106"/>
    <cellStyle name="Percent 3 7 2 4" xfId="39527"/>
    <cellStyle name="Percent 3 7 2 4 2" xfId="51143"/>
    <cellStyle name="Percent 3 7 2 5" xfId="25117"/>
    <cellStyle name="Percent 3 7 2 6" xfId="45335"/>
    <cellStyle name="Percent 3 7 2 7" xfId="22590"/>
    <cellStyle name="Percent 3 7 3" xfId="2429"/>
    <cellStyle name="Percent 3 7 3 2" xfId="12799"/>
    <cellStyle name="Percent 3 7 3 2 2" xfId="42230"/>
    <cellStyle name="Percent 3 7 3 2 2 2" xfId="53846"/>
    <cellStyle name="Percent 3 7 3 2 3" xfId="48038"/>
    <cellStyle name="Percent 3 7 3 2 4" xfId="31486"/>
    <cellStyle name="Percent 3 7 3 3" xfId="40112"/>
    <cellStyle name="Percent 3 7 3 3 2" xfId="51728"/>
    <cellStyle name="Percent 3 7 3 4" xfId="45920"/>
    <cellStyle name="Percent 3 7 3 5" xfId="28489"/>
    <cellStyle name="Percent 3 7 4" xfId="10054"/>
    <cellStyle name="Percent 3 7 4 2" xfId="20423"/>
    <cellStyle name="Percent 3 7 4 2 2" xfId="55015"/>
    <cellStyle name="Percent 3 7 4 2 3" xfId="43399"/>
    <cellStyle name="Percent 3 7 4 3" xfId="49207"/>
    <cellStyle name="Percent 3 7 4 4" xfId="37591"/>
    <cellStyle name="Percent 3 7 5" xfId="11390"/>
    <cellStyle name="Percent 3 7 5 2" xfId="41280"/>
    <cellStyle name="Percent 3 7 5 2 2" xfId="52896"/>
    <cellStyle name="Percent 3 7 5 3" xfId="47088"/>
    <cellStyle name="Percent 3 7 5 4" xfId="30254"/>
    <cellStyle name="Percent 3 7 6" xfId="38943"/>
    <cellStyle name="Percent 3 7 6 2" xfId="50559"/>
    <cellStyle name="Percent 3 7 7" xfId="24353"/>
    <cellStyle name="Percent 3 7 8" xfId="44751"/>
    <cellStyle name="Percent 3 7 9" xfId="21826"/>
    <cellStyle name="Percent 3 8" xfId="1268"/>
    <cellStyle name="Percent 3 8 2" xfId="2627"/>
    <cellStyle name="Percent 3 8 2 2" xfId="12997"/>
    <cellStyle name="Percent 3 8 2 2 2" xfId="42412"/>
    <cellStyle name="Percent 3 8 2 2 2 2" xfId="54028"/>
    <cellStyle name="Percent 3 8 2 2 3" xfId="48220"/>
    <cellStyle name="Percent 3 8 2 2 4" xfId="31684"/>
    <cellStyle name="Percent 3 8 2 3" xfId="40294"/>
    <cellStyle name="Percent 3 8 2 3 2" xfId="51910"/>
    <cellStyle name="Percent 3 8 2 4" xfId="46102"/>
    <cellStyle name="Percent 3 8 2 5" xfId="28671"/>
    <cellStyle name="Percent 3 8 3" xfId="10236"/>
    <cellStyle name="Percent 3 8 3 2" xfId="20605"/>
    <cellStyle name="Percent 3 8 3 2 2" xfId="55197"/>
    <cellStyle name="Percent 3 8 3 2 3" xfId="43581"/>
    <cellStyle name="Percent 3 8 3 3" xfId="49389"/>
    <cellStyle name="Percent 3 8 3 4" xfId="37773"/>
    <cellStyle name="Percent 3 8 4" xfId="11638"/>
    <cellStyle name="Percent 3 8 4 2" xfId="41462"/>
    <cellStyle name="Percent 3 8 4 2 2" xfId="53078"/>
    <cellStyle name="Percent 3 8 4 3" xfId="47270"/>
    <cellStyle name="Percent 3 8 4 4" xfId="30436"/>
    <cellStyle name="Percent 3 8 5" xfId="39125"/>
    <cellStyle name="Percent 3 8 5 2" xfId="50741"/>
    <cellStyle name="Percent 3 8 6" xfId="24601"/>
    <cellStyle name="Percent 3 8 7" xfId="44933"/>
    <cellStyle name="Percent 3 8 8" xfId="22074"/>
    <cellStyle name="Percent 3 9" xfId="686"/>
    <cellStyle name="Percent 3 9 2" xfId="2811"/>
    <cellStyle name="Percent 3 9 2 2" xfId="13181"/>
    <cellStyle name="Percent 3 9 2 2 2" xfId="42594"/>
    <cellStyle name="Percent 3 9 2 2 2 2" xfId="54210"/>
    <cellStyle name="Percent 3 9 2 2 3" xfId="48402"/>
    <cellStyle name="Percent 3 9 2 2 4" xfId="31868"/>
    <cellStyle name="Percent 3 9 2 3" xfId="40476"/>
    <cellStyle name="Percent 3 9 2 3 2" xfId="52092"/>
    <cellStyle name="Percent 3 9 2 4" xfId="46284"/>
    <cellStyle name="Percent 3 9 2 5" xfId="28853"/>
    <cellStyle name="Percent 3 9 3" xfId="10418"/>
    <cellStyle name="Percent 3 9 3 2" xfId="20787"/>
    <cellStyle name="Percent 3 9 3 2 2" xfId="55379"/>
    <cellStyle name="Percent 3 9 3 2 3" xfId="43763"/>
    <cellStyle name="Percent 3 9 3 3" xfId="49571"/>
    <cellStyle name="Percent 3 9 3 4" xfId="37955"/>
    <cellStyle name="Percent 3 9 4" xfId="11056"/>
    <cellStyle name="Percent 3 9 4 2" xfId="41060"/>
    <cellStyle name="Percent 3 9 4 2 2" xfId="52676"/>
    <cellStyle name="Percent 3 9 4 3" xfId="46868"/>
    <cellStyle name="Percent 3 9 4 4" xfId="30034"/>
    <cellStyle name="Percent 3 9 5" xfId="39307"/>
    <cellStyle name="Percent 3 9 5 2" xfId="50923"/>
    <cellStyle name="Percent 3 9 6" xfId="24787"/>
    <cellStyle name="Percent 3 9 7" xfId="45115"/>
    <cellStyle name="Percent 3 9 8" xfId="22260"/>
    <cellStyle name="Percent 4" xfId="443"/>
    <cellStyle name="Percent 5" xfId="444"/>
    <cellStyle name="Percent 6" xfId="445"/>
    <cellStyle name="Percent 7" xfId="455"/>
    <cellStyle name="Percent 7 10" xfId="1881"/>
    <cellStyle name="Percent 7 10 2" xfId="12251"/>
    <cellStyle name="Percent 7 10 2 2" xfId="41845"/>
    <cellStyle name="Percent 7 10 2 2 2" xfId="53461"/>
    <cellStyle name="Percent 7 10 2 3" xfId="47653"/>
    <cellStyle name="Percent 7 10 2 4" xfId="31032"/>
    <cellStyle name="Percent 7 10 3" xfId="38558"/>
    <cellStyle name="Percent 7 10 3 2" xfId="50174"/>
    <cellStyle name="Percent 7 10 4" xfId="44366"/>
    <cellStyle name="Percent 7 10 5" xfId="23803"/>
    <cellStyle name="Percent 7 11" xfId="1504"/>
    <cellStyle name="Percent 7 11 2" xfId="11874"/>
    <cellStyle name="Percent 7 11 2 2" xfId="41662"/>
    <cellStyle name="Percent 7 11 2 2 2" xfId="53278"/>
    <cellStyle name="Percent 7 11 2 3" xfId="47470"/>
    <cellStyle name="Percent 7 11 2 4" xfId="30672"/>
    <cellStyle name="Percent 7 11 3" xfId="39727"/>
    <cellStyle name="Percent 7 11 3 2" xfId="51343"/>
    <cellStyle name="Percent 7 11 4" xfId="45535"/>
    <cellStyle name="Percent 7 11 5" xfId="28013"/>
    <cellStyle name="Percent 7 12" xfId="9669"/>
    <cellStyle name="Percent 7 12 2" xfId="20038"/>
    <cellStyle name="Percent 7 12 2 2" xfId="54630"/>
    <cellStyle name="Percent 7 12 2 3" xfId="43014"/>
    <cellStyle name="Percent 7 12 3" xfId="48822"/>
    <cellStyle name="Percent 7 12 4" xfId="37206"/>
    <cellStyle name="Percent 7 13" xfId="10841"/>
    <cellStyle name="Percent 7 13 2" xfId="40896"/>
    <cellStyle name="Percent 7 13 2 2" xfId="52512"/>
    <cellStyle name="Percent 7 13 3" xfId="46704"/>
    <cellStyle name="Percent 7 13 4" xfId="29870"/>
    <cellStyle name="Percent 7 14" xfId="38375"/>
    <cellStyle name="Percent 7 14 2" xfId="49991"/>
    <cellStyle name="Percent 7 15" xfId="23336"/>
    <cellStyle name="Percent 7 16" xfId="44183"/>
    <cellStyle name="Percent 7 17" xfId="21225"/>
    <cellStyle name="Percent 7 2" xfId="521"/>
    <cellStyle name="Percent 7 2 10" xfId="10893"/>
    <cellStyle name="Percent 7 2 10 2" xfId="40933"/>
    <cellStyle name="Percent 7 2 10 2 2" xfId="52549"/>
    <cellStyle name="Percent 7 2 10 3" xfId="46741"/>
    <cellStyle name="Percent 7 2 10 4" xfId="29907"/>
    <cellStyle name="Percent 7 2 11" xfId="38449"/>
    <cellStyle name="Percent 7 2 11 2" xfId="50065"/>
    <cellStyle name="Percent 7 2 12" xfId="23448"/>
    <cellStyle name="Percent 7 2 13" xfId="44257"/>
    <cellStyle name="Percent 7 2 14" xfId="21366"/>
    <cellStyle name="Percent 7 2 2" xfId="848"/>
    <cellStyle name="Percent 7 2 2 2" xfId="2955"/>
    <cellStyle name="Percent 7 2 2 2 2" xfId="10547"/>
    <cellStyle name="Percent 7 2 2 2 2 2" xfId="20916"/>
    <cellStyle name="Percent 7 2 2 2 2 2 2" xfId="43892"/>
    <cellStyle name="Percent 7 2 2 2 2 2 2 2" xfId="55508"/>
    <cellStyle name="Percent 7 2 2 2 2 2 3" xfId="49700"/>
    <cellStyle name="Percent 7 2 2 2 2 2 4" xfId="38084"/>
    <cellStyle name="Percent 7 2 2 2 2 3" xfId="40605"/>
    <cellStyle name="Percent 7 2 2 2 2 3 2" xfId="52221"/>
    <cellStyle name="Percent 7 2 2 2 2 4" xfId="46413"/>
    <cellStyle name="Percent 7 2 2 2 2 5" xfId="28986"/>
    <cellStyle name="Percent 7 2 2 2 3" xfId="13325"/>
    <cellStyle name="Percent 7 2 2 2 3 2" xfId="42723"/>
    <cellStyle name="Percent 7 2 2 2 3 2 2" xfId="54339"/>
    <cellStyle name="Percent 7 2 2 2 3 3" xfId="48531"/>
    <cellStyle name="Percent 7 2 2 2 3 4" xfId="32008"/>
    <cellStyle name="Percent 7 2 2 2 4" xfId="39436"/>
    <cellStyle name="Percent 7 2 2 2 4 2" xfId="51052"/>
    <cellStyle name="Percent 7 2 2 2 5" xfId="24949"/>
    <cellStyle name="Percent 7 2 2 2 6" xfId="45244"/>
    <cellStyle name="Percent 7 2 2 2 7" xfId="22422"/>
    <cellStyle name="Percent 7 2 2 3" xfId="2307"/>
    <cellStyle name="Percent 7 2 2 3 2" xfId="12677"/>
    <cellStyle name="Percent 7 2 2 3 2 2" xfId="42139"/>
    <cellStyle name="Percent 7 2 2 3 2 2 2" xfId="53755"/>
    <cellStyle name="Percent 7 2 2 3 2 3" xfId="47947"/>
    <cellStyle name="Percent 7 2 2 3 2 4" xfId="31376"/>
    <cellStyle name="Percent 7 2 2 3 3" xfId="40021"/>
    <cellStyle name="Percent 7 2 2 3 3 2" xfId="51637"/>
    <cellStyle name="Percent 7 2 2 3 4" xfId="45829"/>
    <cellStyle name="Percent 7 2 2 3 5" xfId="28387"/>
    <cellStyle name="Percent 7 2 2 4" xfId="9963"/>
    <cellStyle name="Percent 7 2 2 4 2" xfId="20332"/>
    <cellStyle name="Percent 7 2 2 4 2 2" xfId="54924"/>
    <cellStyle name="Percent 7 2 2 4 2 3" xfId="43308"/>
    <cellStyle name="Percent 7 2 2 4 3" xfId="49116"/>
    <cellStyle name="Percent 7 2 2 4 4" xfId="37500"/>
    <cellStyle name="Percent 7 2 2 5" xfId="11218"/>
    <cellStyle name="Percent 7 2 2 5 2" xfId="41189"/>
    <cellStyle name="Percent 7 2 2 5 2 2" xfId="52805"/>
    <cellStyle name="Percent 7 2 2 5 3" xfId="46997"/>
    <cellStyle name="Percent 7 2 2 5 4" xfId="30163"/>
    <cellStyle name="Percent 7 2 2 6" xfId="38852"/>
    <cellStyle name="Percent 7 2 2 6 2" xfId="50468"/>
    <cellStyle name="Percent 7 2 2 7" xfId="24229"/>
    <cellStyle name="Percent 7 2 2 8" xfId="44660"/>
    <cellStyle name="Percent 7 2 2 9" xfId="21693"/>
    <cellStyle name="Percent 7 2 3" xfId="1109"/>
    <cellStyle name="Percent 7 2 3 2" xfId="3164"/>
    <cellStyle name="Percent 7 2 3 2 2" xfId="10693"/>
    <cellStyle name="Percent 7 2 3 2 2 2" xfId="21062"/>
    <cellStyle name="Percent 7 2 3 2 2 2 2" xfId="44038"/>
    <cellStyle name="Percent 7 2 3 2 2 2 2 2" xfId="55654"/>
    <cellStyle name="Percent 7 2 3 2 2 2 3" xfId="49846"/>
    <cellStyle name="Percent 7 2 3 2 2 2 4" xfId="38230"/>
    <cellStyle name="Percent 7 2 3 2 2 3" xfId="40751"/>
    <cellStyle name="Percent 7 2 3 2 2 3 2" xfId="52367"/>
    <cellStyle name="Percent 7 2 3 2 2 4" xfId="46559"/>
    <cellStyle name="Percent 7 2 3 2 2 5" xfId="29188"/>
    <cellStyle name="Percent 7 2 3 2 3" xfId="13534"/>
    <cellStyle name="Percent 7 2 3 2 3 2" xfId="42869"/>
    <cellStyle name="Percent 7 2 3 2 3 2 2" xfId="54485"/>
    <cellStyle name="Percent 7 2 3 2 3 3" xfId="48677"/>
    <cellStyle name="Percent 7 2 3 2 3 4" xfId="32161"/>
    <cellStyle name="Percent 7 2 3 2 4" xfId="39582"/>
    <cellStyle name="Percent 7 2 3 2 4 2" xfId="51198"/>
    <cellStyle name="Percent 7 2 3 2 5" xfId="25172"/>
    <cellStyle name="Percent 7 2 3 2 6" xfId="45390"/>
    <cellStyle name="Percent 7 2 3 2 7" xfId="22645"/>
    <cellStyle name="Percent 7 2 3 3" xfId="2492"/>
    <cellStyle name="Percent 7 2 3 3 2" xfId="12862"/>
    <cellStyle name="Percent 7 2 3 3 2 2" xfId="42285"/>
    <cellStyle name="Percent 7 2 3 3 2 2 2" xfId="53901"/>
    <cellStyle name="Percent 7 2 3 3 2 3" xfId="48093"/>
    <cellStyle name="Percent 7 2 3 3 2 4" xfId="31549"/>
    <cellStyle name="Percent 7 2 3 3 3" xfId="40167"/>
    <cellStyle name="Percent 7 2 3 3 3 2" xfId="51783"/>
    <cellStyle name="Percent 7 2 3 3 4" xfId="45975"/>
    <cellStyle name="Percent 7 2 3 3 5" xfId="28544"/>
    <cellStyle name="Percent 7 2 3 4" xfId="10109"/>
    <cellStyle name="Percent 7 2 3 4 2" xfId="20478"/>
    <cellStyle name="Percent 7 2 3 4 2 2" xfId="55070"/>
    <cellStyle name="Percent 7 2 3 4 2 3" xfId="43454"/>
    <cellStyle name="Percent 7 2 3 4 3" xfId="49262"/>
    <cellStyle name="Percent 7 2 3 4 4" xfId="37646"/>
    <cellStyle name="Percent 7 2 3 5" xfId="11479"/>
    <cellStyle name="Percent 7 2 3 5 2" xfId="41335"/>
    <cellStyle name="Percent 7 2 3 5 2 2" xfId="52951"/>
    <cellStyle name="Percent 7 2 3 5 3" xfId="47143"/>
    <cellStyle name="Percent 7 2 3 5 4" xfId="30309"/>
    <cellStyle name="Percent 7 2 3 6" xfId="38998"/>
    <cellStyle name="Percent 7 2 3 6 2" xfId="50614"/>
    <cellStyle name="Percent 7 2 3 7" xfId="24442"/>
    <cellStyle name="Percent 7 2 3 8" xfId="44806"/>
    <cellStyle name="Percent 7 2 3 9" xfId="21915"/>
    <cellStyle name="Percent 7 2 4" xfId="1323"/>
    <cellStyle name="Percent 7 2 4 2" xfId="2682"/>
    <cellStyle name="Percent 7 2 4 2 2" xfId="13052"/>
    <cellStyle name="Percent 7 2 4 2 2 2" xfId="42467"/>
    <cellStyle name="Percent 7 2 4 2 2 2 2" xfId="54083"/>
    <cellStyle name="Percent 7 2 4 2 2 3" xfId="48275"/>
    <cellStyle name="Percent 7 2 4 2 2 4" xfId="31739"/>
    <cellStyle name="Percent 7 2 4 2 3" xfId="40349"/>
    <cellStyle name="Percent 7 2 4 2 3 2" xfId="51965"/>
    <cellStyle name="Percent 7 2 4 2 4" xfId="46157"/>
    <cellStyle name="Percent 7 2 4 2 5" xfId="28726"/>
    <cellStyle name="Percent 7 2 4 3" xfId="10291"/>
    <cellStyle name="Percent 7 2 4 3 2" xfId="20660"/>
    <cellStyle name="Percent 7 2 4 3 2 2" xfId="55252"/>
    <cellStyle name="Percent 7 2 4 3 2 3" xfId="43636"/>
    <cellStyle name="Percent 7 2 4 3 3" xfId="49444"/>
    <cellStyle name="Percent 7 2 4 3 4" xfId="37828"/>
    <cellStyle name="Percent 7 2 4 4" xfId="11693"/>
    <cellStyle name="Percent 7 2 4 4 2" xfId="41517"/>
    <cellStyle name="Percent 7 2 4 4 2 2" xfId="53133"/>
    <cellStyle name="Percent 7 2 4 4 3" xfId="47325"/>
    <cellStyle name="Percent 7 2 4 4 4" xfId="30491"/>
    <cellStyle name="Percent 7 2 4 5" xfId="39180"/>
    <cellStyle name="Percent 7 2 4 5 2" xfId="50796"/>
    <cellStyle name="Percent 7 2 4 6" xfId="24656"/>
    <cellStyle name="Percent 7 2 4 7" xfId="44988"/>
    <cellStyle name="Percent 7 2 4 8" xfId="22129"/>
    <cellStyle name="Percent 7 2 5" xfId="770"/>
    <cellStyle name="Percent 7 2 5 2" xfId="2877"/>
    <cellStyle name="Percent 7 2 5 2 2" xfId="13247"/>
    <cellStyle name="Percent 7 2 5 2 2 2" xfId="42649"/>
    <cellStyle name="Percent 7 2 5 2 2 2 2" xfId="54265"/>
    <cellStyle name="Percent 7 2 5 2 2 3" xfId="48457"/>
    <cellStyle name="Percent 7 2 5 2 2 4" xfId="31934"/>
    <cellStyle name="Percent 7 2 5 2 3" xfId="40531"/>
    <cellStyle name="Percent 7 2 5 2 3 2" xfId="52147"/>
    <cellStyle name="Percent 7 2 5 2 4" xfId="46339"/>
    <cellStyle name="Percent 7 2 5 2 5" xfId="28908"/>
    <cellStyle name="Percent 7 2 5 3" xfId="10473"/>
    <cellStyle name="Percent 7 2 5 3 2" xfId="20842"/>
    <cellStyle name="Percent 7 2 5 3 2 2" xfId="55434"/>
    <cellStyle name="Percent 7 2 5 3 2 3" xfId="43818"/>
    <cellStyle name="Percent 7 2 5 3 3" xfId="49626"/>
    <cellStyle name="Percent 7 2 5 3 4" xfId="38010"/>
    <cellStyle name="Percent 7 2 5 4" xfId="11140"/>
    <cellStyle name="Percent 7 2 5 4 2" xfId="41115"/>
    <cellStyle name="Percent 7 2 5 4 2 2" xfId="52731"/>
    <cellStyle name="Percent 7 2 5 4 3" xfId="46923"/>
    <cellStyle name="Percent 7 2 5 4 4" xfId="30089"/>
    <cellStyle name="Percent 7 2 5 5" xfId="39362"/>
    <cellStyle name="Percent 7 2 5 5 2" xfId="50978"/>
    <cellStyle name="Percent 7 2 5 6" xfId="24871"/>
    <cellStyle name="Percent 7 2 5 7" xfId="45170"/>
    <cellStyle name="Percent 7 2 5 8" xfId="22344"/>
    <cellStyle name="Percent 7 2 6" xfId="2232"/>
    <cellStyle name="Percent 7 2 6 2" xfId="9889"/>
    <cellStyle name="Percent 7 2 6 2 2" xfId="20258"/>
    <cellStyle name="Percent 7 2 6 2 2 2" xfId="43234"/>
    <cellStyle name="Percent 7 2 6 2 2 2 2" xfId="54850"/>
    <cellStyle name="Percent 7 2 6 2 2 3" xfId="49042"/>
    <cellStyle name="Percent 7 2 6 2 2 4" xfId="37426"/>
    <cellStyle name="Percent 7 2 6 2 3" xfId="39947"/>
    <cellStyle name="Percent 7 2 6 2 3 2" xfId="51563"/>
    <cellStyle name="Percent 7 2 6 2 4" xfId="45755"/>
    <cellStyle name="Percent 7 2 6 2 5" xfId="28312"/>
    <cellStyle name="Percent 7 2 6 3" xfId="12602"/>
    <cellStyle name="Percent 7 2 6 3 2" xfId="42065"/>
    <cellStyle name="Percent 7 2 6 3 2 2" xfId="53681"/>
    <cellStyle name="Percent 7 2 6 3 3" xfId="47873"/>
    <cellStyle name="Percent 7 2 6 3 4" xfId="31302"/>
    <cellStyle name="Percent 7 2 6 4" xfId="38778"/>
    <cellStyle name="Percent 7 2 6 4 2" xfId="50394"/>
    <cellStyle name="Percent 7 2 6 5" xfId="24154"/>
    <cellStyle name="Percent 7 2 6 6" xfId="44586"/>
    <cellStyle name="Percent 7 2 6 7" xfId="21618"/>
    <cellStyle name="Percent 7 2 7" xfId="1992"/>
    <cellStyle name="Percent 7 2 7 2" xfId="12362"/>
    <cellStyle name="Percent 7 2 7 2 2" xfId="41919"/>
    <cellStyle name="Percent 7 2 7 2 2 2" xfId="53535"/>
    <cellStyle name="Percent 7 2 7 2 3" xfId="47727"/>
    <cellStyle name="Percent 7 2 7 2 4" xfId="31142"/>
    <cellStyle name="Percent 7 2 7 3" xfId="38632"/>
    <cellStyle name="Percent 7 2 7 3 2" xfId="50248"/>
    <cellStyle name="Percent 7 2 7 4" xfId="44440"/>
    <cellStyle name="Percent 7 2 7 5" xfId="23914"/>
    <cellStyle name="Percent 7 2 8" xfId="1589"/>
    <cellStyle name="Percent 7 2 8 2" xfId="11959"/>
    <cellStyle name="Percent 7 2 8 2 2" xfId="41736"/>
    <cellStyle name="Percent 7 2 8 2 2 2" xfId="53352"/>
    <cellStyle name="Percent 7 2 8 2 3" xfId="47544"/>
    <cellStyle name="Percent 7 2 8 2 4" xfId="30757"/>
    <cellStyle name="Percent 7 2 8 3" xfId="39801"/>
    <cellStyle name="Percent 7 2 8 3 2" xfId="51417"/>
    <cellStyle name="Percent 7 2 8 4" xfId="45609"/>
    <cellStyle name="Percent 7 2 8 5" xfId="28087"/>
    <cellStyle name="Percent 7 2 9" xfId="9743"/>
    <cellStyle name="Percent 7 2 9 2" xfId="20112"/>
    <cellStyle name="Percent 7 2 9 2 2" xfId="54704"/>
    <cellStyle name="Percent 7 2 9 2 3" xfId="43088"/>
    <cellStyle name="Percent 7 2 9 3" xfId="48896"/>
    <cellStyle name="Percent 7 2 9 4" xfId="37280"/>
    <cellStyle name="Percent 7 3" xfId="579"/>
    <cellStyle name="Percent 7 3 10" xfId="38485"/>
    <cellStyle name="Percent 7 3 10 2" xfId="50101"/>
    <cellStyle name="Percent 7 3 11" xfId="23506"/>
    <cellStyle name="Percent 7 3 12" xfId="44293"/>
    <cellStyle name="Percent 7 3 13" xfId="21424"/>
    <cellStyle name="Percent 7 3 2" xfId="1167"/>
    <cellStyle name="Percent 7 3 2 2" xfId="3200"/>
    <cellStyle name="Percent 7 3 2 2 2" xfId="10729"/>
    <cellStyle name="Percent 7 3 2 2 2 2" xfId="21098"/>
    <cellStyle name="Percent 7 3 2 2 2 2 2" xfId="44074"/>
    <cellStyle name="Percent 7 3 2 2 2 2 2 2" xfId="55690"/>
    <cellStyle name="Percent 7 3 2 2 2 2 3" xfId="49882"/>
    <cellStyle name="Percent 7 3 2 2 2 2 4" xfId="38266"/>
    <cellStyle name="Percent 7 3 2 2 2 3" xfId="40787"/>
    <cellStyle name="Percent 7 3 2 2 2 3 2" xfId="52403"/>
    <cellStyle name="Percent 7 3 2 2 2 4" xfId="46595"/>
    <cellStyle name="Percent 7 3 2 2 2 5" xfId="29224"/>
    <cellStyle name="Percent 7 3 2 2 3" xfId="13570"/>
    <cellStyle name="Percent 7 3 2 2 3 2" xfId="42905"/>
    <cellStyle name="Percent 7 3 2 2 3 2 2" xfId="54521"/>
    <cellStyle name="Percent 7 3 2 2 3 3" xfId="48713"/>
    <cellStyle name="Percent 7 3 2 2 3 4" xfId="32197"/>
    <cellStyle name="Percent 7 3 2 2 4" xfId="39618"/>
    <cellStyle name="Percent 7 3 2 2 4 2" xfId="51234"/>
    <cellStyle name="Percent 7 3 2 2 5" xfId="25208"/>
    <cellStyle name="Percent 7 3 2 2 6" xfId="45426"/>
    <cellStyle name="Percent 7 3 2 2 7" xfId="22681"/>
    <cellStyle name="Percent 7 3 2 3" xfId="2534"/>
    <cellStyle name="Percent 7 3 2 3 2" xfId="12904"/>
    <cellStyle name="Percent 7 3 2 3 2 2" xfId="42321"/>
    <cellStyle name="Percent 7 3 2 3 2 2 2" xfId="53937"/>
    <cellStyle name="Percent 7 3 2 3 2 3" xfId="48129"/>
    <cellStyle name="Percent 7 3 2 3 2 4" xfId="31591"/>
    <cellStyle name="Percent 7 3 2 3 3" xfId="40203"/>
    <cellStyle name="Percent 7 3 2 3 3 2" xfId="51819"/>
    <cellStyle name="Percent 7 3 2 3 4" xfId="46011"/>
    <cellStyle name="Percent 7 3 2 3 5" xfId="28580"/>
    <cellStyle name="Percent 7 3 2 4" xfId="10145"/>
    <cellStyle name="Percent 7 3 2 4 2" xfId="20514"/>
    <cellStyle name="Percent 7 3 2 4 2 2" xfId="55106"/>
    <cellStyle name="Percent 7 3 2 4 2 3" xfId="43490"/>
    <cellStyle name="Percent 7 3 2 4 3" xfId="49298"/>
    <cellStyle name="Percent 7 3 2 4 4" xfId="37682"/>
    <cellStyle name="Percent 7 3 2 5" xfId="11537"/>
    <cellStyle name="Percent 7 3 2 5 2" xfId="41371"/>
    <cellStyle name="Percent 7 3 2 5 2 2" xfId="52987"/>
    <cellStyle name="Percent 7 3 2 5 3" xfId="47179"/>
    <cellStyle name="Percent 7 3 2 5 4" xfId="30345"/>
    <cellStyle name="Percent 7 3 2 6" xfId="39034"/>
    <cellStyle name="Percent 7 3 2 6 2" xfId="50650"/>
    <cellStyle name="Percent 7 3 2 7" xfId="24500"/>
    <cellStyle name="Percent 7 3 2 8" xfId="44842"/>
    <cellStyle name="Percent 7 3 2 9" xfId="21973"/>
    <cellStyle name="Percent 7 3 3" xfId="1359"/>
    <cellStyle name="Percent 7 3 3 2" xfId="2718"/>
    <cellStyle name="Percent 7 3 3 2 2" xfId="13088"/>
    <cellStyle name="Percent 7 3 3 2 2 2" xfId="42503"/>
    <cellStyle name="Percent 7 3 3 2 2 2 2" xfId="54119"/>
    <cellStyle name="Percent 7 3 3 2 2 3" xfId="48311"/>
    <cellStyle name="Percent 7 3 3 2 2 4" xfId="31775"/>
    <cellStyle name="Percent 7 3 3 2 3" xfId="40385"/>
    <cellStyle name="Percent 7 3 3 2 3 2" xfId="52001"/>
    <cellStyle name="Percent 7 3 3 2 4" xfId="46193"/>
    <cellStyle name="Percent 7 3 3 2 5" xfId="28762"/>
    <cellStyle name="Percent 7 3 3 3" xfId="10327"/>
    <cellStyle name="Percent 7 3 3 3 2" xfId="20696"/>
    <cellStyle name="Percent 7 3 3 3 2 2" xfId="55288"/>
    <cellStyle name="Percent 7 3 3 3 2 3" xfId="43672"/>
    <cellStyle name="Percent 7 3 3 3 3" xfId="49480"/>
    <cellStyle name="Percent 7 3 3 3 4" xfId="37864"/>
    <cellStyle name="Percent 7 3 3 4" xfId="11729"/>
    <cellStyle name="Percent 7 3 3 4 2" xfId="41553"/>
    <cellStyle name="Percent 7 3 3 4 2 2" xfId="53169"/>
    <cellStyle name="Percent 7 3 3 4 3" xfId="47361"/>
    <cellStyle name="Percent 7 3 3 4 4" xfId="30527"/>
    <cellStyle name="Percent 7 3 3 5" xfId="39216"/>
    <cellStyle name="Percent 7 3 3 5 2" xfId="50832"/>
    <cellStyle name="Percent 7 3 3 6" xfId="24692"/>
    <cellStyle name="Percent 7 3 3 7" xfId="45024"/>
    <cellStyle name="Percent 7 3 3 8" xfId="22165"/>
    <cellStyle name="Percent 7 3 4" xfId="900"/>
    <cellStyle name="Percent 7 3 4 2" xfId="2996"/>
    <cellStyle name="Percent 7 3 4 2 2" xfId="13366"/>
    <cellStyle name="Percent 7 3 4 2 2 2" xfId="42759"/>
    <cellStyle name="Percent 7 3 4 2 2 2 2" xfId="54375"/>
    <cellStyle name="Percent 7 3 4 2 2 3" xfId="48567"/>
    <cellStyle name="Percent 7 3 4 2 2 4" xfId="32049"/>
    <cellStyle name="Percent 7 3 4 2 3" xfId="40641"/>
    <cellStyle name="Percent 7 3 4 2 3 2" xfId="52257"/>
    <cellStyle name="Percent 7 3 4 2 4" xfId="46449"/>
    <cellStyle name="Percent 7 3 4 2 5" xfId="29022"/>
    <cellStyle name="Percent 7 3 4 3" xfId="10583"/>
    <cellStyle name="Percent 7 3 4 3 2" xfId="20952"/>
    <cellStyle name="Percent 7 3 4 3 2 2" xfId="55544"/>
    <cellStyle name="Percent 7 3 4 3 2 3" xfId="43928"/>
    <cellStyle name="Percent 7 3 4 3 3" xfId="49736"/>
    <cellStyle name="Percent 7 3 4 3 4" xfId="38120"/>
    <cellStyle name="Percent 7 3 4 4" xfId="11270"/>
    <cellStyle name="Percent 7 3 4 4 2" xfId="41225"/>
    <cellStyle name="Percent 7 3 4 4 2 2" xfId="52841"/>
    <cellStyle name="Percent 7 3 4 4 3" xfId="47033"/>
    <cellStyle name="Percent 7 3 4 4 4" xfId="30199"/>
    <cellStyle name="Percent 7 3 4 5" xfId="39472"/>
    <cellStyle name="Percent 7 3 4 5 2" xfId="51088"/>
    <cellStyle name="Percent 7 3 4 6" xfId="25001"/>
    <cellStyle name="Percent 7 3 4 7" xfId="45280"/>
    <cellStyle name="Percent 7 3 4 8" xfId="22474"/>
    <cellStyle name="Percent 7 3 5" xfId="2348"/>
    <cellStyle name="Percent 7 3 5 2" xfId="9999"/>
    <cellStyle name="Percent 7 3 5 2 2" xfId="20368"/>
    <cellStyle name="Percent 7 3 5 2 2 2" xfId="43344"/>
    <cellStyle name="Percent 7 3 5 2 2 2 2" xfId="54960"/>
    <cellStyle name="Percent 7 3 5 2 2 3" xfId="49152"/>
    <cellStyle name="Percent 7 3 5 2 2 4" xfId="37536"/>
    <cellStyle name="Percent 7 3 5 2 3" xfId="40057"/>
    <cellStyle name="Percent 7 3 5 2 3 2" xfId="51673"/>
    <cellStyle name="Percent 7 3 5 2 4" xfId="45865"/>
    <cellStyle name="Percent 7 3 5 2 5" xfId="28428"/>
    <cellStyle name="Percent 7 3 5 3" xfId="12718"/>
    <cellStyle name="Percent 7 3 5 3 2" xfId="42175"/>
    <cellStyle name="Percent 7 3 5 3 2 2" xfId="53791"/>
    <cellStyle name="Percent 7 3 5 3 3" xfId="47983"/>
    <cellStyle name="Percent 7 3 5 3 4" xfId="31412"/>
    <cellStyle name="Percent 7 3 5 4" xfId="38888"/>
    <cellStyle name="Percent 7 3 5 4 2" xfId="50504"/>
    <cellStyle name="Percent 7 3 5 5" xfId="24270"/>
    <cellStyle name="Percent 7 3 5 6" xfId="44696"/>
    <cellStyle name="Percent 7 3 5 7" xfId="21734"/>
    <cellStyle name="Percent 7 3 6" xfId="2040"/>
    <cellStyle name="Percent 7 3 6 2" xfId="12410"/>
    <cellStyle name="Percent 7 3 6 2 2" xfId="41955"/>
    <cellStyle name="Percent 7 3 6 2 2 2" xfId="53571"/>
    <cellStyle name="Percent 7 3 6 2 3" xfId="47763"/>
    <cellStyle name="Percent 7 3 6 2 4" xfId="31189"/>
    <cellStyle name="Percent 7 3 6 3" xfId="38668"/>
    <cellStyle name="Percent 7 3 6 3 2" xfId="50284"/>
    <cellStyle name="Percent 7 3 6 4" xfId="44476"/>
    <cellStyle name="Percent 7 3 6 5" xfId="23962"/>
    <cellStyle name="Percent 7 3 7" xfId="1630"/>
    <cellStyle name="Percent 7 3 7 2" xfId="12000"/>
    <cellStyle name="Percent 7 3 7 2 2" xfId="41772"/>
    <cellStyle name="Percent 7 3 7 2 2 2" xfId="53388"/>
    <cellStyle name="Percent 7 3 7 2 3" xfId="47580"/>
    <cellStyle name="Percent 7 3 7 2 4" xfId="30798"/>
    <cellStyle name="Percent 7 3 7 3" xfId="39837"/>
    <cellStyle name="Percent 7 3 7 3 2" xfId="51453"/>
    <cellStyle name="Percent 7 3 7 4" xfId="45645"/>
    <cellStyle name="Percent 7 3 7 5" xfId="28123"/>
    <cellStyle name="Percent 7 3 8" xfId="9779"/>
    <cellStyle name="Percent 7 3 8 2" xfId="20148"/>
    <cellStyle name="Percent 7 3 8 2 2" xfId="54740"/>
    <cellStyle name="Percent 7 3 8 2 3" xfId="43124"/>
    <cellStyle name="Percent 7 3 8 3" xfId="48932"/>
    <cellStyle name="Percent 7 3 8 4" xfId="37316"/>
    <cellStyle name="Percent 7 3 9" xfId="10951"/>
    <cellStyle name="Percent 7 3 9 2" xfId="40969"/>
    <cellStyle name="Percent 7 3 9 2 2" xfId="52585"/>
    <cellStyle name="Percent 7 3 9 3" xfId="46777"/>
    <cellStyle name="Percent 7 3 9 4" xfId="29943"/>
    <cellStyle name="Percent 7 4" xfId="620"/>
    <cellStyle name="Percent 7 4 10" xfId="38521"/>
    <cellStyle name="Percent 7 4 10 2" xfId="50137"/>
    <cellStyle name="Percent 7 4 11" xfId="23547"/>
    <cellStyle name="Percent 7 4 12" xfId="44329"/>
    <cellStyle name="Percent 7 4 13" xfId="21465"/>
    <cellStyle name="Percent 7 4 2" xfId="1208"/>
    <cellStyle name="Percent 7 4 2 2" xfId="3236"/>
    <cellStyle name="Percent 7 4 2 2 2" xfId="10765"/>
    <cellStyle name="Percent 7 4 2 2 2 2" xfId="21134"/>
    <cellStyle name="Percent 7 4 2 2 2 2 2" xfId="44110"/>
    <cellStyle name="Percent 7 4 2 2 2 2 2 2" xfId="55726"/>
    <cellStyle name="Percent 7 4 2 2 2 2 3" xfId="49918"/>
    <cellStyle name="Percent 7 4 2 2 2 2 4" xfId="38302"/>
    <cellStyle name="Percent 7 4 2 2 2 3" xfId="40823"/>
    <cellStyle name="Percent 7 4 2 2 2 3 2" xfId="52439"/>
    <cellStyle name="Percent 7 4 2 2 2 4" xfId="46631"/>
    <cellStyle name="Percent 7 4 2 2 2 5" xfId="29260"/>
    <cellStyle name="Percent 7 4 2 2 3" xfId="13606"/>
    <cellStyle name="Percent 7 4 2 2 3 2" xfId="42941"/>
    <cellStyle name="Percent 7 4 2 2 3 2 2" xfId="54557"/>
    <cellStyle name="Percent 7 4 2 2 3 3" xfId="48749"/>
    <cellStyle name="Percent 7 4 2 2 3 4" xfId="32233"/>
    <cellStyle name="Percent 7 4 2 2 4" xfId="39654"/>
    <cellStyle name="Percent 7 4 2 2 4 2" xfId="51270"/>
    <cellStyle name="Percent 7 4 2 2 5" xfId="25244"/>
    <cellStyle name="Percent 7 4 2 2 6" xfId="45462"/>
    <cellStyle name="Percent 7 4 2 2 7" xfId="22717"/>
    <cellStyle name="Percent 7 4 2 3" xfId="2571"/>
    <cellStyle name="Percent 7 4 2 3 2" xfId="12941"/>
    <cellStyle name="Percent 7 4 2 3 2 2" xfId="42357"/>
    <cellStyle name="Percent 7 4 2 3 2 2 2" xfId="53973"/>
    <cellStyle name="Percent 7 4 2 3 2 3" xfId="48165"/>
    <cellStyle name="Percent 7 4 2 3 2 4" xfId="31628"/>
    <cellStyle name="Percent 7 4 2 3 3" xfId="40239"/>
    <cellStyle name="Percent 7 4 2 3 3 2" xfId="51855"/>
    <cellStyle name="Percent 7 4 2 3 4" xfId="46047"/>
    <cellStyle name="Percent 7 4 2 3 5" xfId="28616"/>
    <cellStyle name="Percent 7 4 2 4" xfId="10181"/>
    <cellStyle name="Percent 7 4 2 4 2" xfId="20550"/>
    <cellStyle name="Percent 7 4 2 4 2 2" xfId="55142"/>
    <cellStyle name="Percent 7 4 2 4 2 3" xfId="43526"/>
    <cellStyle name="Percent 7 4 2 4 3" xfId="49334"/>
    <cellStyle name="Percent 7 4 2 4 4" xfId="37718"/>
    <cellStyle name="Percent 7 4 2 5" xfId="11578"/>
    <cellStyle name="Percent 7 4 2 5 2" xfId="41407"/>
    <cellStyle name="Percent 7 4 2 5 2 2" xfId="53023"/>
    <cellStyle name="Percent 7 4 2 5 3" xfId="47215"/>
    <cellStyle name="Percent 7 4 2 5 4" xfId="30381"/>
    <cellStyle name="Percent 7 4 2 6" xfId="39070"/>
    <cellStyle name="Percent 7 4 2 6 2" xfId="50686"/>
    <cellStyle name="Percent 7 4 2 7" xfId="24541"/>
    <cellStyle name="Percent 7 4 2 8" xfId="44878"/>
    <cellStyle name="Percent 7 4 2 9" xfId="22014"/>
    <cellStyle name="Percent 7 4 3" xfId="1395"/>
    <cellStyle name="Percent 7 4 3 2" xfId="2754"/>
    <cellStyle name="Percent 7 4 3 2 2" xfId="13124"/>
    <cellStyle name="Percent 7 4 3 2 2 2" xfId="42539"/>
    <cellStyle name="Percent 7 4 3 2 2 2 2" xfId="54155"/>
    <cellStyle name="Percent 7 4 3 2 2 3" xfId="48347"/>
    <cellStyle name="Percent 7 4 3 2 2 4" xfId="31811"/>
    <cellStyle name="Percent 7 4 3 2 3" xfId="40421"/>
    <cellStyle name="Percent 7 4 3 2 3 2" xfId="52037"/>
    <cellStyle name="Percent 7 4 3 2 4" xfId="46229"/>
    <cellStyle name="Percent 7 4 3 2 5" xfId="28798"/>
    <cellStyle name="Percent 7 4 3 3" xfId="10363"/>
    <cellStyle name="Percent 7 4 3 3 2" xfId="20732"/>
    <cellStyle name="Percent 7 4 3 3 2 2" xfId="55324"/>
    <cellStyle name="Percent 7 4 3 3 2 3" xfId="43708"/>
    <cellStyle name="Percent 7 4 3 3 3" xfId="49516"/>
    <cellStyle name="Percent 7 4 3 3 4" xfId="37900"/>
    <cellStyle name="Percent 7 4 3 4" xfId="11765"/>
    <cellStyle name="Percent 7 4 3 4 2" xfId="41589"/>
    <cellStyle name="Percent 7 4 3 4 2 2" xfId="53205"/>
    <cellStyle name="Percent 7 4 3 4 3" xfId="47397"/>
    <cellStyle name="Percent 7 4 3 4 4" xfId="30563"/>
    <cellStyle name="Percent 7 4 3 5" xfId="39252"/>
    <cellStyle name="Percent 7 4 3 5 2" xfId="50868"/>
    <cellStyle name="Percent 7 4 3 6" xfId="24728"/>
    <cellStyle name="Percent 7 4 3 7" xfId="45060"/>
    <cellStyle name="Percent 7 4 3 8" xfId="22201"/>
    <cellStyle name="Percent 7 4 4" xfId="941"/>
    <cellStyle name="Percent 7 4 4 2" xfId="3034"/>
    <cellStyle name="Percent 7 4 4 2 2" xfId="13404"/>
    <cellStyle name="Percent 7 4 4 2 2 2" xfId="42795"/>
    <cellStyle name="Percent 7 4 4 2 2 2 2" xfId="54411"/>
    <cellStyle name="Percent 7 4 4 2 2 3" xfId="48603"/>
    <cellStyle name="Percent 7 4 4 2 2 4" xfId="32087"/>
    <cellStyle name="Percent 7 4 4 2 3" xfId="40677"/>
    <cellStyle name="Percent 7 4 4 2 3 2" xfId="52293"/>
    <cellStyle name="Percent 7 4 4 2 4" xfId="46485"/>
    <cellStyle name="Percent 7 4 4 2 5" xfId="29058"/>
    <cellStyle name="Percent 7 4 4 3" xfId="10619"/>
    <cellStyle name="Percent 7 4 4 3 2" xfId="20988"/>
    <cellStyle name="Percent 7 4 4 3 2 2" xfId="55580"/>
    <cellStyle name="Percent 7 4 4 3 2 3" xfId="43964"/>
    <cellStyle name="Percent 7 4 4 3 3" xfId="49772"/>
    <cellStyle name="Percent 7 4 4 3 4" xfId="38156"/>
    <cellStyle name="Percent 7 4 4 4" xfId="11311"/>
    <cellStyle name="Percent 7 4 4 4 2" xfId="41261"/>
    <cellStyle name="Percent 7 4 4 4 2 2" xfId="52877"/>
    <cellStyle name="Percent 7 4 4 4 3" xfId="47069"/>
    <cellStyle name="Percent 7 4 4 4 4" xfId="30235"/>
    <cellStyle name="Percent 7 4 4 5" xfId="39508"/>
    <cellStyle name="Percent 7 4 4 5 2" xfId="51124"/>
    <cellStyle name="Percent 7 4 4 6" xfId="25042"/>
    <cellStyle name="Percent 7 4 4 7" xfId="45316"/>
    <cellStyle name="Percent 7 4 4 8" xfId="22515"/>
    <cellStyle name="Percent 7 4 5" xfId="2386"/>
    <cellStyle name="Percent 7 4 5 2" xfId="10035"/>
    <cellStyle name="Percent 7 4 5 2 2" xfId="20404"/>
    <cellStyle name="Percent 7 4 5 2 2 2" xfId="43380"/>
    <cellStyle name="Percent 7 4 5 2 2 2 2" xfId="54996"/>
    <cellStyle name="Percent 7 4 5 2 2 3" xfId="49188"/>
    <cellStyle name="Percent 7 4 5 2 2 4" xfId="37572"/>
    <cellStyle name="Percent 7 4 5 2 3" xfId="40093"/>
    <cellStyle name="Percent 7 4 5 2 3 2" xfId="51709"/>
    <cellStyle name="Percent 7 4 5 2 4" xfId="45901"/>
    <cellStyle name="Percent 7 4 5 2 5" xfId="28466"/>
    <cellStyle name="Percent 7 4 5 3" xfId="12756"/>
    <cellStyle name="Percent 7 4 5 3 2" xfId="42211"/>
    <cellStyle name="Percent 7 4 5 3 2 2" xfId="53827"/>
    <cellStyle name="Percent 7 4 5 3 3" xfId="48019"/>
    <cellStyle name="Percent 7 4 5 3 4" xfId="31448"/>
    <cellStyle name="Percent 7 4 5 4" xfId="38924"/>
    <cellStyle name="Percent 7 4 5 4 2" xfId="50540"/>
    <cellStyle name="Percent 7 4 5 5" xfId="24308"/>
    <cellStyle name="Percent 7 4 5 6" xfId="44732"/>
    <cellStyle name="Percent 7 4 5 7" xfId="21772"/>
    <cellStyle name="Percent 7 4 6" xfId="2079"/>
    <cellStyle name="Percent 7 4 6 2" xfId="12449"/>
    <cellStyle name="Percent 7 4 6 2 2" xfId="41991"/>
    <cellStyle name="Percent 7 4 6 2 2 2" xfId="53607"/>
    <cellStyle name="Percent 7 4 6 2 3" xfId="47799"/>
    <cellStyle name="Percent 7 4 6 2 4" xfId="31228"/>
    <cellStyle name="Percent 7 4 6 3" xfId="38704"/>
    <cellStyle name="Percent 7 4 6 3 2" xfId="50320"/>
    <cellStyle name="Percent 7 4 6 4" xfId="44512"/>
    <cellStyle name="Percent 7 4 6 5" xfId="24001"/>
    <cellStyle name="Percent 7 4 7" xfId="1667"/>
    <cellStyle name="Percent 7 4 7 2" xfId="12037"/>
    <cellStyle name="Percent 7 4 7 2 2" xfId="41808"/>
    <cellStyle name="Percent 7 4 7 2 2 2" xfId="53424"/>
    <cellStyle name="Percent 7 4 7 2 3" xfId="47616"/>
    <cellStyle name="Percent 7 4 7 2 4" xfId="30835"/>
    <cellStyle name="Percent 7 4 7 3" xfId="39873"/>
    <cellStyle name="Percent 7 4 7 3 2" xfId="51489"/>
    <cellStyle name="Percent 7 4 7 4" xfId="45681"/>
    <cellStyle name="Percent 7 4 7 5" xfId="28159"/>
    <cellStyle name="Percent 7 4 8" xfId="9815"/>
    <cellStyle name="Percent 7 4 8 2" xfId="20184"/>
    <cellStyle name="Percent 7 4 8 2 2" xfId="54776"/>
    <cellStyle name="Percent 7 4 8 2 3" xfId="43160"/>
    <cellStyle name="Percent 7 4 8 3" xfId="48968"/>
    <cellStyle name="Percent 7 4 8 4" xfId="37352"/>
    <cellStyle name="Percent 7 4 9" xfId="10992"/>
    <cellStyle name="Percent 7 4 9 2" xfId="41005"/>
    <cellStyle name="Percent 7 4 9 2 2" xfId="52621"/>
    <cellStyle name="Percent 7 4 9 3" xfId="46813"/>
    <cellStyle name="Percent 7 4 9 4" xfId="29979"/>
    <cellStyle name="Percent 7 5" xfId="661"/>
    <cellStyle name="Percent 7 5 10" xfId="38412"/>
    <cellStyle name="Percent 7 5 10 2" xfId="50028"/>
    <cellStyle name="Percent 7 5 11" xfId="23411"/>
    <cellStyle name="Percent 7 5 12" xfId="44220"/>
    <cellStyle name="Percent 7 5 13" xfId="21300"/>
    <cellStyle name="Percent 7 5 2" xfId="1249"/>
    <cellStyle name="Percent 7 5 2 2" xfId="3272"/>
    <cellStyle name="Percent 7 5 2 2 2" xfId="10801"/>
    <cellStyle name="Percent 7 5 2 2 2 2" xfId="21170"/>
    <cellStyle name="Percent 7 5 2 2 2 2 2" xfId="44146"/>
    <cellStyle name="Percent 7 5 2 2 2 2 2 2" xfId="55762"/>
    <cellStyle name="Percent 7 5 2 2 2 2 3" xfId="49954"/>
    <cellStyle name="Percent 7 5 2 2 2 2 4" xfId="38338"/>
    <cellStyle name="Percent 7 5 2 2 2 3" xfId="40859"/>
    <cellStyle name="Percent 7 5 2 2 2 3 2" xfId="52475"/>
    <cellStyle name="Percent 7 5 2 2 2 4" xfId="46667"/>
    <cellStyle name="Percent 7 5 2 2 2 5" xfId="29296"/>
    <cellStyle name="Percent 7 5 2 2 3" xfId="13642"/>
    <cellStyle name="Percent 7 5 2 2 3 2" xfId="42977"/>
    <cellStyle name="Percent 7 5 2 2 3 2 2" xfId="54593"/>
    <cellStyle name="Percent 7 5 2 2 3 3" xfId="48785"/>
    <cellStyle name="Percent 7 5 2 2 3 4" xfId="32269"/>
    <cellStyle name="Percent 7 5 2 2 4" xfId="39690"/>
    <cellStyle name="Percent 7 5 2 2 4 2" xfId="51306"/>
    <cellStyle name="Percent 7 5 2 2 5" xfId="25280"/>
    <cellStyle name="Percent 7 5 2 2 6" xfId="45498"/>
    <cellStyle name="Percent 7 5 2 2 7" xfId="22753"/>
    <cellStyle name="Percent 7 5 2 3" xfId="2608"/>
    <cellStyle name="Percent 7 5 2 3 2" xfId="12978"/>
    <cellStyle name="Percent 7 5 2 3 2 2" xfId="42393"/>
    <cellStyle name="Percent 7 5 2 3 2 2 2" xfId="54009"/>
    <cellStyle name="Percent 7 5 2 3 2 3" xfId="48201"/>
    <cellStyle name="Percent 7 5 2 3 2 4" xfId="31665"/>
    <cellStyle name="Percent 7 5 2 3 3" xfId="40275"/>
    <cellStyle name="Percent 7 5 2 3 3 2" xfId="51891"/>
    <cellStyle name="Percent 7 5 2 3 4" xfId="46083"/>
    <cellStyle name="Percent 7 5 2 3 5" xfId="28652"/>
    <cellStyle name="Percent 7 5 2 4" xfId="10217"/>
    <cellStyle name="Percent 7 5 2 4 2" xfId="20586"/>
    <cellStyle name="Percent 7 5 2 4 2 2" xfId="55178"/>
    <cellStyle name="Percent 7 5 2 4 2 3" xfId="43562"/>
    <cellStyle name="Percent 7 5 2 4 3" xfId="49370"/>
    <cellStyle name="Percent 7 5 2 4 4" xfId="37754"/>
    <cellStyle name="Percent 7 5 2 5" xfId="11619"/>
    <cellStyle name="Percent 7 5 2 5 2" xfId="41443"/>
    <cellStyle name="Percent 7 5 2 5 2 2" xfId="53059"/>
    <cellStyle name="Percent 7 5 2 5 3" xfId="47251"/>
    <cellStyle name="Percent 7 5 2 5 4" xfId="30417"/>
    <cellStyle name="Percent 7 5 2 6" xfId="39106"/>
    <cellStyle name="Percent 7 5 2 6 2" xfId="50722"/>
    <cellStyle name="Percent 7 5 2 7" xfId="24582"/>
    <cellStyle name="Percent 7 5 2 8" xfId="44914"/>
    <cellStyle name="Percent 7 5 2 9" xfId="22055"/>
    <cellStyle name="Percent 7 5 3" xfId="1431"/>
    <cellStyle name="Percent 7 5 3 2" xfId="2790"/>
    <cellStyle name="Percent 7 5 3 2 2" xfId="13160"/>
    <cellStyle name="Percent 7 5 3 2 2 2" xfId="42575"/>
    <cellStyle name="Percent 7 5 3 2 2 2 2" xfId="54191"/>
    <cellStyle name="Percent 7 5 3 2 2 3" xfId="48383"/>
    <cellStyle name="Percent 7 5 3 2 2 4" xfId="31847"/>
    <cellStyle name="Percent 7 5 3 2 3" xfId="40457"/>
    <cellStyle name="Percent 7 5 3 2 3 2" xfId="52073"/>
    <cellStyle name="Percent 7 5 3 2 4" xfId="46265"/>
    <cellStyle name="Percent 7 5 3 2 5" xfId="28834"/>
    <cellStyle name="Percent 7 5 3 3" xfId="10399"/>
    <cellStyle name="Percent 7 5 3 3 2" xfId="20768"/>
    <cellStyle name="Percent 7 5 3 3 2 2" xfId="55360"/>
    <cellStyle name="Percent 7 5 3 3 2 3" xfId="43744"/>
    <cellStyle name="Percent 7 5 3 3 3" xfId="49552"/>
    <cellStyle name="Percent 7 5 3 3 4" xfId="37936"/>
    <cellStyle name="Percent 7 5 3 4" xfId="11801"/>
    <cellStyle name="Percent 7 5 3 4 2" xfId="41625"/>
    <cellStyle name="Percent 7 5 3 4 2 2" xfId="53241"/>
    <cellStyle name="Percent 7 5 3 4 3" xfId="47433"/>
    <cellStyle name="Percent 7 5 3 4 4" xfId="30599"/>
    <cellStyle name="Percent 7 5 3 5" xfId="39288"/>
    <cellStyle name="Percent 7 5 3 5 2" xfId="50904"/>
    <cellStyle name="Percent 7 5 3 6" xfId="24764"/>
    <cellStyle name="Percent 7 5 3 7" xfId="45096"/>
    <cellStyle name="Percent 7 5 3 8" xfId="22237"/>
    <cellStyle name="Percent 7 5 4" xfId="811"/>
    <cellStyle name="Percent 7 5 4 2" xfId="2918"/>
    <cellStyle name="Percent 7 5 4 2 2" xfId="13288"/>
    <cellStyle name="Percent 7 5 4 2 2 2" xfId="42686"/>
    <cellStyle name="Percent 7 5 4 2 2 2 2" xfId="54302"/>
    <cellStyle name="Percent 7 5 4 2 2 3" xfId="48494"/>
    <cellStyle name="Percent 7 5 4 2 2 4" xfId="31971"/>
    <cellStyle name="Percent 7 5 4 2 3" xfId="40568"/>
    <cellStyle name="Percent 7 5 4 2 3 2" xfId="52184"/>
    <cellStyle name="Percent 7 5 4 2 4" xfId="46376"/>
    <cellStyle name="Percent 7 5 4 2 5" xfId="28949"/>
    <cellStyle name="Percent 7 5 4 3" xfId="10510"/>
    <cellStyle name="Percent 7 5 4 3 2" xfId="20879"/>
    <cellStyle name="Percent 7 5 4 3 2 2" xfId="55471"/>
    <cellStyle name="Percent 7 5 4 3 2 3" xfId="43855"/>
    <cellStyle name="Percent 7 5 4 3 3" xfId="49663"/>
    <cellStyle name="Percent 7 5 4 3 4" xfId="38047"/>
    <cellStyle name="Percent 7 5 4 4" xfId="11181"/>
    <cellStyle name="Percent 7 5 4 4 2" xfId="41152"/>
    <cellStyle name="Percent 7 5 4 4 2 2" xfId="52768"/>
    <cellStyle name="Percent 7 5 4 4 3" xfId="46960"/>
    <cellStyle name="Percent 7 5 4 4 4" xfId="30126"/>
    <cellStyle name="Percent 7 5 4 5" xfId="39399"/>
    <cellStyle name="Percent 7 5 4 5 2" xfId="51015"/>
    <cellStyle name="Percent 7 5 4 6" xfId="24912"/>
    <cellStyle name="Percent 7 5 4 7" xfId="45207"/>
    <cellStyle name="Percent 7 5 4 8" xfId="22385"/>
    <cellStyle name="Percent 7 5 5" xfId="2270"/>
    <cellStyle name="Percent 7 5 5 2" xfId="9926"/>
    <cellStyle name="Percent 7 5 5 2 2" xfId="20295"/>
    <cellStyle name="Percent 7 5 5 2 2 2" xfId="43271"/>
    <cellStyle name="Percent 7 5 5 2 2 2 2" xfId="54887"/>
    <cellStyle name="Percent 7 5 5 2 2 3" xfId="49079"/>
    <cellStyle name="Percent 7 5 5 2 2 4" xfId="37463"/>
    <cellStyle name="Percent 7 5 5 2 3" xfId="39984"/>
    <cellStyle name="Percent 7 5 5 2 3 2" xfId="51600"/>
    <cellStyle name="Percent 7 5 5 2 4" xfId="45792"/>
    <cellStyle name="Percent 7 5 5 2 5" xfId="28350"/>
    <cellStyle name="Percent 7 5 5 3" xfId="12640"/>
    <cellStyle name="Percent 7 5 5 3 2" xfId="42102"/>
    <cellStyle name="Percent 7 5 5 3 2 2" xfId="53718"/>
    <cellStyle name="Percent 7 5 5 3 3" xfId="47910"/>
    <cellStyle name="Percent 7 5 5 3 4" xfId="31339"/>
    <cellStyle name="Percent 7 5 5 4" xfId="38815"/>
    <cellStyle name="Percent 7 5 5 4 2" xfId="50431"/>
    <cellStyle name="Percent 7 5 5 5" xfId="24192"/>
    <cellStyle name="Percent 7 5 5 6" xfId="44623"/>
    <cellStyle name="Percent 7 5 5 7" xfId="21656"/>
    <cellStyle name="Percent 7 5 6" xfId="1936"/>
    <cellStyle name="Percent 7 5 6 2" xfId="12306"/>
    <cellStyle name="Percent 7 5 6 2 2" xfId="41882"/>
    <cellStyle name="Percent 7 5 6 2 2 2" xfId="53498"/>
    <cellStyle name="Percent 7 5 6 2 3" xfId="47690"/>
    <cellStyle name="Percent 7 5 6 2 4" xfId="31087"/>
    <cellStyle name="Percent 7 5 6 3" xfId="38595"/>
    <cellStyle name="Percent 7 5 6 3 2" xfId="50211"/>
    <cellStyle name="Percent 7 5 6 4" xfId="44403"/>
    <cellStyle name="Percent 7 5 6 5" xfId="23858"/>
    <cellStyle name="Percent 7 5 7" xfId="1552"/>
    <cellStyle name="Percent 7 5 7 2" xfId="11922"/>
    <cellStyle name="Percent 7 5 7 2 2" xfId="41699"/>
    <cellStyle name="Percent 7 5 7 2 2 2" xfId="53315"/>
    <cellStyle name="Percent 7 5 7 2 3" xfId="47507"/>
    <cellStyle name="Percent 7 5 7 2 4" xfId="30720"/>
    <cellStyle name="Percent 7 5 7 3" xfId="39764"/>
    <cellStyle name="Percent 7 5 7 3 2" xfId="51380"/>
    <cellStyle name="Percent 7 5 7 4" xfId="45572"/>
    <cellStyle name="Percent 7 5 7 5" xfId="28050"/>
    <cellStyle name="Percent 7 5 8" xfId="9706"/>
    <cellStyle name="Percent 7 5 8 2" xfId="20075"/>
    <cellStyle name="Percent 7 5 8 2 2" xfId="54667"/>
    <cellStyle name="Percent 7 5 8 2 3" xfId="43051"/>
    <cellStyle name="Percent 7 5 8 3" xfId="48859"/>
    <cellStyle name="Percent 7 5 8 4" xfId="37243"/>
    <cellStyle name="Percent 7 5 9" xfId="11033"/>
    <cellStyle name="Percent 7 5 9 2" xfId="41041"/>
    <cellStyle name="Percent 7 5 9 2 2" xfId="52657"/>
    <cellStyle name="Percent 7 5 9 3" xfId="46849"/>
    <cellStyle name="Percent 7 5 9 4" xfId="30015"/>
    <cellStyle name="Percent 7 6" xfId="1043"/>
    <cellStyle name="Percent 7 6 2" xfId="3127"/>
    <cellStyle name="Percent 7 6 2 2" xfId="10656"/>
    <cellStyle name="Percent 7 6 2 2 2" xfId="21025"/>
    <cellStyle name="Percent 7 6 2 2 2 2" xfId="44001"/>
    <cellStyle name="Percent 7 6 2 2 2 2 2" xfId="55617"/>
    <cellStyle name="Percent 7 6 2 2 2 3" xfId="49809"/>
    <cellStyle name="Percent 7 6 2 2 2 4" xfId="38193"/>
    <cellStyle name="Percent 7 6 2 2 3" xfId="40714"/>
    <cellStyle name="Percent 7 6 2 2 3 2" xfId="52330"/>
    <cellStyle name="Percent 7 6 2 2 4" xfId="46522"/>
    <cellStyle name="Percent 7 6 2 2 5" xfId="29151"/>
    <cellStyle name="Percent 7 6 2 3" xfId="13497"/>
    <cellStyle name="Percent 7 6 2 3 2" xfId="42832"/>
    <cellStyle name="Percent 7 6 2 3 2 2" xfId="54448"/>
    <cellStyle name="Percent 7 6 2 3 3" xfId="48640"/>
    <cellStyle name="Percent 7 6 2 3 4" xfId="32124"/>
    <cellStyle name="Percent 7 6 2 4" xfId="39545"/>
    <cellStyle name="Percent 7 6 2 4 2" xfId="51161"/>
    <cellStyle name="Percent 7 6 2 5" xfId="25135"/>
    <cellStyle name="Percent 7 6 2 6" xfId="45353"/>
    <cellStyle name="Percent 7 6 2 7" xfId="22608"/>
    <cellStyle name="Percent 7 6 3" xfId="2448"/>
    <cellStyle name="Percent 7 6 3 2" xfId="12818"/>
    <cellStyle name="Percent 7 6 3 2 2" xfId="42248"/>
    <cellStyle name="Percent 7 6 3 2 2 2" xfId="53864"/>
    <cellStyle name="Percent 7 6 3 2 3" xfId="48056"/>
    <cellStyle name="Percent 7 6 3 2 4" xfId="31505"/>
    <cellStyle name="Percent 7 6 3 3" xfId="40130"/>
    <cellStyle name="Percent 7 6 3 3 2" xfId="51746"/>
    <cellStyle name="Percent 7 6 3 4" xfId="45938"/>
    <cellStyle name="Percent 7 6 3 5" xfId="28507"/>
    <cellStyle name="Percent 7 6 4" xfId="10072"/>
    <cellStyle name="Percent 7 6 4 2" xfId="20441"/>
    <cellStyle name="Percent 7 6 4 2 2" xfId="55033"/>
    <cellStyle name="Percent 7 6 4 2 3" xfId="43417"/>
    <cellStyle name="Percent 7 6 4 3" xfId="49225"/>
    <cellStyle name="Percent 7 6 4 4" xfId="37609"/>
    <cellStyle name="Percent 7 6 5" xfId="11413"/>
    <cellStyle name="Percent 7 6 5 2" xfId="41298"/>
    <cellStyle name="Percent 7 6 5 2 2" xfId="52914"/>
    <cellStyle name="Percent 7 6 5 3" xfId="47106"/>
    <cellStyle name="Percent 7 6 5 4" xfId="30272"/>
    <cellStyle name="Percent 7 6 6" xfId="38961"/>
    <cellStyle name="Percent 7 6 6 2" xfId="50577"/>
    <cellStyle name="Percent 7 6 7" xfId="24376"/>
    <cellStyle name="Percent 7 6 8" xfId="44769"/>
    <cellStyle name="Percent 7 6 9" xfId="21849"/>
    <cellStyle name="Percent 7 7" xfId="1286"/>
    <cellStyle name="Percent 7 7 2" xfId="2645"/>
    <cellStyle name="Percent 7 7 2 2" xfId="13015"/>
    <cellStyle name="Percent 7 7 2 2 2" xfId="42430"/>
    <cellStyle name="Percent 7 7 2 2 2 2" xfId="54046"/>
    <cellStyle name="Percent 7 7 2 2 3" xfId="48238"/>
    <cellStyle name="Percent 7 7 2 2 4" xfId="31702"/>
    <cellStyle name="Percent 7 7 2 3" xfId="40312"/>
    <cellStyle name="Percent 7 7 2 3 2" xfId="51928"/>
    <cellStyle name="Percent 7 7 2 4" xfId="46120"/>
    <cellStyle name="Percent 7 7 2 5" xfId="28689"/>
    <cellStyle name="Percent 7 7 3" xfId="10254"/>
    <cellStyle name="Percent 7 7 3 2" xfId="20623"/>
    <cellStyle name="Percent 7 7 3 2 2" xfId="55215"/>
    <cellStyle name="Percent 7 7 3 2 3" xfId="43599"/>
    <cellStyle name="Percent 7 7 3 3" xfId="49407"/>
    <cellStyle name="Percent 7 7 3 4" xfId="37791"/>
    <cellStyle name="Percent 7 7 4" xfId="11656"/>
    <cellStyle name="Percent 7 7 4 2" xfId="41480"/>
    <cellStyle name="Percent 7 7 4 2 2" xfId="53096"/>
    <cellStyle name="Percent 7 7 4 3" xfId="47288"/>
    <cellStyle name="Percent 7 7 4 4" xfId="30454"/>
    <cellStyle name="Percent 7 7 5" xfId="39143"/>
    <cellStyle name="Percent 7 7 5 2" xfId="50759"/>
    <cellStyle name="Percent 7 7 6" xfId="24619"/>
    <cellStyle name="Percent 7 7 7" xfId="44951"/>
    <cellStyle name="Percent 7 7 8" xfId="22092"/>
    <cellStyle name="Percent 7 8" xfId="704"/>
    <cellStyle name="Percent 7 8 2" xfId="2829"/>
    <cellStyle name="Percent 7 8 2 2" xfId="13199"/>
    <cellStyle name="Percent 7 8 2 2 2" xfId="42612"/>
    <cellStyle name="Percent 7 8 2 2 2 2" xfId="54228"/>
    <cellStyle name="Percent 7 8 2 2 3" xfId="48420"/>
    <cellStyle name="Percent 7 8 2 2 4" xfId="31886"/>
    <cellStyle name="Percent 7 8 2 3" xfId="40494"/>
    <cellStyle name="Percent 7 8 2 3 2" xfId="52110"/>
    <cellStyle name="Percent 7 8 2 4" xfId="46302"/>
    <cellStyle name="Percent 7 8 2 5" xfId="28871"/>
    <cellStyle name="Percent 7 8 3" xfId="10436"/>
    <cellStyle name="Percent 7 8 3 2" xfId="20805"/>
    <cellStyle name="Percent 7 8 3 2 2" xfId="55397"/>
    <cellStyle name="Percent 7 8 3 2 3" xfId="43781"/>
    <cellStyle name="Percent 7 8 3 3" xfId="49589"/>
    <cellStyle name="Percent 7 8 3 4" xfId="37973"/>
    <cellStyle name="Percent 7 8 4" xfId="11074"/>
    <cellStyle name="Percent 7 8 4 2" xfId="41078"/>
    <cellStyle name="Percent 7 8 4 2 2" xfId="52694"/>
    <cellStyle name="Percent 7 8 4 3" xfId="46886"/>
    <cellStyle name="Percent 7 8 4 4" xfId="30052"/>
    <cellStyle name="Percent 7 8 5" xfId="39325"/>
    <cellStyle name="Percent 7 8 5 2" xfId="50941"/>
    <cellStyle name="Percent 7 8 6" xfId="24805"/>
    <cellStyle name="Percent 7 8 7" xfId="45133"/>
    <cellStyle name="Percent 7 8 8" xfId="22278"/>
    <cellStyle name="Percent 7 9" xfId="2186"/>
    <cellStyle name="Percent 7 9 2" xfId="9852"/>
    <cellStyle name="Percent 7 9 2 2" xfId="20221"/>
    <cellStyle name="Percent 7 9 2 2 2" xfId="43197"/>
    <cellStyle name="Percent 7 9 2 2 2 2" xfId="54813"/>
    <cellStyle name="Percent 7 9 2 2 3" xfId="49005"/>
    <cellStyle name="Percent 7 9 2 2 4" xfId="37389"/>
    <cellStyle name="Percent 7 9 2 3" xfId="39910"/>
    <cellStyle name="Percent 7 9 2 3 2" xfId="51526"/>
    <cellStyle name="Percent 7 9 2 4" xfId="45718"/>
    <cellStyle name="Percent 7 9 2 5" xfId="28266"/>
    <cellStyle name="Percent 7 9 3" xfId="12556"/>
    <cellStyle name="Percent 7 9 3 2" xfId="42028"/>
    <cellStyle name="Percent 7 9 3 2 2" xfId="53644"/>
    <cellStyle name="Percent 7 9 3 3" xfId="47836"/>
    <cellStyle name="Percent 7 9 3 4" xfId="31265"/>
    <cellStyle name="Percent 7 9 4" xfId="38741"/>
    <cellStyle name="Percent 7 9 4 2" xfId="50357"/>
    <cellStyle name="Percent 7 9 5" xfId="24108"/>
    <cellStyle name="Percent 7 9 6" xfId="44549"/>
    <cellStyle name="Percent 7 9 7" xfId="21572"/>
    <cellStyle name="Percent 8" xfId="185"/>
    <cellStyle name="Percent 9" xfId="55779"/>
    <cellStyle name="Title 2" xfId="446"/>
    <cellStyle name="Title 3" xfId="447"/>
    <cellStyle name="Title 4" xfId="448"/>
    <cellStyle name="Total 2" xfId="449"/>
    <cellStyle name="Total 3" xfId="450"/>
    <cellStyle name="Total 3 10" xfId="2139"/>
    <cellStyle name="Total 3 10 2" xfId="1833"/>
    <cellStyle name="Total 3 10 2 2" xfId="12203"/>
    <cellStyle name="Total 3 10 2 2 2" xfId="30988"/>
    <cellStyle name="Total 3 10 2 3" xfId="23755"/>
    <cellStyle name="Total 3 10 3" xfId="4707"/>
    <cellStyle name="Total 3 10 3 2" xfId="15077"/>
    <cellStyle name="Total 3 10 3 2 2" xfId="33096"/>
    <cellStyle name="Total 3 10 3 3" xfId="26715"/>
    <cellStyle name="Total 3 10 4" xfId="6234"/>
    <cellStyle name="Total 3 10 4 2" xfId="16603"/>
    <cellStyle name="Total 3 10 4 3" xfId="28219"/>
    <cellStyle name="Total 3 10 5" xfId="6117"/>
    <cellStyle name="Total 3 10 5 2" xfId="16486"/>
    <cellStyle name="Total 3 10 5 3" xfId="34342"/>
    <cellStyle name="Total 3 10 6" xfId="6064"/>
    <cellStyle name="Total 3 10 6 2" xfId="16433"/>
    <cellStyle name="Total 3 10 6 3" xfId="34289"/>
    <cellStyle name="Total 3 10 7" xfId="6801"/>
    <cellStyle name="Total 3 10 7 2" xfId="17170"/>
    <cellStyle name="Total 3 10 7 3" xfId="34931"/>
    <cellStyle name="Total 3 10 8" xfId="12509"/>
    <cellStyle name="Total 3 10 8 2" xfId="24061"/>
    <cellStyle name="Total 3 10 9" xfId="21525"/>
    <cellStyle name="Total 3 11" xfId="3313"/>
    <cellStyle name="Total 3 11 2" xfId="4334"/>
    <cellStyle name="Total 3 11 2 2" xfId="14704"/>
    <cellStyle name="Total 3 11 2 2 2" xfId="32759"/>
    <cellStyle name="Total 3 11 2 3" xfId="26342"/>
    <cellStyle name="Total 3 11 3" xfId="5404"/>
    <cellStyle name="Total 3 11 3 2" xfId="15773"/>
    <cellStyle name="Total 3 11 3 2 2" xfId="33698"/>
    <cellStyle name="Total 3 11 3 3" xfId="27411"/>
    <cellStyle name="Total 3 11 4" xfId="7069"/>
    <cellStyle name="Total 3 11 4 2" xfId="17438"/>
    <cellStyle name="Total 3 11 4 3" xfId="29337"/>
    <cellStyle name="Total 3 11 5" xfId="7824"/>
    <cellStyle name="Total 3 11 5 2" xfId="18193"/>
    <cellStyle name="Total 3 11 5 3" xfId="35361"/>
    <cellStyle name="Total 3 11 6" xfId="8518"/>
    <cellStyle name="Total 3 11 6 2" xfId="18887"/>
    <cellStyle name="Total 3 11 6 3" xfId="36055"/>
    <cellStyle name="Total 3 11 7" xfId="9136"/>
    <cellStyle name="Total 3 11 7 2" xfId="19505"/>
    <cellStyle name="Total 3 11 7 3" xfId="36673"/>
    <cellStyle name="Total 3 11 8" xfId="13683"/>
    <cellStyle name="Total 3 11 8 2" xfId="25321"/>
    <cellStyle name="Total 3 11 9" xfId="22794"/>
    <cellStyle name="Total 3 12" xfId="4984"/>
    <cellStyle name="Total 3 12 2" xfId="15354"/>
    <cellStyle name="Total 3 12 2 2" xfId="33351"/>
    <cellStyle name="Total 3 12 3" xfId="26992"/>
    <cellStyle name="Total 3 13" xfId="3986"/>
    <cellStyle name="Total 3 13 2" xfId="14356"/>
    <cellStyle name="Total 3 13 2 2" xfId="32436"/>
    <cellStyle name="Total 3 13 3" xfId="25994"/>
    <cellStyle name="Total 3 14" xfId="4945"/>
    <cellStyle name="Total 3 14 2" xfId="15315"/>
    <cellStyle name="Total 3 14 2 2" xfId="33316"/>
    <cellStyle name="Total 3 14 3" xfId="26953"/>
    <cellStyle name="Total 3 15" xfId="4035"/>
    <cellStyle name="Total 3 15 2" xfId="14405"/>
    <cellStyle name="Total 3 15 3" xfId="26043"/>
    <cellStyle name="Total 3 16" xfId="6010"/>
    <cellStyle name="Total 3 16 2" xfId="16379"/>
    <cellStyle name="Total 3 16 3" xfId="34235"/>
    <cellStyle name="Total 3 17" xfId="6626"/>
    <cellStyle name="Total 3 17 2" xfId="16995"/>
    <cellStyle name="Total 3 17 3" xfId="34760"/>
    <cellStyle name="Total 3 18" xfId="7001"/>
    <cellStyle name="Total 3 18 2" xfId="17370"/>
    <cellStyle name="Total 3 18 3" xfId="35075"/>
    <cellStyle name="Total 3 19" xfId="7765"/>
    <cellStyle name="Total 3 19 2" xfId="18134"/>
    <cellStyle name="Total 3 19 3" xfId="35302"/>
    <cellStyle name="Total 3 2" xfId="497"/>
    <cellStyle name="Total 3 2 10" xfId="5341"/>
    <cellStyle name="Total 3 2 10 2" xfId="15710"/>
    <cellStyle name="Total 3 2 10 3" xfId="27348"/>
    <cellStyle name="Total 3 2 11" xfId="6050"/>
    <cellStyle name="Total 3 2 11 2" xfId="16419"/>
    <cellStyle name="Total 3 2 11 3" xfId="34275"/>
    <cellStyle name="Total 3 2 12" xfId="1685"/>
    <cellStyle name="Total 3 2 12 2" xfId="12055"/>
    <cellStyle name="Total 3 2 12 3" xfId="30853"/>
    <cellStyle name="Total 3 2 13" xfId="7032"/>
    <cellStyle name="Total 3 2 13 2" xfId="17401"/>
    <cellStyle name="Total 3 2 13 3" xfId="35106"/>
    <cellStyle name="Total 3 2 14" xfId="7789"/>
    <cellStyle name="Total 3 2 14 2" xfId="18158"/>
    <cellStyle name="Total 3 2 14 3" xfId="35326"/>
    <cellStyle name="Total 3 2 15" xfId="23378"/>
    <cellStyle name="Total 3 2 16" xfId="21267"/>
    <cellStyle name="Total 3 2 2" xfId="983"/>
    <cellStyle name="Total 3 2 2 10" xfId="6763"/>
    <cellStyle name="Total 3 2 2 10 2" xfId="17132"/>
    <cellStyle name="Total 3 2 2 10 3" xfId="34897"/>
    <cellStyle name="Total 3 2 2 11" xfId="6972"/>
    <cellStyle name="Total 3 2 2 11 2" xfId="17341"/>
    <cellStyle name="Total 3 2 2 11 3" xfId="35046"/>
    <cellStyle name="Total 3 2 2 12" xfId="7743"/>
    <cellStyle name="Total 3 2 2 12 2" xfId="18112"/>
    <cellStyle name="Total 3 2 2 12 3" xfId="35280"/>
    <cellStyle name="Total 3 2 2 13" xfId="11353"/>
    <cellStyle name="Total 3 2 2 13 2" xfId="23589"/>
    <cellStyle name="Total 3 2 2 14" xfId="21342"/>
    <cellStyle name="Total 3 2 2 2" xfId="3076"/>
    <cellStyle name="Total 3 2 2 2 10" xfId="13446"/>
    <cellStyle name="Total 3 2 2 2 10 2" xfId="25084"/>
    <cellStyle name="Total 3 2 2 2 11" xfId="22557"/>
    <cellStyle name="Total 3 2 2 2 2" xfId="3443"/>
    <cellStyle name="Total 3 2 2 2 2 2" xfId="4332"/>
    <cellStyle name="Total 3 2 2 2 2 2 2" xfId="14702"/>
    <cellStyle name="Total 3 2 2 2 2 2 2 2" xfId="32757"/>
    <cellStyle name="Total 3 2 2 2 2 2 3" xfId="26340"/>
    <cellStyle name="Total 3 2 2 2 2 3" xfId="5534"/>
    <cellStyle name="Total 3 2 2 2 2 3 2" xfId="15903"/>
    <cellStyle name="Total 3 2 2 2 2 3 2 2" xfId="33828"/>
    <cellStyle name="Total 3 2 2 2 2 3 3" xfId="27541"/>
    <cellStyle name="Total 3 2 2 2 2 4" xfId="7199"/>
    <cellStyle name="Total 3 2 2 2 2 4 2" xfId="17568"/>
    <cellStyle name="Total 3 2 2 2 2 4 3" xfId="29467"/>
    <cellStyle name="Total 3 2 2 2 2 5" xfId="7954"/>
    <cellStyle name="Total 3 2 2 2 2 5 2" xfId="18323"/>
    <cellStyle name="Total 3 2 2 2 2 5 3" xfId="35491"/>
    <cellStyle name="Total 3 2 2 2 2 6" xfId="8648"/>
    <cellStyle name="Total 3 2 2 2 2 6 2" xfId="19017"/>
    <cellStyle name="Total 3 2 2 2 2 6 3" xfId="36185"/>
    <cellStyle name="Total 3 2 2 2 2 7" xfId="9266"/>
    <cellStyle name="Total 3 2 2 2 2 7 2" xfId="19635"/>
    <cellStyle name="Total 3 2 2 2 2 7 3" xfId="36803"/>
    <cellStyle name="Total 3 2 2 2 2 8" xfId="13813"/>
    <cellStyle name="Total 3 2 2 2 2 8 2" xfId="25451"/>
    <cellStyle name="Total 3 2 2 2 2 9" xfId="22924"/>
    <cellStyle name="Total 3 2 2 2 3" xfId="3795"/>
    <cellStyle name="Total 3 2 2 2 3 2" xfId="5150"/>
    <cellStyle name="Total 3 2 2 2 3 2 2" xfId="15519"/>
    <cellStyle name="Total 3 2 2 2 3 2 2 2" xfId="33493"/>
    <cellStyle name="Total 3 2 2 2 3 2 3" xfId="27157"/>
    <cellStyle name="Total 3 2 2 2 3 3" xfId="5886"/>
    <cellStyle name="Total 3 2 2 2 3 3 2" xfId="16255"/>
    <cellStyle name="Total 3 2 2 2 3 3 2 2" xfId="34180"/>
    <cellStyle name="Total 3 2 2 2 3 3 3" xfId="27893"/>
    <cellStyle name="Total 3 2 2 2 3 4" xfId="7551"/>
    <cellStyle name="Total 3 2 2 2 3 4 2" xfId="17920"/>
    <cellStyle name="Total 3 2 2 2 3 4 3" xfId="29819"/>
    <cellStyle name="Total 3 2 2 2 3 5" xfId="8306"/>
    <cellStyle name="Total 3 2 2 2 3 5 2" xfId="18675"/>
    <cellStyle name="Total 3 2 2 2 3 5 3" xfId="35843"/>
    <cellStyle name="Total 3 2 2 2 3 6" xfId="9000"/>
    <cellStyle name="Total 3 2 2 2 3 6 2" xfId="19369"/>
    <cellStyle name="Total 3 2 2 2 3 6 3" xfId="36537"/>
    <cellStyle name="Total 3 2 2 2 3 7" xfId="9618"/>
    <cellStyle name="Total 3 2 2 2 3 7 2" xfId="19987"/>
    <cellStyle name="Total 3 2 2 2 3 7 3" xfId="37155"/>
    <cellStyle name="Total 3 2 2 2 3 8" xfId="14165"/>
    <cellStyle name="Total 3 2 2 2 3 8 2" xfId="25803"/>
    <cellStyle name="Total 3 2 2 2 3 9" xfId="23276"/>
    <cellStyle name="Total 3 2 2 2 4" xfId="3958"/>
    <cellStyle name="Total 3 2 2 2 4 2" xfId="14328"/>
    <cellStyle name="Total 3 2 2 2 4 2 2" xfId="32413"/>
    <cellStyle name="Total 3 2 2 2 4 3" xfId="25966"/>
    <cellStyle name="Total 3 2 2 2 5" xfId="5283"/>
    <cellStyle name="Total 3 2 2 2 5 2" xfId="15652"/>
    <cellStyle name="Total 3 2 2 2 5 2 2" xfId="33604"/>
    <cellStyle name="Total 3 2 2 2 5 3" xfId="27290"/>
    <cellStyle name="Total 3 2 2 2 6" xfId="6919"/>
    <cellStyle name="Total 3 2 2 2 6 2" xfId="17288"/>
    <cellStyle name="Total 3 2 2 2 6 3" xfId="29100"/>
    <cellStyle name="Total 3 2 2 2 7" xfId="7694"/>
    <cellStyle name="Total 3 2 2 2 7 2" xfId="18063"/>
    <cellStyle name="Total 3 2 2 2 7 3" xfId="35231"/>
    <cellStyle name="Total 3 2 2 2 8" xfId="8422"/>
    <cellStyle name="Total 3 2 2 2 8 2" xfId="18791"/>
    <cellStyle name="Total 3 2 2 2 8 3" xfId="35959"/>
    <cellStyle name="Total 3 2 2 2 9" xfId="9081"/>
    <cellStyle name="Total 3 2 2 2 9 2" xfId="19450"/>
    <cellStyle name="Total 3 2 2 2 9 3" xfId="36618"/>
    <cellStyle name="Total 3 2 2 3" xfId="3687"/>
    <cellStyle name="Total 3 2 2 3 2" xfId="4532"/>
    <cellStyle name="Total 3 2 2 3 2 2" xfId="14902"/>
    <cellStyle name="Total 3 2 2 3 2 2 2" xfId="32937"/>
    <cellStyle name="Total 3 2 2 3 2 3" xfId="26540"/>
    <cellStyle name="Total 3 2 2 3 3" xfId="5778"/>
    <cellStyle name="Total 3 2 2 3 3 2" xfId="16147"/>
    <cellStyle name="Total 3 2 2 3 3 2 2" xfId="34072"/>
    <cellStyle name="Total 3 2 2 3 3 3" xfId="27785"/>
    <cellStyle name="Total 3 2 2 3 4" xfId="7443"/>
    <cellStyle name="Total 3 2 2 3 4 2" xfId="17812"/>
    <cellStyle name="Total 3 2 2 3 4 3" xfId="29711"/>
    <cellStyle name="Total 3 2 2 3 5" xfId="8198"/>
    <cellStyle name="Total 3 2 2 3 5 2" xfId="18567"/>
    <cellStyle name="Total 3 2 2 3 5 3" xfId="35735"/>
    <cellStyle name="Total 3 2 2 3 6" xfId="8892"/>
    <cellStyle name="Total 3 2 2 3 6 2" xfId="19261"/>
    <cellStyle name="Total 3 2 2 3 6 3" xfId="36429"/>
    <cellStyle name="Total 3 2 2 3 7" xfId="9510"/>
    <cellStyle name="Total 3 2 2 3 7 2" xfId="19879"/>
    <cellStyle name="Total 3 2 2 3 7 3" xfId="37047"/>
    <cellStyle name="Total 3 2 2 3 8" xfId="14057"/>
    <cellStyle name="Total 3 2 2 3 8 2" xfId="25695"/>
    <cellStyle name="Total 3 2 2 3 9" xfId="23168"/>
    <cellStyle name="Total 3 2 2 4" xfId="3650"/>
    <cellStyle name="Total 3 2 2 4 2" xfId="4269"/>
    <cellStyle name="Total 3 2 2 4 2 2" xfId="14639"/>
    <cellStyle name="Total 3 2 2 4 2 2 2" xfId="32701"/>
    <cellStyle name="Total 3 2 2 4 2 3" xfId="26277"/>
    <cellStyle name="Total 3 2 2 4 3" xfId="5741"/>
    <cellStyle name="Total 3 2 2 4 3 2" xfId="16110"/>
    <cellStyle name="Total 3 2 2 4 3 2 2" xfId="34035"/>
    <cellStyle name="Total 3 2 2 4 3 3" xfId="27748"/>
    <cellStyle name="Total 3 2 2 4 4" xfId="7406"/>
    <cellStyle name="Total 3 2 2 4 4 2" xfId="17775"/>
    <cellStyle name="Total 3 2 2 4 4 3" xfId="29674"/>
    <cellStyle name="Total 3 2 2 4 5" xfId="8161"/>
    <cellStyle name="Total 3 2 2 4 5 2" xfId="18530"/>
    <cellStyle name="Total 3 2 2 4 5 3" xfId="35698"/>
    <cellStyle name="Total 3 2 2 4 6" xfId="8855"/>
    <cellStyle name="Total 3 2 2 4 6 2" xfId="19224"/>
    <cellStyle name="Total 3 2 2 4 6 3" xfId="36392"/>
    <cellStyle name="Total 3 2 2 4 7" xfId="9473"/>
    <cellStyle name="Total 3 2 2 4 7 2" xfId="19842"/>
    <cellStyle name="Total 3 2 2 4 7 3" xfId="37010"/>
    <cellStyle name="Total 3 2 2 4 8" xfId="14020"/>
    <cellStyle name="Total 3 2 2 4 8 2" xfId="25658"/>
    <cellStyle name="Total 3 2 2 4 9" xfId="23131"/>
    <cellStyle name="Total 3 2 2 5" xfId="2032"/>
    <cellStyle name="Total 3 2 2 5 2" xfId="12402"/>
    <cellStyle name="Total 3 2 2 5 2 2" xfId="31182"/>
    <cellStyle name="Total 3 2 2 5 3" xfId="23954"/>
    <cellStyle name="Total 3 2 2 6" xfId="4539"/>
    <cellStyle name="Total 3 2 2 6 2" xfId="14909"/>
    <cellStyle name="Total 3 2 2 6 2 2" xfId="32944"/>
    <cellStyle name="Total 3 2 2 6 3" xfId="26547"/>
    <cellStyle name="Total 3 2 2 7" xfId="5200"/>
    <cellStyle name="Total 3 2 2 7 2" xfId="15569"/>
    <cellStyle name="Total 3 2 2 7 2 2" xfId="33537"/>
    <cellStyle name="Total 3 2 2 7 3" xfId="27207"/>
    <cellStyle name="Total 3 2 2 8" xfId="4694"/>
    <cellStyle name="Total 3 2 2 8 2" xfId="15064"/>
    <cellStyle name="Total 3 2 2 8 3" xfId="26702"/>
    <cellStyle name="Total 3 2 2 9" xfId="6107"/>
    <cellStyle name="Total 3 2 2 9 2" xfId="16476"/>
    <cellStyle name="Total 3 2 2 9 3" xfId="34332"/>
    <cellStyle name="Total 3 2 3" xfId="1085"/>
    <cellStyle name="Total 3 2 3 10" xfId="6363"/>
    <cellStyle name="Total 3 2 3 10 2" xfId="16732"/>
    <cellStyle name="Total 3 2 3 10 3" xfId="34508"/>
    <cellStyle name="Total 3 2 3 11" xfId="6831"/>
    <cellStyle name="Total 3 2 3 11 2" xfId="17200"/>
    <cellStyle name="Total 3 2 3 11 3" xfId="34961"/>
    <cellStyle name="Total 3 2 3 12" xfId="11455"/>
    <cellStyle name="Total 3 2 3 12 2" xfId="24418"/>
    <cellStyle name="Total 3 2 3 13" xfId="21891"/>
    <cellStyle name="Total 3 2 3 2" xfId="3344"/>
    <cellStyle name="Total 3 2 3 2 2" xfId="4566"/>
    <cellStyle name="Total 3 2 3 2 2 2" xfId="14936"/>
    <cellStyle name="Total 3 2 3 2 2 2 2" xfId="32971"/>
    <cellStyle name="Total 3 2 3 2 2 3" xfId="26574"/>
    <cellStyle name="Total 3 2 3 2 3" xfId="5435"/>
    <cellStyle name="Total 3 2 3 2 3 2" xfId="15804"/>
    <cellStyle name="Total 3 2 3 2 3 2 2" xfId="33729"/>
    <cellStyle name="Total 3 2 3 2 3 3" xfId="27442"/>
    <cellStyle name="Total 3 2 3 2 4" xfId="7100"/>
    <cellStyle name="Total 3 2 3 2 4 2" xfId="17469"/>
    <cellStyle name="Total 3 2 3 2 4 3" xfId="29368"/>
    <cellStyle name="Total 3 2 3 2 5" xfId="7855"/>
    <cellStyle name="Total 3 2 3 2 5 2" xfId="18224"/>
    <cellStyle name="Total 3 2 3 2 5 3" xfId="35392"/>
    <cellStyle name="Total 3 2 3 2 6" xfId="8549"/>
    <cellStyle name="Total 3 2 3 2 6 2" xfId="18918"/>
    <cellStyle name="Total 3 2 3 2 6 3" xfId="36086"/>
    <cellStyle name="Total 3 2 3 2 7" xfId="9167"/>
    <cellStyle name="Total 3 2 3 2 7 2" xfId="19536"/>
    <cellStyle name="Total 3 2 3 2 7 3" xfId="36704"/>
    <cellStyle name="Total 3 2 3 2 8" xfId="13714"/>
    <cellStyle name="Total 3 2 3 2 8 2" xfId="25352"/>
    <cellStyle name="Total 3 2 3 2 9" xfId="22825"/>
    <cellStyle name="Total 3 2 3 3" xfId="2164"/>
    <cellStyle name="Total 3 2 3 3 2" xfId="5051"/>
    <cellStyle name="Total 3 2 3 3 2 2" xfId="15421"/>
    <cellStyle name="Total 3 2 3 3 2 2 2" xfId="33409"/>
    <cellStyle name="Total 3 2 3 3 2 3" xfId="27059"/>
    <cellStyle name="Total 3 2 3 3 3" xfId="3833"/>
    <cellStyle name="Total 3 2 3 3 3 2" xfId="14203"/>
    <cellStyle name="Total 3 2 3 3 3 2 2" xfId="32293"/>
    <cellStyle name="Total 3 2 3 3 3 3" xfId="25841"/>
    <cellStyle name="Total 3 2 3 3 4" xfId="6259"/>
    <cellStyle name="Total 3 2 3 3 4 2" xfId="16628"/>
    <cellStyle name="Total 3 2 3 3 4 3" xfId="28244"/>
    <cellStyle name="Total 3 2 3 3 5" xfId="6782"/>
    <cellStyle name="Total 3 2 3 3 5 2" xfId="17151"/>
    <cellStyle name="Total 3 2 3 3 5 3" xfId="34916"/>
    <cellStyle name="Total 3 2 3 3 6" xfId="6512"/>
    <cellStyle name="Total 3 2 3 3 6 2" xfId="16881"/>
    <cellStyle name="Total 3 2 3 3 6 3" xfId="34646"/>
    <cellStyle name="Total 3 2 3 3 7" xfId="6697"/>
    <cellStyle name="Total 3 2 3 3 7 2" xfId="17066"/>
    <cellStyle name="Total 3 2 3 3 7 3" xfId="34831"/>
    <cellStyle name="Total 3 2 3 3 8" xfId="12534"/>
    <cellStyle name="Total 3 2 3 3 8 2" xfId="24086"/>
    <cellStyle name="Total 3 2 3 3 9" xfId="21550"/>
    <cellStyle name="Total 3 2 3 4" xfId="4296"/>
    <cellStyle name="Total 3 2 3 4 2" xfId="14666"/>
    <cellStyle name="Total 3 2 3 4 2 2" xfId="32725"/>
    <cellStyle name="Total 3 2 3 4 3" xfId="26304"/>
    <cellStyle name="Total 3 2 3 5" xfId="4882"/>
    <cellStyle name="Total 3 2 3 5 2" xfId="15252"/>
    <cellStyle name="Total 3 2 3 5 2 2" xfId="33258"/>
    <cellStyle name="Total 3 2 3 5 3" xfId="26890"/>
    <cellStyle name="Total 3 2 3 6" xfId="4704"/>
    <cellStyle name="Total 3 2 3 6 2" xfId="15074"/>
    <cellStyle name="Total 3 2 3 6 2 2" xfId="33093"/>
    <cellStyle name="Total 3 2 3 6 3" xfId="26712"/>
    <cellStyle name="Total 3 2 3 7" xfId="5125"/>
    <cellStyle name="Total 3 2 3 7 2" xfId="15495"/>
    <cellStyle name="Total 3 2 3 7 3" xfId="27133"/>
    <cellStyle name="Total 3 2 3 8" xfId="6496"/>
    <cellStyle name="Total 3 2 3 8 2" xfId="16865"/>
    <cellStyle name="Total 3 2 3 8 3" xfId="34630"/>
    <cellStyle name="Total 3 2 3 9" xfId="6192"/>
    <cellStyle name="Total 3 2 3 9 2" xfId="16561"/>
    <cellStyle name="Total 3 2 3 9 3" xfId="34417"/>
    <cellStyle name="Total 3 2 4" xfId="746"/>
    <cellStyle name="Total 3 2 4 10" xfId="6346"/>
    <cellStyle name="Total 3 2 4 10 2" xfId="16715"/>
    <cellStyle name="Total 3 2 4 10 3" xfId="34491"/>
    <cellStyle name="Total 3 2 4 11" xfId="6631"/>
    <cellStyle name="Total 3 2 4 11 2" xfId="17000"/>
    <cellStyle name="Total 3 2 4 11 3" xfId="34765"/>
    <cellStyle name="Total 3 2 4 12" xfId="11116"/>
    <cellStyle name="Total 3 2 4 12 2" xfId="24847"/>
    <cellStyle name="Total 3 2 4 13" xfId="22320"/>
    <cellStyle name="Total 3 2 4 2" xfId="3319"/>
    <cellStyle name="Total 3 2 4 2 2" xfId="4305"/>
    <cellStyle name="Total 3 2 4 2 2 2" xfId="14675"/>
    <cellStyle name="Total 3 2 4 2 2 2 2" xfId="32734"/>
    <cellStyle name="Total 3 2 4 2 2 3" xfId="26313"/>
    <cellStyle name="Total 3 2 4 2 3" xfId="5410"/>
    <cellStyle name="Total 3 2 4 2 3 2" xfId="15779"/>
    <cellStyle name="Total 3 2 4 2 3 2 2" xfId="33704"/>
    <cellStyle name="Total 3 2 4 2 3 3" xfId="27417"/>
    <cellStyle name="Total 3 2 4 2 4" xfId="7075"/>
    <cellStyle name="Total 3 2 4 2 4 2" xfId="17444"/>
    <cellStyle name="Total 3 2 4 2 4 3" xfId="29343"/>
    <cellStyle name="Total 3 2 4 2 5" xfId="7830"/>
    <cellStyle name="Total 3 2 4 2 5 2" xfId="18199"/>
    <cellStyle name="Total 3 2 4 2 5 3" xfId="35367"/>
    <cellStyle name="Total 3 2 4 2 6" xfId="8524"/>
    <cellStyle name="Total 3 2 4 2 6 2" xfId="18893"/>
    <cellStyle name="Total 3 2 4 2 6 3" xfId="36061"/>
    <cellStyle name="Total 3 2 4 2 7" xfId="9142"/>
    <cellStyle name="Total 3 2 4 2 7 2" xfId="19511"/>
    <cellStyle name="Total 3 2 4 2 7 3" xfId="36679"/>
    <cellStyle name="Total 3 2 4 2 8" xfId="13689"/>
    <cellStyle name="Total 3 2 4 2 8 2" xfId="25327"/>
    <cellStyle name="Total 3 2 4 2 9" xfId="22800"/>
    <cellStyle name="Total 3 2 4 3" xfId="3696"/>
    <cellStyle name="Total 3 2 4 3 2" xfId="4359"/>
    <cellStyle name="Total 3 2 4 3 2 2" xfId="14729"/>
    <cellStyle name="Total 3 2 4 3 2 2 2" xfId="32781"/>
    <cellStyle name="Total 3 2 4 3 2 3" xfId="26367"/>
    <cellStyle name="Total 3 2 4 3 3" xfId="5787"/>
    <cellStyle name="Total 3 2 4 3 3 2" xfId="16156"/>
    <cellStyle name="Total 3 2 4 3 3 2 2" xfId="34081"/>
    <cellStyle name="Total 3 2 4 3 3 3" xfId="27794"/>
    <cellStyle name="Total 3 2 4 3 4" xfId="7452"/>
    <cellStyle name="Total 3 2 4 3 4 2" xfId="17821"/>
    <cellStyle name="Total 3 2 4 3 4 3" xfId="29720"/>
    <cellStyle name="Total 3 2 4 3 5" xfId="8207"/>
    <cellStyle name="Total 3 2 4 3 5 2" xfId="18576"/>
    <cellStyle name="Total 3 2 4 3 5 3" xfId="35744"/>
    <cellStyle name="Total 3 2 4 3 6" xfId="8901"/>
    <cellStyle name="Total 3 2 4 3 6 2" xfId="19270"/>
    <cellStyle name="Total 3 2 4 3 6 3" xfId="36438"/>
    <cellStyle name="Total 3 2 4 3 7" xfId="9519"/>
    <cellStyle name="Total 3 2 4 3 7 2" xfId="19888"/>
    <cellStyle name="Total 3 2 4 3 7 3" xfId="37056"/>
    <cellStyle name="Total 3 2 4 3 8" xfId="14066"/>
    <cellStyle name="Total 3 2 4 3 8 2" xfId="25704"/>
    <cellStyle name="Total 3 2 4 3 9" xfId="23177"/>
    <cellStyle name="Total 3 2 4 4" xfId="5098"/>
    <cellStyle name="Total 3 2 4 4 2" xfId="15468"/>
    <cellStyle name="Total 3 2 4 4 2 2" xfId="33448"/>
    <cellStyle name="Total 3 2 4 4 3" xfId="27106"/>
    <cellStyle name="Total 3 2 4 5" xfId="4069"/>
    <cellStyle name="Total 3 2 4 5 2" xfId="14439"/>
    <cellStyle name="Total 3 2 4 5 2 2" xfId="32512"/>
    <cellStyle name="Total 3 2 4 5 3" xfId="26077"/>
    <cellStyle name="Total 3 2 4 6" xfId="3906"/>
    <cellStyle name="Total 3 2 4 6 2" xfId="14276"/>
    <cellStyle name="Total 3 2 4 6 2 2" xfId="32362"/>
    <cellStyle name="Total 3 2 4 6 3" xfId="25914"/>
    <cellStyle name="Total 3 2 4 7" xfId="5922"/>
    <cellStyle name="Total 3 2 4 7 2" xfId="16291"/>
    <cellStyle name="Total 3 2 4 7 3" xfId="27929"/>
    <cellStyle name="Total 3 2 4 8" xfId="6759"/>
    <cellStyle name="Total 3 2 4 8 2" xfId="17128"/>
    <cellStyle name="Total 3 2 4 8 3" xfId="34893"/>
    <cellStyle name="Total 3 2 4 9" xfId="6526"/>
    <cellStyle name="Total 3 2 4 9 2" xfId="16895"/>
    <cellStyle name="Total 3 2 4 9 3" xfId="34660"/>
    <cellStyle name="Total 3 2 5" xfId="2152"/>
    <cellStyle name="Total 3 2 5 2" xfId="3943"/>
    <cellStyle name="Total 3 2 5 2 2" xfId="14313"/>
    <cellStyle name="Total 3 2 5 2 2 2" xfId="32399"/>
    <cellStyle name="Total 3 2 5 2 3" xfId="25951"/>
    <cellStyle name="Total 3 2 5 3" xfId="5133"/>
    <cellStyle name="Total 3 2 5 3 2" xfId="15503"/>
    <cellStyle name="Total 3 2 5 3 2 2" xfId="33478"/>
    <cellStyle name="Total 3 2 5 3 3" xfId="27141"/>
    <cellStyle name="Total 3 2 5 4" xfId="6247"/>
    <cellStyle name="Total 3 2 5 4 2" xfId="16616"/>
    <cellStyle name="Total 3 2 5 4 3" xfId="28232"/>
    <cellStyle name="Total 3 2 5 5" xfId="6891"/>
    <cellStyle name="Total 3 2 5 5 2" xfId="17260"/>
    <cellStyle name="Total 3 2 5 5 3" xfId="35021"/>
    <cellStyle name="Total 3 2 5 6" xfId="7666"/>
    <cellStyle name="Total 3 2 5 6 2" xfId="18035"/>
    <cellStyle name="Total 3 2 5 6 3" xfId="35203"/>
    <cellStyle name="Total 3 2 5 7" xfId="8394"/>
    <cellStyle name="Total 3 2 5 7 2" xfId="18763"/>
    <cellStyle name="Total 3 2 5 7 3" xfId="35931"/>
    <cellStyle name="Total 3 2 5 8" xfId="12522"/>
    <cellStyle name="Total 3 2 5 8 2" xfId="24074"/>
    <cellStyle name="Total 3 2 5 9" xfId="21538"/>
    <cellStyle name="Total 3 2 6" xfId="3727"/>
    <cellStyle name="Total 3 2 6 2" xfId="1871"/>
    <cellStyle name="Total 3 2 6 2 2" xfId="12241"/>
    <cellStyle name="Total 3 2 6 2 2 2" xfId="31024"/>
    <cellStyle name="Total 3 2 6 2 3" xfId="23793"/>
    <cellStyle name="Total 3 2 6 3" xfId="5818"/>
    <cellStyle name="Total 3 2 6 3 2" xfId="16187"/>
    <cellStyle name="Total 3 2 6 3 2 2" xfId="34112"/>
    <cellStyle name="Total 3 2 6 3 3" xfId="27825"/>
    <cellStyle name="Total 3 2 6 4" xfId="7483"/>
    <cellStyle name="Total 3 2 6 4 2" xfId="17852"/>
    <cellStyle name="Total 3 2 6 4 3" xfId="29751"/>
    <cellStyle name="Total 3 2 6 5" xfId="8238"/>
    <cellStyle name="Total 3 2 6 5 2" xfId="18607"/>
    <cellStyle name="Total 3 2 6 5 3" xfId="35775"/>
    <cellStyle name="Total 3 2 6 6" xfId="8932"/>
    <cellStyle name="Total 3 2 6 6 2" xfId="19301"/>
    <cellStyle name="Total 3 2 6 6 3" xfId="36469"/>
    <cellStyle name="Total 3 2 6 7" xfId="9550"/>
    <cellStyle name="Total 3 2 6 7 2" xfId="19919"/>
    <cellStyle name="Total 3 2 6 7 3" xfId="37087"/>
    <cellStyle name="Total 3 2 6 8" xfId="14097"/>
    <cellStyle name="Total 3 2 6 8 2" xfId="25735"/>
    <cellStyle name="Total 3 2 6 9" xfId="23208"/>
    <cellStyle name="Total 3 2 7" xfId="5118"/>
    <cellStyle name="Total 3 2 7 2" xfId="15488"/>
    <cellStyle name="Total 3 2 7 2 2" xfId="33465"/>
    <cellStyle name="Total 3 2 7 3" xfId="27126"/>
    <cellStyle name="Total 3 2 8" xfId="5127"/>
    <cellStyle name="Total 3 2 8 2" xfId="15497"/>
    <cellStyle name="Total 3 2 8 2 2" xfId="33473"/>
    <cellStyle name="Total 3 2 8 3" xfId="27135"/>
    <cellStyle name="Total 3 2 9" xfId="4524"/>
    <cellStyle name="Total 3 2 9 2" xfId="14894"/>
    <cellStyle name="Total 3 2 9 2 2" xfId="32932"/>
    <cellStyle name="Total 3 2 9 3" xfId="26532"/>
    <cellStyle name="Total 3 20" xfId="23333"/>
    <cellStyle name="Total 3 21" xfId="21222"/>
    <cellStyle name="Total 3 3" xfId="493"/>
    <cellStyle name="Total 3 3 10" xfId="4696"/>
    <cellStyle name="Total 3 3 10 2" xfId="15066"/>
    <cellStyle name="Total 3 3 10 3" xfId="26704"/>
    <cellStyle name="Total 3 3 11" xfId="6046"/>
    <cellStyle name="Total 3 3 11 2" xfId="16415"/>
    <cellStyle name="Total 3 3 11 3" xfId="34271"/>
    <cellStyle name="Total 3 3 12" xfId="2566"/>
    <cellStyle name="Total 3 3 12 2" xfId="12936"/>
    <cellStyle name="Total 3 3 12 3" xfId="31623"/>
    <cellStyle name="Total 3 3 13" xfId="5985"/>
    <cellStyle name="Total 3 3 13 2" xfId="16354"/>
    <cellStyle name="Total 3 3 13 3" xfId="34210"/>
    <cellStyle name="Total 3 3 14" xfId="2854"/>
    <cellStyle name="Total 3 3 14 2" xfId="13224"/>
    <cellStyle name="Total 3 3 14 3" xfId="31911"/>
    <cellStyle name="Total 3 3 15" xfId="23374"/>
    <cellStyle name="Total 3 3 16" xfId="21263"/>
    <cellStyle name="Total 3 3 2" xfId="979"/>
    <cellStyle name="Total 3 3 2 10" xfId="6986"/>
    <cellStyle name="Total 3 3 2 10 2" xfId="17355"/>
    <cellStyle name="Total 3 3 2 10 3" xfId="35060"/>
    <cellStyle name="Total 3 3 2 11" xfId="7755"/>
    <cellStyle name="Total 3 3 2 11 2" xfId="18124"/>
    <cellStyle name="Total 3 3 2 11 3" xfId="35292"/>
    <cellStyle name="Total 3 3 2 12" xfId="8470"/>
    <cellStyle name="Total 3 3 2 12 2" xfId="18839"/>
    <cellStyle name="Total 3 3 2 12 3" xfId="36007"/>
    <cellStyle name="Total 3 3 2 13" xfId="11349"/>
    <cellStyle name="Total 3 3 2 13 2" xfId="23585"/>
    <cellStyle name="Total 3 3 2 14" xfId="21338"/>
    <cellStyle name="Total 3 3 2 2" xfId="3072"/>
    <cellStyle name="Total 3 3 2 2 10" xfId="13442"/>
    <cellStyle name="Total 3 3 2 2 10 2" xfId="25080"/>
    <cellStyle name="Total 3 3 2 2 11" xfId="22553"/>
    <cellStyle name="Total 3 3 2 2 2" xfId="3292"/>
    <cellStyle name="Total 3 3 2 2 2 2" xfId="4408"/>
    <cellStyle name="Total 3 3 2 2 2 2 2" xfId="14778"/>
    <cellStyle name="Total 3 3 2 2 2 2 2 2" xfId="32824"/>
    <cellStyle name="Total 3 3 2 2 2 2 3" xfId="26416"/>
    <cellStyle name="Total 3 3 2 2 2 3" xfId="5383"/>
    <cellStyle name="Total 3 3 2 2 2 3 2" xfId="15752"/>
    <cellStyle name="Total 3 3 2 2 2 3 2 2" xfId="33677"/>
    <cellStyle name="Total 3 3 2 2 2 3 3" xfId="27390"/>
    <cellStyle name="Total 3 3 2 2 2 4" xfId="7048"/>
    <cellStyle name="Total 3 3 2 2 2 4 2" xfId="17417"/>
    <cellStyle name="Total 3 3 2 2 2 4 3" xfId="29316"/>
    <cellStyle name="Total 3 3 2 2 2 5" xfId="7803"/>
    <cellStyle name="Total 3 3 2 2 2 5 2" xfId="18172"/>
    <cellStyle name="Total 3 3 2 2 2 5 3" xfId="35340"/>
    <cellStyle name="Total 3 3 2 2 2 6" xfId="8497"/>
    <cellStyle name="Total 3 3 2 2 2 6 2" xfId="18866"/>
    <cellStyle name="Total 3 3 2 2 2 6 3" xfId="36034"/>
    <cellStyle name="Total 3 3 2 2 2 7" xfId="9115"/>
    <cellStyle name="Total 3 3 2 2 2 7 2" xfId="19484"/>
    <cellStyle name="Total 3 3 2 2 2 7 3" xfId="36652"/>
    <cellStyle name="Total 3 3 2 2 2 8" xfId="13662"/>
    <cellStyle name="Total 3 3 2 2 2 8 2" xfId="25300"/>
    <cellStyle name="Total 3 3 2 2 2 9" xfId="22773"/>
    <cellStyle name="Total 3 3 2 2 3" xfId="3791"/>
    <cellStyle name="Total 3 3 2 2 3 2" xfId="3945"/>
    <cellStyle name="Total 3 3 2 2 3 2 2" xfId="14315"/>
    <cellStyle name="Total 3 3 2 2 3 2 2 2" xfId="32401"/>
    <cellStyle name="Total 3 3 2 2 3 2 3" xfId="25953"/>
    <cellStyle name="Total 3 3 2 2 3 3" xfId="5882"/>
    <cellStyle name="Total 3 3 2 2 3 3 2" xfId="16251"/>
    <cellStyle name="Total 3 3 2 2 3 3 2 2" xfId="34176"/>
    <cellStyle name="Total 3 3 2 2 3 3 3" xfId="27889"/>
    <cellStyle name="Total 3 3 2 2 3 4" xfId="7547"/>
    <cellStyle name="Total 3 3 2 2 3 4 2" xfId="17916"/>
    <cellStyle name="Total 3 3 2 2 3 4 3" xfId="29815"/>
    <cellStyle name="Total 3 3 2 2 3 5" xfId="8302"/>
    <cellStyle name="Total 3 3 2 2 3 5 2" xfId="18671"/>
    <cellStyle name="Total 3 3 2 2 3 5 3" xfId="35839"/>
    <cellStyle name="Total 3 3 2 2 3 6" xfId="8996"/>
    <cellStyle name="Total 3 3 2 2 3 6 2" xfId="19365"/>
    <cellStyle name="Total 3 3 2 2 3 6 3" xfId="36533"/>
    <cellStyle name="Total 3 3 2 2 3 7" xfId="9614"/>
    <cellStyle name="Total 3 3 2 2 3 7 2" xfId="19983"/>
    <cellStyle name="Total 3 3 2 2 3 7 3" xfId="37151"/>
    <cellStyle name="Total 3 3 2 2 3 8" xfId="14161"/>
    <cellStyle name="Total 3 3 2 2 3 8 2" xfId="25799"/>
    <cellStyle name="Total 3 3 2 2 3 9" xfId="23272"/>
    <cellStyle name="Total 3 3 2 2 4" xfId="4613"/>
    <cellStyle name="Total 3 3 2 2 4 2" xfId="14983"/>
    <cellStyle name="Total 3 3 2 2 4 2 2" xfId="33013"/>
    <cellStyle name="Total 3 3 2 2 4 3" xfId="26621"/>
    <cellStyle name="Total 3 3 2 2 5" xfId="5279"/>
    <cellStyle name="Total 3 3 2 2 5 2" xfId="15648"/>
    <cellStyle name="Total 3 3 2 2 5 2 2" xfId="33600"/>
    <cellStyle name="Total 3 3 2 2 5 3" xfId="27286"/>
    <cellStyle name="Total 3 3 2 2 6" xfId="6915"/>
    <cellStyle name="Total 3 3 2 2 6 2" xfId="17284"/>
    <cellStyle name="Total 3 3 2 2 6 3" xfId="29096"/>
    <cellStyle name="Total 3 3 2 2 7" xfId="7690"/>
    <cellStyle name="Total 3 3 2 2 7 2" xfId="18059"/>
    <cellStyle name="Total 3 3 2 2 7 3" xfId="35227"/>
    <cellStyle name="Total 3 3 2 2 8" xfId="8418"/>
    <cellStyle name="Total 3 3 2 2 8 2" xfId="18787"/>
    <cellStyle name="Total 3 3 2 2 8 3" xfId="35955"/>
    <cellStyle name="Total 3 3 2 2 9" xfId="9077"/>
    <cellStyle name="Total 3 3 2 2 9 2" xfId="19446"/>
    <cellStyle name="Total 3 3 2 2 9 3" xfId="36614"/>
    <cellStyle name="Total 3 3 2 3" xfId="3419"/>
    <cellStyle name="Total 3 3 2 3 2" xfId="3915"/>
    <cellStyle name="Total 3 3 2 3 2 2" xfId="14285"/>
    <cellStyle name="Total 3 3 2 3 2 2 2" xfId="32371"/>
    <cellStyle name="Total 3 3 2 3 2 3" xfId="25923"/>
    <cellStyle name="Total 3 3 2 3 3" xfId="5510"/>
    <cellStyle name="Total 3 3 2 3 3 2" xfId="15879"/>
    <cellStyle name="Total 3 3 2 3 3 2 2" xfId="33804"/>
    <cellStyle name="Total 3 3 2 3 3 3" xfId="27517"/>
    <cellStyle name="Total 3 3 2 3 4" xfId="7175"/>
    <cellStyle name="Total 3 3 2 3 4 2" xfId="17544"/>
    <cellStyle name="Total 3 3 2 3 4 3" xfId="29443"/>
    <cellStyle name="Total 3 3 2 3 5" xfId="7930"/>
    <cellStyle name="Total 3 3 2 3 5 2" xfId="18299"/>
    <cellStyle name="Total 3 3 2 3 5 3" xfId="35467"/>
    <cellStyle name="Total 3 3 2 3 6" xfId="8624"/>
    <cellStyle name="Total 3 3 2 3 6 2" xfId="18993"/>
    <cellStyle name="Total 3 3 2 3 6 3" xfId="36161"/>
    <cellStyle name="Total 3 3 2 3 7" xfId="9242"/>
    <cellStyle name="Total 3 3 2 3 7 2" xfId="19611"/>
    <cellStyle name="Total 3 3 2 3 7 3" xfId="36779"/>
    <cellStyle name="Total 3 3 2 3 8" xfId="13789"/>
    <cellStyle name="Total 3 3 2 3 8 2" xfId="25427"/>
    <cellStyle name="Total 3 3 2 3 9" xfId="22900"/>
    <cellStyle name="Total 3 3 2 4" xfId="3572"/>
    <cellStyle name="Total 3 3 2 4 2" xfId="4846"/>
    <cellStyle name="Total 3 3 2 4 2 2" xfId="15216"/>
    <cellStyle name="Total 3 3 2 4 2 2 2" xfId="33226"/>
    <cellStyle name="Total 3 3 2 4 2 3" xfId="26854"/>
    <cellStyle name="Total 3 3 2 4 3" xfId="5663"/>
    <cellStyle name="Total 3 3 2 4 3 2" xfId="16032"/>
    <cellStyle name="Total 3 3 2 4 3 2 2" xfId="33957"/>
    <cellStyle name="Total 3 3 2 4 3 3" xfId="27670"/>
    <cellStyle name="Total 3 3 2 4 4" xfId="7328"/>
    <cellStyle name="Total 3 3 2 4 4 2" xfId="17697"/>
    <cellStyle name="Total 3 3 2 4 4 3" xfId="29596"/>
    <cellStyle name="Total 3 3 2 4 5" xfId="8083"/>
    <cellStyle name="Total 3 3 2 4 5 2" xfId="18452"/>
    <cellStyle name="Total 3 3 2 4 5 3" xfId="35620"/>
    <cellStyle name="Total 3 3 2 4 6" xfId="8777"/>
    <cellStyle name="Total 3 3 2 4 6 2" xfId="19146"/>
    <cellStyle name="Total 3 3 2 4 6 3" xfId="36314"/>
    <cellStyle name="Total 3 3 2 4 7" xfId="9395"/>
    <cellStyle name="Total 3 3 2 4 7 2" xfId="19764"/>
    <cellStyle name="Total 3 3 2 4 7 3" xfId="36932"/>
    <cellStyle name="Total 3 3 2 4 8" xfId="13942"/>
    <cellStyle name="Total 3 3 2 4 8 2" xfId="25580"/>
    <cellStyle name="Total 3 3 2 4 9" xfId="23053"/>
    <cellStyle name="Total 3 3 2 5" xfId="1904"/>
    <cellStyle name="Total 3 3 2 5 2" xfId="12274"/>
    <cellStyle name="Total 3 3 2 5 2 2" xfId="31055"/>
    <cellStyle name="Total 3 3 2 5 3" xfId="23826"/>
    <cellStyle name="Total 3 3 2 6" xfId="5053"/>
    <cellStyle name="Total 3 3 2 6 2" xfId="15423"/>
    <cellStyle name="Total 3 3 2 6 2 2" xfId="33411"/>
    <cellStyle name="Total 3 3 2 6 3" xfId="27061"/>
    <cellStyle name="Total 3 3 2 7" xfId="1784"/>
    <cellStyle name="Total 3 3 2 7 2" xfId="12154"/>
    <cellStyle name="Total 3 3 2 7 2 2" xfId="30943"/>
    <cellStyle name="Total 3 3 2 7 3" xfId="23706"/>
    <cellStyle name="Total 3 3 2 8" xfId="1965"/>
    <cellStyle name="Total 3 3 2 8 2" xfId="12335"/>
    <cellStyle name="Total 3 3 2 8 3" xfId="23887"/>
    <cellStyle name="Total 3 3 2 9" xfId="6103"/>
    <cellStyle name="Total 3 3 2 9 2" xfId="16472"/>
    <cellStyle name="Total 3 3 2 9 3" xfId="34328"/>
    <cellStyle name="Total 3 3 3" xfId="1081"/>
    <cellStyle name="Total 3 3 3 10" xfId="7664"/>
    <cellStyle name="Total 3 3 3 10 2" xfId="18033"/>
    <cellStyle name="Total 3 3 3 10 3" xfId="35201"/>
    <cellStyle name="Total 3 3 3 11" xfId="8392"/>
    <cellStyle name="Total 3 3 3 11 2" xfId="18761"/>
    <cellStyle name="Total 3 3 3 11 3" xfId="35929"/>
    <cellStyle name="Total 3 3 3 12" xfId="11451"/>
    <cellStyle name="Total 3 3 3 12 2" xfId="24414"/>
    <cellStyle name="Total 3 3 3 13" xfId="21887"/>
    <cellStyle name="Total 3 3 3 2" xfId="3630"/>
    <cellStyle name="Total 3 3 3 2 2" xfId="4499"/>
    <cellStyle name="Total 3 3 3 2 2 2" xfId="14869"/>
    <cellStyle name="Total 3 3 3 2 2 2 2" xfId="32911"/>
    <cellStyle name="Total 3 3 3 2 2 3" xfId="26507"/>
    <cellStyle name="Total 3 3 3 2 3" xfId="5721"/>
    <cellStyle name="Total 3 3 3 2 3 2" xfId="16090"/>
    <cellStyle name="Total 3 3 3 2 3 2 2" xfId="34015"/>
    <cellStyle name="Total 3 3 3 2 3 3" xfId="27728"/>
    <cellStyle name="Total 3 3 3 2 4" xfId="7386"/>
    <cellStyle name="Total 3 3 3 2 4 2" xfId="17755"/>
    <cellStyle name="Total 3 3 3 2 4 3" xfId="29654"/>
    <cellStyle name="Total 3 3 3 2 5" xfId="8141"/>
    <cellStyle name="Total 3 3 3 2 5 2" xfId="18510"/>
    <cellStyle name="Total 3 3 3 2 5 3" xfId="35678"/>
    <cellStyle name="Total 3 3 3 2 6" xfId="8835"/>
    <cellStyle name="Total 3 3 3 2 6 2" xfId="19204"/>
    <cellStyle name="Total 3 3 3 2 6 3" xfId="36372"/>
    <cellStyle name="Total 3 3 3 2 7" xfId="9453"/>
    <cellStyle name="Total 3 3 3 2 7 2" xfId="19822"/>
    <cellStyle name="Total 3 3 3 2 7 3" xfId="36990"/>
    <cellStyle name="Total 3 3 3 2 8" xfId="14000"/>
    <cellStyle name="Total 3 3 3 2 8 2" xfId="25638"/>
    <cellStyle name="Total 3 3 3 2 9" xfId="23111"/>
    <cellStyle name="Total 3 3 3 3" xfId="3444"/>
    <cellStyle name="Total 3 3 3 3 2" xfId="1739"/>
    <cellStyle name="Total 3 3 3 3 2 2" xfId="12109"/>
    <cellStyle name="Total 3 3 3 3 2 2 2" xfId="30903"/>
    <cellStyle name="Total 3 3 3 3 2 3" xfId="23661"/>
    <cellStyle name="Total 3 3 3 3 3" xfId="5535"/>
    <cellStyle name="Total 3 3 3 3 3 2" xfId="15904"/>
    <cellStyle name="Total 3 3 3 3 3 2 2" xfId="33829"/>
    <cellStyle name="Total 3 3 3 3 3 3" xfId="27542"/>
    <cellStyle name="Total 3 3 3 3 4" xfId="7200"/>
    <cellStyle name="Total 3 3 3 3 4 2" xfId="17569"/>
    <cellStyle name="Total 3 3 3 3 4 3" xfId="29468"/>
    <cellStyle name="Total 3 3 3 3 5" xfId="7955"/>
    <cellStyle name="Total 3 3 3 3 5 2" xfId="18324"/>
    <cellStyle name="Total 3 3 3 3 5 3" xfId="35492"/>
    <cellStyle name="Total 3 3 3 3 6" xfId="8649"/>
    <cellStyle name="Total 3 3 3 3 6 2" xfId="19018"/>
    <cellStyle name="Total 3 3 3 3 6 3" xfId="36186"/>
    <cellStyle name="Total 3 3 3 3 7" xfId="9267"/>
    <cellStyle name="Total 3 3 3 3 7 2" xfId="19636"/>
    <cellStyle name="Total 3 3 3 3 7 3" xfId="36804"/>
    <cellStyle name="Total 3 3 3 3 8" xfId="13814"/>
    <cellStyle name="Total 3 3 3 3 8 2" xfId="25452"/>
    <cellStyle name="Total 3 3 3 3 9" xfId="22925"/>
    <cellStyle name="Total 3 3 3 4" xfId="4132"/>
    <cellStyle name="Total 3 3 3 4 2" xfId="14502"/>
    <cellStyle name="Total 3 3 3 4 2 2" xfId="32573"/>
    <cellStyle name="Total 3 3 3 4 3" xfId="26140"/>
    <cellStyle name="Total 3 3 3 5" xfId="4968"/>
    <cellStyle name="Total 3 3 3 5 2" xfId="15338"/>
    <cellStyle name="Total 3 3 3 5 2 2" xfId="33337"/>
    <cellStyle name="Total 3 3 3 5 3" xfId="26976"/>
    <cellStyle name="Total 3 3 3 6" xfId="4425"/>
    <cellStyle name="Total 3 3 3 6 2" xfId="14795"/>
    <cellStyle name="Total 3 3 3 6 2 2" xfId="32840"/>
    <cellStyle name="Total 3 3 3 6 3" xfId="26433"/>
    <cellStyle name="Total 3 3 3 7" xfId="4525"/>
    <cellStyle name="Total 3 3 3 7 2" xfId="14895"/>
    <cellStyle name="Total 3 3 3 7 3" xfId="26533"/>
    <cellStyle name="Total 3 3 3 8" xfId="6492"/>
    <cellStyle name="Total 3 3 3 8 2" xfId="16861"/>
    <cellStyle name="Total 3 3 3 8 3" xfId="34626"/>
    <cellStyle name="Total 3 3 3 9" xfId="6889"/>
    <cellStyle name="Total 3 3 3 9 2" xfId="17258"/>
    <cellStyle name="Total 3 3 3 9 3" xfId="35019"/>
    <cellStyle name="Total 3 3 4" xfId="742"/>
    <cellStyle name="Total 3 3 4 10" xfId="1684"/>
    <cellStyle name="Total 3 3 4 10 2" xfId="12054"/>
    <cellStyle name="Total 3 3 4 10 3" xfId="30852"/>
    <cellStyle name="Total 3 3 4 11" xfId="6007"/>
    <cellStyle name="Total 3 3 4 11 2" xfId="16376"/>
    <cellStyle name="Total 3 3 4 11 3" xfId="34232"/>
    <cellStyle name="Total 3 3 4 12" xfId="11112"/>
    <cellStyle name="Total 3 3 4 12 2" xfId="24843"/>
    <cellStyle name="Total 3 3 4 13" xfId="22316"/>
    <cellStyle name="Total 3 3 4 2" xfId="3499"/>
    <cellStyle name="Total 3 3 4 2 2" xfId="3997"/>
    <cellStyle name="Total 3 3 4 2 2 2" xfId="14367"/>
    <cellStyle name="Total 3 3 4 2 2 2 2" xfId="32446"/>
    <cellStyle name="Total 3 3 4 2 2 3" xfId="26005"/>
    <cellStyle name="Total 3 3 4 2 3" xfId="5590"/>
    <cellStyle name="Total 3 3 4 2 3 2" xfId="15959"/>
    <cellStyle name="Total 3 3 4 2 3 2 2" xfId="33884"/>
    <cellStyle name="Total 3 3 4 2 3 3" xfId="27597"/>
    <cellStyle name="Total 3 3 4 2 4" xfId="7255"/>
    <cellStyle name="Total 3 3 4 2 4 2" xfId="17624"/>
    <cellStyle name="Total 3 3 4 2 4 3" xfId="29523"/>
    <cellStyle name="Total 3 3 4 2 5" xfId="8010"/>
    <cellStyle name="Total 3 3 4 2 5 2" xfId="18379"/>
    <cellStyle name="Total 3 3 4 2 5 3" xfId="35547"/>
    <cellStyle name="Total 3 3 4 2 6" xfId="8704"/>
    <cellStyle name="Total 3 3 4 2 6 2" xfId="19073"/>
    <cellStyle name="Total 3 3 4 2 6 3" xfId="36241"/>
    <cellStyle name="Total 3 3 4 2 7" xfId="9322"/>
    <cellStyle name="Total 3 3 4 2 7 2" xfId="19691"/>
    <cellStyle name="Total 3 3 4 2 7 3" xfId="36859"/>
    <cellStyle name="Total 3 3 4 2 8" xfId="13869"/>
    <cellStyle name="Total 3 3 4 2 8 2" xfId="25507"/>
    <cellStyle name="Total 3 3 4 2 9" xfId="22980"/>
    <cellStyle name="Total 3 3 4 3" xfId="3367"/>
    <cellStyle name="Total 3 3 4 3 2" xfId="4067"/>
    <cellStyle name="Total 3 3 4 3 2 2" xfId="14437"/>
    <cellStyle name="Total 3 3 4 3 2 2 2" xfId="32510"/>
    <cellStyle name="Total 3 3 4 3 2 3" xfId="26075"/>
    <cellStyle name="Total 3 3 4 3 3" xfId="5458"/>
    <cellStyle name="Total 3 3 4 3 3 2" xfId="15827"/>
    <cellStyle name="Total 3 3 4 3 3 2 2" xfId="33752"/>
    <cellStyle name="Total 3 3 4 3 3 3" xfId="27465"/>
    <cellStyle name="Total 3 3 4 3 4" xfId="7123"/>
    <cellStyle name="Total 3 3 4 3 4 2" xfId="17492"/>
    <cellStyle name="Total 3 3 4 3 4 3" xfId="29391"/>
    <cellStyle name="Total 3 3 4 3 5" xfId="7878"/>
    <cellStyle name="Total 3 3 4 3 5 2" xfId="18247"/>
    <cellStyle name="Total 3 3 4 3 5 3" xfId="35415"/>
    <cellStyle name="Total 3 3 4 3 6" xfId="8572"/>
    <cellStyle name="Total 3 3 4 3 6 2" xfId="18941"/>
    <cellStyle name="Total 3 3 4 3 6 3" xfId="36109"/>
    <cellStyle name="Total 3 3 4 3 7" xfId="9190"/>
    <cellStyle name="Total 3 3 4 3 7 2" xfId="19559"/>
    <cellStyle name="Total 3 3 4 3 7 3" xfId="36727"/>
    <cellStyle name="Total 3 3 4 3 8" xfId="13737"/>
    <cellStyle name="Total 3 3 4 3 8 2" xfId="25375"/>
    <cellStyle name="Total 3 3 4 3 9" xfId="22848"/>
    <cellStyle name="Total 3 3 4 4" xfId="4513"/>
    <cellStyle name="Total 3 3 4 4 2" xfId="14883"/>
    <cellStyle name="Total 3 3 4 4 2 2" xfId="32923"/>
    <cellStyle name="Total 3 3 4 4 3" xfId="26521"/>
    <cellStyle name="Total 3 3 4 5" xfId="1762"/>
    <cellStyle name="Total 3 3 4 5 2" xfId="12132"/>
    <cellStyle name="Total 3 3 4 5 2 2" xfId="30925"/>
    <cellStyle name="Total 3 3 4 5 3" xfId="23684"/>
    <cellStyle name="Total 3 3 4 6" xfId="4903"/>
    <cellStyle name="Total 3 3 4 6 2" xfId="15273"/>
    <cellStyle name="Total 3 3 4 6 2 2" xfId="33276"/>
    <cellStyle name="Total 3 3 4 6 3" xfId="26911"/>
    <cellStyle name="Total 3 3 4 7" xfId="5934"/>
    <cellStyle name="Total 3 3 4 7 2" xfId="16303"/>
    <cellStyle name="Total 3 3 4 7 3" xfId="27941"/>
    <cellStyle name="Total 3 3 4 8" xfId="6755"/>
    <cellStyle name="Total 3 3 4 8 2" xfId="17124"/>
    <cellStyle name="Total 3 3 4 8 3" xfId="34889"/>
    <cellStyle name="Total 3 3 4 9" xfId="6367"/>
    <cellStyle name="Total 3 3 4 9 2" xfId="16736"/>
    <cellStyle name="Total 3 3 4 9 3" xfId="34511"/>
    <cellStyle name="Total 3 3 5" xfId="2148"/>
    <cellStyle name="Total 3 3 5 2" xfId="1840"/>
    <cellStyle name="Total 3 3 5 2 2" xfId="12210"/>
    <cellStyle name="Total 3 3 5 2 2 2" xfId="30995"/>
    <cellStyle name="Total 3 3 5 2 3" xfId="23762"/>
    <cellStyle name="Total 3 3 5 3" xfId="4602"/>
    <cellStyle name="Total 3 3 5 3 2" xfId="14972"/>
    <cellStyle name="Total 3 3 5 3 2 2" xfId="33003"/>
    <cellStyle name="Total 3 3 5 3 3" xfId="26610"/>
    <cellStyle name="Total 3 3 5 4" xfId="6243"/>
    <cellStyle name="Total 3 3 5 4 2" xfId="16612"/>
    <cellStyle name="Total 3 3 5 4 3" xfId="28228"/>
    <cellStyle name="Total 3 3 5 5" xfId="7041"/>
    <cellStyle name="Total 3 3 5 5 2" xfId="17410"/>
    <cellStyle name="Total 3 3 5 5 3" xfId="35115"/>
    <cellStyle name="Total 3 3 5 6" xfId="7796"/>
    <cellStyle name="Total 3 3 5 6 2" xfId="18165"/>
    <cellStyle name="Total 3 3 5 6 3" xfId="35333"/>
    <cellStyle name="Total 3 3 5 7" xfId="8492"/>
    <cellStyle name="Total 3 3 5 7 2" xfId="18861"/>
    <cellStyle name="Total 3 3 5 7 3" xfId="36029"/>
    <cellStyle name="Total 3 3 5 8" xfId="12518"/>
    <cellStyle name="Total 3 3 5 8 2" xfId="24070"/>
    <cellStyle name="Total 3 3 5 9" xfId="21534"/>
    <cellStyle name="Total 3 3 6" xfId="3341"/>
    <cellStyle name="Total 3 3 6 2" xfId="4723"/>
    <cellStyle name="Total 3 3 6 2 2" xfId="15093"/>
    <cellStyle name="Total 3 3 6 2 2 2" xfId="33111"/>
    <cellStyle name="Total 3 3 6 2 3" xfId="26731"/>
    <cellStyle name="Total 3 3 6 3" xfId="5432"/>
    <cellStyle name="Total 3 3 6 3 2" xfId="15801"/>
    <cellStyle name="Total 3 3 6 3 2 2" xfId="33726"/>
    <cellStyle name="Total 3 3 6 3 3" xfId="27439"/>
    <cellStyle name="Total 3 3 6 4" xfId="7097"/>
    <cellStyle name="Total 3 3 6 4 2" xfId="17466"/>
    <cellStyle name="Total 3 3 6 4 3" xfId="29365"/>
    <cellStyle name="Total 3 3 6 5" xfId="7852"/>
    <cellStyle name="Total 3 3 6 5 2" xfId="18221"/>
    <cellStyle name="Total 3 3 6 5 3" xfId="35389"/>
    <cellStyle name="Total 3 3 6 6" xfId="8546"/>
    <cellStyle name="Total 3 3 6 6 2" xfId="18915"/>
    <cellStyle name="Total 3 3 6 6 3" xfId="36083"/>
    <cellStyle name="Total 3 3 6 7" xfId="9164"/>
    <cellStyle name="Total 3 3 6 7 2" xfId="19533"/>
    <cellStyle name="Total 3 3 6 7 3" xfId="36701"/>
    <cellStyle name="Total 3 3 6 8" xfId="13711"/>
    <cellStyle name="Total 3 3 6 8 2" xfId="25349"/>
    <cellStyle name="Total 3 3 6 9" xfId="22822"/>
    <cellStyle name="Total 3 3 7" xfId="5029"/>
    <cellStyle name="Total 3 3 7 2" xfId="15399"/>
    <cellStyle name="Total 3 3 7 2 2" xfId="33391"/>
    <cellStyle name="Total 3 3 7 3" xfId="27037"/>
    <cellStyle name="Total 3 3 8" xfId="5030"/>
    <cellStyle name="Total 3 3 8 2" xfId="15400"/>
    <cellStyle name="Total 3 3 8 2 2" xfId="33392"/>
    <cellStyle name="Total 3 3 8 3" xfId="27038"/>
    <cellStyle name="Total 3 3 9" xfId="5082"/>
    <cellStyle name="Total 3 3 9 2" xfId="15452"/>
    <cellStyle name="Total 3 3 9 2 2" xfId="33435"/>
    <cellStyle name="Total 3 3 9 3" xfId="27090"/>
    <cellStyle name="Total 3 4" xfId="473"/>
    <cellStyle name="Total 3 4 10" xfId="4294"/>
    <cellStyle name="Total 3 4 10 2" xfId="14664"/>
    <cellStyle name="Total 3 4 10 3" xfId="26302"/>
    <cellStyle name="Total 3 4 11" xfId="6026"/>
    <cellStyle name="Total 3 4 11 2" xfId="16395"/>
    <cellStyle name="Total 3 4 11 3" xfId="34251"/>
    <cellStyle name="Total 3 4 12" xfId="6647"/>
    <cellStyle name="Total 3 4 12 2" xfId="17016"/>
    <cellStyle name="Total 3 4 12 3" xfId="34781"/>
    <cellStyle name="Total 3 4 13" xfId="6302"/>
    <cellStyle name="Total 3 4 13 2" xfId="16671"/>
    <cellStyle name="Total 3 4 13 3" xfId="34448"/>
    <cellStyle name="Total 3 4 14" xfId="6995"/>
    <cellStyle name="Total 3 4 14 2" xfId="17364"/>
    <cellStyle name="Total 3 4 14 3" xfId="35069"/>
    <cellStyle name="Total 3 4 15" xfId="23354"/>
    <cellStyle name="Total 3 4 16" xfId="21243"/>
    <cellStyle name="Total 3 4 2" xfId="959"/>
    <cellStyle name="Total 3 4 2 10" xfId="6205"/>
    <cellStyle name="Total 3 4 2 10 2" xfId="16574"/>
    <cellStyle name="Total 3 4 2 10 3" xfId="34423"/>
    <cellStyle name="Total 3 4 2 11" xfId="2464"/>
    <cellStyle name="Total 3 4 2 11 2" xfId="12834"/>
    <cellStyle name="Total 3 4 2 11 3" xfId="31521"/>
    <cellStyle name="Total 3 4 2 12" xfId="2845"/>
    <cellStyle name="Total 3 4 2 12 2" xfId="13215"/>
    <cellStyle name="Total 3 4 2 12 3" xfId="31902"/>
    <cellStyle name="Total 3 4 2 13" xfId="11329"/>
    <cellStyle name="Total 3 4 2 13 2" xfId="23565"/>
    <cellStyle name="Total 3 4 2 14" xfId="21318"/>
    <cellStyle name="Total 3 4 2 2" xfId="3052"/>
    <cellStyle name="Total 3 4 2 2 10" xfId="13422"/>
    <cellStyle name="Total 3 4 2 2 10 2" xfId="25060"/>
    <cellStyle name="Total 3 4 2 2 11" xfId="22533"/>
    <cellStyle name="Total 3 4 2 2 2" xfId="3437"/>
    <cellStyle name="Total 3 4 2 2 2 2" xfId="4738"/>
    <cellStyle name="Total 3 4 2 2 2 2 2" xfId="15108"/>
    <cellStyle name="Total 3 4 2 2 2 2 2 2" xfId="33124"/>
    <cellStyle name="Total 3 4 2 2 2 2 3" xfId="26746"/>
    <cellStyle name="Total 3 4 2 2 2 3" xfId="5528"/>
    <cellStyle name="Total 3 4 2 2 2 3 2" xfId="15897"/>
    <cellStyle name="Total 3 4 2 2 2 3 2 2" xfId="33822"/>
    <cellStyle name="Total 3 4 2 2 2 3 3" xfId="27535"/>
    <cellStyle name="Total 3 4 2 2 2 4" xfId="7193"/>
    <cellStyle name="Total 3 4 2 2 2 4 2" xfId="17562"/>
    <cellStyle name="Total 3 4 2 2 2 4 3" xfId="29461"/>
    <cellStyle name="Total 3 4 2 2 2 5" xfId="7948"/>
    <cellStyle name="Total 3 4 2 2 2 5 2" xfId="18317"/>
    <cellStyle name="Total 3 4 2 2 2 5 3" xfId="35485"/>
    <cellStyle name="Total 3 4 2 2 2 6" xfId="8642"/>
    <cellStyle name="Total 3 4 2 2 2 6 2" xfId="19011"/>
    <cellStyle name="Total 3 4 2 2 2 6 3" xfId="36179"/>
    <cellStyle name="Total 3 4 2 2 2 7" xfId="9260"/>
    <cellStyle name="Total 3 4 2 2 2 7 2" xfId="19629"/>
    <cellStyle name="Total 3 4 2 2 2 7 3" xfId="36797"/>
    <cellStyle name="Total 3 4 2 2 2 8" xfId="13807"/>
    <cellStyle name="Total 3 4 2 2 2 8 2" xfId="25445"/>
    <cellStyle name="Total 3 4 2 2 2 9" xfId="22918"/>
    <cellStyle name="Total 3 4 2 2 3" xfId="3771"/>
    <cellStyle name="Total 3 4 2 2 3 2" xfId="4673"/>
    <cellStyle name="Total 3 4 2 2 3 2 2" xfId="15043"/>
    <cellStyle name="Total 3 4 2 2 3 2 2 2" xfId="33065"/>
    <cellStyle name="Total 3 4 2 2 3 2 3" xfId="26681"/>
    <cellStyle name="Total 3 4 2 2 3 3" xfId="5862"/>
    <cellStyle name="Total 3 4 2 2 3 3 2" xfId="16231"/>
    <cellStyle name="Total 3 4 2 2 3 3 2 2" xfId="34156"/>
    <cellStyle name="Total 3 4 2 2 3 3 3" xfId="27869"/>
    <cellStyle name="Total 3 4 2 2 3 4" xfId="7527"/>
    <cellStyle name="Total 3 4 2 2 3 4 2" xfId="17896"/>
    <cellStyle name="Total 3 4 2 2 3 4 3" xfId="29795"/>
    <cellStyle name="Total 3 4 2 2 3 5" xfId="8282"/>
    <cellStyle name="Total 3 4 2 2 3 5 2" xfId="18651"/>
    <cellStyle name="Total 3 4 2 2 3 5 3" xfId="35819"/>
    <cellStyle name="Total 3 4 2 2 3 6" xfId="8976"/>
    <cellStyle name="Total 3 4 2 2 3 6 2" xfId="19345"/>
    <cellStyle name="Total 3 4 2 2 3 6 3" xfId="36513"/>
    <cellStyle name="Total 3 4 2 2 3 7" xfId="9594"/>
    <cellStyle name="Total 3 4 2 2 3 7 2" xfId="19963"/>
    <cellStyle name="Total 3 4 2 2 3 7 3" xfId="37131"/>
    <cellStyle name="Total 3 4 2 2 3 8" xfId="14141"/>
    <cellStyle name="Total 3 4 2 2 3 8 2" xfId="25779"/>
    <cellStyle name="Total 3 4 2 2 3 9" xfId="23252"/>
    <cellStyle name="Total 3 4 2 2 4" xfId="4853"/>
    <cellStyle name="Total 3 4 2 2 4 2" xfId="15223"/>
    <cellStyle name="Total 3 4 2 2 4 2 2" xfId="33233"/>
    <cellStyle name="Total 3 4 2 2 4 3" xfId="26861"/>
    <cellStyle name="Total 3 4 2 2 5" xfId="5259"/>
    <cellStyle name="Total 3 4 2 2 5 2" xfId="15628"/>
    <cellStyle name="Total 3 4 2 2 5 2 2" xfId="33580"/>
    <cellStyle name="Total 3 4 2 2 5 3" xfId="27266"/>
    <cellStyle name="Total 3 4 2 2 6" xfId="6895"/>
    <cellStyle name="Total 3 4 2 2 6 2" xfId="17264"/>
    <cellStyle name="Total 3 4 2 2 6 3" xfId="29076"/>
    <cellStyle name="Total 3 4 2 2 7" xfId="7670"/>
    <cellStyle name="Total 3 4 2 2 7 2" xfId="18039"/>
    <cellStyle name="Total 3 4 2 2 7 3" xfId="35207"/>
    <cellStyle name="Total 3 4 2 2 8" xfId="8398"/>
    <cellStyle name="Total 3 4 2 2 8 2" xfId="18767"/>
    <cellStyle name="Total 3 4 2 2 8 3" xfId="35935"/>
    <cellStyle name="Total 3 4 2 2 9" xfId="9057"/>
    <cellStyle name="Total 3 4 2 2 9 2" xfId="19426"/>
    <cellStyle name="Total 3 4 2 2 9 3" xfId="36594"/>
    <cellStyle name="Total 3 4 2 3" xfId="3316"/>
    <cellStyle name="Total 3 4 2 3 2" xfId="4680"/>
    <cellStyle name="Total 3 4 2 3 2 2" xfId="15050"/>
    <cellStyle name="Total 3 4 2 3 2 2 2" xfId="33072"/>
    <cellStyle name="Total 3 4 2 3 2 3" xfId="26688"/>
    <cellStyle name="Total 3 4 2 3 3" xfId="5407"/>
    <cellStyle name="Total 3 4 2 3 3 2" xfId="15776"/>
    <cellStyle name="Total 3 4 2 3 3 2 2" xfId="33701"/>
    <cellStyle name="Total 3 4 2 3 3 3" xfId="27414"/>
    <cellStyle name="Total 3 4 2 3 4" xfId="7072"/>
    <cellStyle name="Total 3 4 2 3 4 2" xfId="17441"/>
    <cellStyle name="Total 3 4 2 3 4 3" xfId="29340"/>
    <cellStyle name="Total 3 4 2 3 5" xfId="7827"/>
    <cellStyle name="Total 3 4 2 3 5 2" xfId="18196"/>
    <cellStyle name="Total 3 4 2 3 5 3" xfId="35364"/>
    <cellStyle name="Total 3 4 2 3 6" xfId="8521"/>
    <cellStyle name="Total 3 4 2 3 6 2" xfId="18890"/>
    <cellStyle name="Total 3 4 2 3 6 3" xfId="36058"/>
    <cellStyle name="Total 3 4 2 3 7" xfId="9139"/>
    <cellStyle name="Total 3 4 2 3 7 2" xfId="19508"/>
    <cellStyle name="Total 3 4 2 3 7 3" xfId="36676"/>
    <cellStyle name="Total 3 4 2 3 8" xfId="13686"/>
    <cellStyle name="Total 3 4 2 3 8 2" xfId="25324"/>
    <cellStyle name="Total 3 4 2 3 9" xfId="22797"/>
    <cellStyle name="Total 3 4 2 4" xfId="3722"/>
    <cellStyle name="Total 3 4 2 4 2" xfId="4605"/>
    <cellStyle name="Total 3 4 2 4 2 2" xfId="14975"/>
    <cellStyle name="Total 3 4 2 4 2 2 2" xfId="33006"/>
    <cellStyle name="Total 3 4 2 4 2 3" xfId="26613"/>
    <cellStyle name="Total 3 4 2 4 3" xfId="5813"/>
    <cellStyle name="Total 3 4 2 4 3 2" xfId="16182"/>
    <cellStyle name="Total 3 4 2 4 3 2 2" xfId="34107"/>
    <cellStyle name="Total 3 4 2 4 3 3" xfId="27820"/>
    <cellStyle name="Total 3 4 2 4 4" xfId="7478"/>
    <cellStyle name="Total 3 4 2 4 4 2" xfId="17847"/>
    <cellStyle name="Total 3 4 2 4 4 3" xfId="29746"/>
    <cellStyle name="Total 3 4 2 4 5" xfId="8233"/>
    <cellStyle name="Total 3 4 2 4 5 2" xfId="18602"/>
    <cellStyle name="Total 3 4 2 4 5 3" xfId="35770"/>
    <cellStyle name="Total 3 4 2 4 6" xfId="8927"/>
    <cellStyle name="Total 3 4 2 4 6 2" xfId="19296"/>
    <cellStyle name="Total 3 4 2 4 6 3" xfId="36464"/>
    <cellStyle name="Total 3 4 2 4 7" xfId="9545"/>
    <cellStyle name="Total 3 4 2 4 7 2" xfId="19914"/>
    <cellStyle name="Total 3 4 2 4 7 3" xfId="37082"/>
    <cellStyle name="Total 3 4 2 4 8" xfId="14092"/>
    <cellStyle name="Total 3 4 2 4 8 2" xfId="25730"/>
    <cellStyle name="Total 3 4 2 4 9" xfId="23203"/>
    <cellStyle name="Total 3 4 2 5" xfId="2075"/>
    <cellStyle name="Total 3 4 2 5 2" xfId="12445"/>
    <cellStyle name="Total 3 4 2 5 2 2" xfId="31224"/>
    <cellStyle name="Total 3 4 2 5 3" xfId="23997"/>
    <cellStyle name="Total 3 4 2 6" xfId="4160"/>
    <cellStyle name="Total 3 4 2 6 2" xfId="14530"/>
    <cellStyle name="Total 3 4 2 6 2 2" xfId="32601"/>
    <cellStyle name="Total 3 4 2 6 3" xfId="26168"/>
    <cellStyle name="Total 3 4 2 7" xfId="5018"/>
    <cellStyle name="Total 3 4 2 7 2" xfId="15388"/>
    <cellStyle name="Total 3 4 2 7 2 2" xfId="33381"/>
    <cellStyle name="Total 3 4 2 7 3" xfId="27026"/>
    <cellStyle name="Total 3 4 2 8" xfId="5920"/>
    <cellStyle name="Total 3 4 2 8 2" xfId="16289"/>
    <cellStyle name="Total 3 4 2 8 3" xfId="27927"/>
    <cellStyle name="Total 3 4 2 9" xfId="6083"/>
    <cellStyle name="Total 3 4 2 9 2" xfId="16452"/>
    <cellStyle name="Total 3 4 2 9 3" xfId="34308"/>
    <cellStyle name="Total 3 4 3" xfId="1061"/>
    <cellStyle name="Total 3 4 3 10" xfId="6770"/>
    <cellStyle name="Total 3 4 3 10 2" xfId="17139"/>
    <cellStyle name="Total 3 4 3 10 3" xfId="34904"/>
    <cellStyle name="Total 3 4 3 11" xfId="7033"/>
    <cellStyle name="Total 3 4 3 11 2" xfId="17402"/>
    <cellStyle name="Total 3 4 3 11 3" xfId="35107"/>
    <cellStyle name="Total 3 4 3 12" xfId="11431"/>
    <cellStyle name="Total 3 4 3 12 2" xfId="24394"/>
    <cellStyle name="Total 3 4 3 13" xfId="21867"/>
    <cellStyle name="Total 3 4 3 2" xfId="3494"/>
    <cellStyle name="Total 3 4 3 2 2" xfId="4751"/>
    <cellStyle name="Total 3 4 3 2 2 2" xfId="15121"/>
    <cellStyle name="Total 3 4 3 2 2 2 2" xfId="33136"/>
    <cellStyle name="Total 3 4 3 2 2 3" xfId="26759"/>
    <cellStyle name="Total 3 4 3 2 3" xfId="5585"/>
    <cellStyle name="Total 3 4 3 2 3 2" xfId="15954"/>
    <cellStyle name="Total 3 4 3 2 3 2 2" xfId="33879"/>
    <cellStyle name="Total 3 4 3 2 3 3" xfId="27592"/>
    <cellStyle name="Total 3 4 3 2 4" xfId="7250"/>
    <cellStyle name="Total 3 4 3 2 4 2" xfId="17619"/>
    <cellStyle name="Total 3 4 3 2 4 3" xfId="29518"/>
    <cellStyle name="Total 3 4 3 2 5" xfId="8005"/>
    <cellStyle name="Total 3 4 3 2 5 2" xfId="18374"/>
    <cellStyle name="Total 3 4 3 2 5 3" xfId="35542"/>
    <cellStyle name="Total 3 4 3 2 6" xfId="8699"/>
    <cellStyle name="Total 3 4 3 2 6 2" xfId="19068"/>
    <cellStyle name="Total 3 4 3 2 6 3" xfId="36236"/>
    <cellStyle name="Total 3 4 3 2 7" xfId="9317"/>
    <cellStyle name="Total 3 4 3 2 7 2" xfId="19686"/>
    <cellStyle name="Total 3 4 3 2 7 3" xfId="36854"/>
    <cellStyle name="Total 3 4 3 2 8" xfId="13864"/>
    <cellStyle name="Total 3 4 3 2 8 2" xfId="25502"/>
    <cellStyle name="Total 3 4 3 2 9" xfId="22975"/>
    <cellStyle name="Total 3 4 3 3" xfId="3652"/>
    <cellStyle name="Total 3 4 3 3 2" xfId="4027"/>
    <cellStyle name="Total 3 4 3 3 2 2" xfId="14397"/>
    <cellStyle name="Total 3 4 3 3 2 2 2" xfId="32471"/>
    <cellStyle name="Total 3 4 3 3 2 3" xfId="26035"/>
    <cellStyle name="Total 3 4 3 3 3" xfId="5743"/>
    <cellStyle name="Total 3 4 3 3 3 2" xfId="16112"/>
    <cellStyle name="Total 3 4 3 3 3 2 2" xfId="34037"/>
    <cellStyle name="Total 3 4 3 3 3 3" xfId="27750"/>
    <cellStyle name="Total 3 4 3 3 4" xfId="7408"/>
    <cellStyle name="Total 3 4 3 3 4 2" xfId="17777"/>
    <cellStyle name="Total 3 4 3 3 4 3" xfId="29676"/>
    <cellStyle name="Total 3 4 3 3 5" xfId="8163"/>
    <cellStyle name="Total 3 4 3 3 5 2" xfId="18532"/>
    <cellStyle name="Total 3 4 3 3 5 3" xfId="35700"/>
    <cellStyle name="Total 3 4 3 3 6" xfId="8857"/>
    <cellStyle name="Total 3 4 3 3 6 2" xfId="19226"/>
    <cellStyle name="Total 3 4 3 3 6 3" xfId="36394"/>
    <cellStyle name="Total 3 4 3 3 7" xfId="9475"/>
    <cellStyle name="Total 3 4 3 3 7 2" xfId="19844"/>
    <cellStyle name="Total 3 4 3 3 7 3" xfId="37012"/>
    <cellStyle name="Total 3 4 3 3 8" xfId="14022"/>
    <cellStyle name="Total 3 4 3 3 8 2" xfId="25660"/>
    <cellStyle name="Total 3 4 3 3 9" xfId="23133"/>
    <cellStyle name="Total 3 4 3 4" xfId="1846"/>
    <cellStyle name="Total 3 4 3 4 2" xfId="12216"/>
    <cellStyle name="Total 3 4 3 4 2 2" xfId="31001"/>
    <cellStyle name="Total 3 4 3 4 3" xfId="23768"/>
    <cellStyle name="Total 3 4 3 5" xfId="1712"/>
    <cellStyle name="Total 3 4 3 5 2" xfId="12082"/>
    <cellStyle name="Total 3 4 3 5 2 2" xfId="30876"/>
    <cellStyle name="Total 3 4 3 5 3" xfId="23634"/>
    <cellStyle name="Total 3 4 3 6" xfId="1955"/>
    <cellStyle name="Total 3 4 3 6 2" xfId="12325"/>
    <cellStyle name="Total 3 4 3 6 2 2" xfId="31106"/>
    <cellStyle name="Total 3 4 3 6 3" xfId="23877"/>
    <cellStyle name="Total 3 4 3 7" xfId="4529"/>
    <cellStyle name="Total 3 4 3 7 2" xfId="14899"/>
    <cellStyle name="Total 3 4 3 7 3" xfId="26537"/>
    <cellStyle name="Total 3 4 3 8" xfId="6472"/>
    <cellStyle name="Total 3 4 3 8 2" xfId="16841"/>
    <cellStyle name="Total 3 4 3 8 3" xfId="34606"/>
    <cellStyle name="Total 3 4 3 9" xfId="6304"/>
    <cellStyle name="Total 3 4 3 9 2" xfId="16673"/>
    <cellStyle name="Total 3 4 3 9 3" xfId="34450"/>
    <cellStyle name="Total 3 4 4" xfId="722"/>
    <cellStyle name="Total 3 4 4 10" xfId="6606"/>
    <cellStyle name="Total 3 4 4 10 2" xfId="16975"/>
    <cellStyle name="Total 3 4 4 10 3" xfId="34740"/>
    <cellStyle name="Total 3 4 4 11" xfId="7010"/>
    <cellStyle name="Total 3 4 4 11 2" xfId="17379"/>
    <cellStyle name="Total 3 4 4 11 3" xfId="35084"/>
    <cellStyle name="Total 3 4 4 12" xfId="11092"/>
    <cellStyle name="Total 3 4 4 12 2" xfId="24823"/>
    <cellStyle name="Total 3 4 4 13" xfId="22296"/>
    <cellStyle name="Total 3 4 4 2" xfId="3555"/>
    <cellStyle name="Total 3 4 4 2 2" xfId="3874"/>
    <cellStyle name="Total 3 4 4 2 2 2" xfId="14244"/>
    <cellStyle name="Total 3 4 4 2 2 2 2" xfId="32333"/>
    <cellStyle name="Total 3 4 4 2 2 3" xfId="25882"/>
    <cellStyle name="Total 3 4 4 2 3" xfId="5646"/>
    <cellStyle name="Total 3 4 4 2 3 2" xfId="16015"/>
    <cellStyle name="Total 3 4 4 2 3 2 2" xfId="33940"/>
    <cellStyle name="Total 3 4 4 2 3 3" xfId="27653"/>
    <cellStyle name="Total 3 4 4 2 4" xfId="7311"/>
    <cellStyle name="Total 3 4 4 2 4 2" xfId="17680"/>
    <cellStyle name="Total 3 4 4 2 4 3" xfId="29579"/>
    <cellStyle name="Total 3 4 4 2 5" xfId="8066"/>
    <cellStyle name="Total 3 4 4 2 5 2" xfId="18435"/>
    <cellStyle name="Total 3 4 4 2 5 3" xfId="35603"/>
    <cellStyle name="Total 3 4 4 2 6" xfId="8760"/>
    <cellStyle name="Total 3 4 4 2 6 2" xfId="19129"/>
    <cellStyle name="Total 3 4 4 2 6 3" xfId="36297"/>
    <cellStyle name="Total 3 4 4 2 7" xfId="9378"/>
    <cellStyle name="Total 3 4 4 2 7 2" xfId="19747"/>
    <cellStyle name="Total 3 4 4 2 7 3" xfId="36915"/>
    <cellStyle name="Total 3 4 4 2 8" xfId="13925"/>
    <cellStyle name="Total 3 4 4 2 8 2" xfId="25563"/>
    <cellStyle name="Total 3 4 4 2 9" xfId="23036"/>
    <cellStyle name="Total 3 4 4 3" xfId="3743"/>
    <cellStyle name="Total 3 4 4 3 2" xfId="4281"/>
    <cellStyle name="Total 3 4 4 3 2 2" xfId="14651"/>
    <cellStyle name="Total 3 4 4 3 2 2 2" xfId="32712"/>
    <cellStyle name="Total 3 4 4 3 2 3" xfId="26289"/>
    <cellStyle name="Total 3 4 4 3 3" xfId="5834"/>
    <cellStyle name="Total 3 4 4 3 3 2" xfId="16203"/>
    <cellStyle name="Total 3 4 4 3 3 2 2" xfId="34128"/>
    <cellStyle name="Total 3 4 4 3 3 3" xfId="27841"/>
    <cellStyle name="Total 3 4 4 3 4" xfId="7499"/>
    <cellStyle name="Total 3 4 4 3 4 2" xfId="17868"/>
    <cellStyle name="Total 3 4 4 3 4 3" xfId="29767"/>
    <cellStyle name="Total 3 4 4 3 5" xfId="8254"/>
    <cellStyle name="Total 3 4 4 3 5 2" xfId="18623"/>
    <cellStyle name="Total 3 4 4 3 5 3" xfId="35791"/>
    <cellStyle name="Total 3 4 4 3 6" xfId="8948"/>
    <cellStyle name="Total 3 4 4 3 6 2" xfId="19317"/>
    <cellStyle name="Total 3 4 4 3 6 3" xfId="36485"/>
    <cellStyle name="Total 3 4 4 3 7" xfId="9566"/>
    <cellStyle name="Total 3 4 4 3 7 2" xfId="19935"/>
    <cellStyle name="Total 3 4 4 3 7 3" xfId="37103"/>
    <cellStyle name="Total 3 4 4 3 8" xfId="14113"/>
    <cellStyle name="Total 3 4 4 3 8 2" xfId="25751"/>
    <cellStyle name="Total 3 4 4 3 9" xfId="23224"/>
    <cellStyle name="Total 3 4 4 4" xfId="2009"/>
    <cellStyle name="Total 3 4 4 4 2" xfId="12379"/>
    <cellStyle name="Total 3 4 4 4 2 2" xfId="31159"/>
    <cellStyle name="Total 3 4 4 4 3" xfId="23931"/>
    <cellStyle name="Total 3 4 4 5" xfId="3839"/>
    <cellStyle name="Total 3 4 4 5 2" xfId="14209"/>
    <cellStyle name="Total 3 4 4 5 2 2" xfId="32299"/>
    <cellStyle name="Total 3 4 4 5 3" xfId="25847"/>
    <cellStyle name="Total 3 4 4 6" xfId="4295"/>
    <cellStyle name="Total 3 4 4 6 2" xfId="14665"/>
    <cellStyle name="Total 3 4 4 6 2 2" xfId="32724"/>
    <cellStyle name="Total 3 4 4 6 3" xfId="26303"/>
    <cellStyle name="Total 3 4 4 7" xfId="5928"/>
    <cellStyle name="Total 3 4 4 7 2" xfId="16297"/>
    <cellStyle name="Total 3 4 4 7 3" xfId="27935"/>
    <cellStyle name="Total 3 4 4 8" xfId="6735"/>
    <cellStyle name="Total 3 4 4 8 2" xfId="17104"/>
    <cellStyle name="Total 3 4 4 8 3" xfId="34869"/>
    <cellStyle name="Total 3 4 4 9" xfId="6014"/>
    <cellStyle name="Total 3 4 4 9 2" xfId="16383"/>
    <cellStyle name="Total 3 4 4 9 3" xfId="34239"/>
    <cellStyle name="Total 3 4 5" xfId="3345"/>
    <cellStyle name="Total 3 4 5 2" xfId="4461"/>
    <cellStyle name="Total 3 4 5 2 2" xfId="14831"/>
    <cellStyle name="Total 3 4 5 2 2 2" xfId="32874"/>
    <cellStyle name="Total 3 4 5 2 3" xfId="26469"/>
    <cellStyle name="Total 3 4 5 3" xfId="5436"/>
    <cellStyle name="Total 3 4 5 3 2" xfId="15805"/>
    <cellStyle name="Total 3 4 5 3 2 2" xfId="33730"/>
    <cellStyle name="Total 3 4 5 3 3" xfId="27443"/>
    <cellStyle name="Total 3 4 5 4" xfId="7101"/>
    <cellStyle name="Total 3 4 5 4 2" xfId="17470"/>
    <cellStyle name="Total 3 4 5 4 3" xfId="29369"/>
    <cellStyle name="Total 3 4 5 5" xfId="7856"/>
    <cellStyle name="Total 3 4 5 5 2" xfId="18225"/>
    <cellStyle name="Total 3 4 5 5 3" xfId="35393"/>
    <cellStyle name="Total 3 4 5 6" xfId="8550"/>
    <cellStyle name="Total 3 4 5 6 2" xfId="18919"/>
    <cellStyle name="Total 3 4 5 6 3" xfId="36087"/>
    <cellStyle name="Total 3 4 5 7" xfId="9168"/>
    <cellStyle name="Total 3 4 5 7 2" xfId="19537"/>
    <cellStyle name="Total 3 4 5 7 3" xfId="36705"/>
    <cellStyle name="Total 3 4 5 8" xfId="13715"/>
    <cellStyle name="Total 3 4 5 8 2" xfId="25353"/>
    <cellStyle name="Total 3 4 5 9" xfId="22826"/>
    <cellStyle name="Total 3 4 6" xfId="3682"/>
    <cellStyle name="Total 3 4 6 2" xfId="4402"/>
    <cellStyle name="Total 3 4 6 2 2" xfId="14772"/>
    <cellStyle name="Total 3 4 6 2 2 2" xfId="32818"/>
    <cellStyle name="Total 3 4 6 2 3" xfId="26410"/>
    <cellStyle name="Total 3 4 6 3" xfId="5773"/>
    <cellStyle name="Total 3 4 6 3 2" xfId="16142"/>
    <cellStyle name="Total 3 4 6 3 2 2" xfId="34067"/>
    <cellStyle name="Total 3 4 6 3 3" xfId="27780"/>
    <cellStyle name="Total 3 4 6 4" xfId="7438"/>
    <cellStyle name="Total 3 4 6 4 2" xfId="17807"/>
    <cellStyle name="Total 3 4 6 4 3" xfId="29706"/>
    <cellStyle name="Total 3 4 6 5" xfId="8193"/>
    <cellStyle name="Total 3 4 6 5 2" xfId="18562"/>
    <cellStyle name="Total 3 4 6 5 3" xfId="35730"/>
    <cellStyle name="Total 3 4 6 6" xfId="8887"/>
    <cellStyle name="Total 3 4 6 6 2" xfId="19256"/>
    <cellStyle name="Total 3 4 6 6 3" xfId="36424"/>
    <cellStyle name="Total 3 4 6 7" xfId="9505"/>
    <cellStyle name="Total 3 4 6 7 2" xfId="19874"/>
    <cellStyle name="Total 3 4 6 7 3" xfId="37042"/>
    <cellStyle name="Total 3 4 6 8" xfId="14052"/>
    <cellStyle name="Total 3 4 6 8 2" xfId="25690"/>
    <cellStyle name="Total 3 4 6 9" xfId="23163"/>
    <cellStyle name="Total 3 4 7" xfId="4875"/>
    <cellStyle name="Total 3 4 7 2" xfId="15245"/>
    <cellStyle name="Total 3 4 7 2 2" xfId="33252"/>
    <cellStyle name="Total 3 4 7 3" xfId="26883"/>
    <cellStyle name="Total 3 4 8" xfId="4221"/>
    <cellStyle name="Total 3 4 8 2" xfId="14591"/>
    <cellStyle name="Total 3 4 8 2 2" xfId="32656"/>
    <cellStyle name="Total 3 4 8 3" xfId="26229"/>
    <cellStyle name="Total 3 4 9" xfId="5180"/>
    <cellStyle name="Total 3 4 9 2" xfId="15549"/>
    <cellStyle name="Total 3 4 9 2 2" xfId="33523"/>
    <cellStyle name="Total 3 4 9 3" xfId="27187"/>
    <cellStyle name="Total 3 5" xfId="576"/>
    <cellStyle name="Total 3 5 10" xfId="4002"/>
    <cellStyle name="Total 3 5 10 2" xfId="14372"/>
    <cellStyle name="Total 3 5 10 3" xfId="26010"/>
    <cellStyle name="Total 3 5 11" xfId="6164"/>
    <cellStyle name="Total 3 5 11 2" xfId="16533"/>
    <cellStyle name="Total 3 5 11 3" xfId="34389"/>
    <cellStyle name="Total 3 5 12" xfId="7030"/>
    <cellStyle name="Total 3 5 12 2" xfId="17399"/>
    <cellStyle name="Total 3 5 12 3" xfId="35104"/>
    <cellStyle name="Total 3 5 13" xfId="7787"/>
    <cellStyle name="Total 3 5 13 2" xfId="18156"/>
    <cellStyle name="Total 3 5 13 3" xfId="35324"/>
    <cellStyle name="Total 3 5 14" xfId="8488"/>
    <cellStyle name="Total 3 5 14 2" xfId="18857"/>
    <cellStyle name="Total 3 5 14 3" xfId="36025"/>
    <cellStyle name="Total 3 5 15" xfId="10948"/>
    <cellStyle name="Total 3 5 15 2" xfId="23503"/>
    <cellStyle name="Total 3 5 16" xfId="21421"/>
    <cellStyle name="Total 3 5 2" xfId="1007"/>
    <cellStyle name="Total 3 5 2 10" xfId="6964"/>
    <cellStyle name="Total 3 5 2 10 2" xfId="17333"/>
    <cellStyle name="Total 3 5 2 10 3" xfId="35038"/>
    <cellStyle name="Total 3 5 2 11" xfId="7736"/>
    <cellStyle name="Total 3 5 2 11 2" xfId="18105"/>
    <cellStyle name="Total 3 5 2 11 3" xfId="35273"/>
    <cellStyle name="Total 3 5 2 12" xfId="8459"/>
    <cellStyle name="Total 3 5 2 12 2" xfId="18828"/>
    <cellStyle name="Total 3 5 2 12 3" xfId="35996"/>
    <cellStyle name="Total 3 5 2 13" xfId="11377"/>
    <cellStyle name="Total 3 5 2 13 2" xfId="23613"/>
    <cellStyle name="Total 3 5 2 14" xfId="21813"/>
    <cellStyle name="Total 3 5 2 2" xfId="3100"/>
    <cellStyle name="Total 3 5 2 2 10" xfId="13470"/>
    <cellStyle name="Total 3 5 2 2 10 2" xfId="25108"/>
    <cellStyle name="Total 3 5 2 2 11" xfId="22581"/>
    <cellStyle name="Total 3 5 2 2 2" xfId="3521"/>
    <cellStyle name="Total 3 5 2 2 2 2" xfId="3899"/>
    <cellStyle name="Total 3 5 2 2 2 2 2" xfId="14269"/>
    <cellStyle name="Total 3 5 2 2 2 2 2 2" xfId="32355"/>
    <cellStyle name="Total 3 5 2 2 2 2 3" xfId="25907"/>
    <cellStyle name="Total 3 5 2 2 2 3" xfId="5612"/>
    <cellStyle name="Total 3 5 2 2 2 3 2" xfId="15981"/>
    <cellStyle name="Total 3 5 2 2 2 3 2 2" xfId="33906"/>
    <cellStyle name="Total 3 5 2 2 2 3 3" xfId="27619"/>
    <cellStyle name="Total 3 5 2 2 2 4" xfId="7277"/>
    <cellStyle name="Total 3 5 2 2 2 4 2" xfId="17646"/>
    <cellStyle name="Total 3 5 2 2 2 4 3" xfId="29545"/>
    <cellStyle name="Total 3 5 2 2 2 5" xfId="8032"/>
    <cellStyle name="Total 3 5 2 2 2 5 2" xfId="18401"/>
    <cellStyle name="Total 3 5 2 2 2 5 3" xfId="35569"/>
    <cellStyle name="Total 3 5 2 2 2 6" xfId="8726"/>
    <cellStyle name="Total 3 5 2 2 2 6 2" xfId="19095"/>
    <cellStyle name="Total 3 5 2 2 2 6 3" xfId="36263"/>
    <cellStyle name="Total 3 5 2 2 2 7" xfId="9344"/>
    <cellStyle name="Total 3 5 2 2 2 7 2" xfId="19713"/>
    <cellStyle name="Total 3 5 2 2 2 7 3" xfId="36881"/>
    <cellStyle name="Total 3 5 2 2 2 8" xfId="13891"/>
    <cellStyle name="Total 3 5 2 2 2 8 2" xfId="25529"/>
    <cellStyle name="Total 3 5 2 2 2 9" xfId="23002"/>
    <cellStyle name="Total 3 5 2 2 3" xfId="3819"/>
    <cellStyle name="Total 3 5 2 2 3 2" xfId="5174"/>
    <cellStyle name="Total 3 5 2 2 3 2 2" xfId="15543"/>
    <cellStyle name="Total 3 5 2 2 3 2 2 2" xfId="33517"/>
    <cellStyle name="Total 3 5 2 2 3 2 3" xfId="27181"/>
    <cellStyle name="Total 3 5 2 2 3 3" xfId="5910"/>
    <cellStyle name="Total 3 5 2 2 3 3 2" xfId="16279"/>
    <cellStyle name="Total 3 5 2 2 3 3 2 2" xfId="34204"/>
    <cellStyle name="Total 3 5 2 2 3 3 3" xfId="27917"/>
    <cellStyle name="Total 3 5 2 2 3 4" xfId="7575"/>
    <cellStyle name="Total 3 5 2 2 3 4 2" xfId="17944"/>
    <cellStyle name="Total 3 5 2 2 3 4 3" xfId="29843"/>
    <cellStyle name="Total 3 5 2 2 3 5" xfId="8330"/>
    <cellStyle name="Total 3 5 2 2 3 5 2" xfId="18699"/>
    <cellStyle name="Total 3 5 2 2 3 5 3" xfId="35867"/>
    <cellStyle name="Total 3 5 2 2 3 6" xfId="9024"/>
    <cellStyle name="Total 3 5 2 2 3 6 2" xfId="19393"/>
    <cellStyle name="Total 3 5 2 2 3 6 3" xfId="36561"/>
    <cellStyle name="Total 3 5 2 2 3 7" xfId="9642"/>
    <cellStyle name="Total 3 5 2 2 3 7 2" xfId="20011"/>
    <cellStyle name="Total 3 5 2 2 3 7 3" xfId="37179"/>
    <cellStyle name="Total 3 5 2 2 3 8" xfId="14189"/>
    <cellStyle name="Total 3 5 2 2 3 8 2" xfId="25827"/>
    <cellStyle name="Total 3 5 2 2 3 9" xfId="23300"/>
    <cellStyle name="Total 3 5 2 2 4" xfId="3880"/>
    <cellStyle name="Total 3 5 2 2 4 2" xfId="14250"/>
    <cellStyle name="Total 3 5 2 2 4 2 2" xfId="32338"/>
    <cellStyle name="Total 3 5 2 2 4 3" xfId="25888"/>
    <cellStyle name="Total 3 5 2 2 5" xfId="5307"/>
    <cellStyle name="Total 3 5 2 2 5 2" xfId="15676"/>
    <cellStyle name="Total 3 5 2 2 5 2 2" xfId="33628"/>
    <cellStyle name="Total 3 5 2 2 5 3" xfId="27314"/>
    <cellStyle name="Total 3 5 2 2 6" xfId="6943"/>
    <cellStyle name="Total 3 5 2 2 6 2" xfId="17312"/>
    <cellStyle name="Total 3 5 2 2 6 3" xfId="29124"/>
    <cellStyle name="Total 3 5 2 2 7" xfId="7718"/>
    <cellStyle name="Total 3 5 2 2 7 2" xfId="18087"/>
    <cellStyle name="Total 3 5 2 2 7 3" xfId="35255"/>
    <cellStyle name="Total 3 5 2 2 8" xfId="8446"/>
    <cellStyle name="Total 3 5 2 2 8 2" xfId="18815"/>
    <cellStyle name="Total 3 5 2 2 8 3" xfId="35983"/>
    <cellStyle name="Total 3 5 2 2 9" xfId="9105"/>
    <cellStyle name="Total 3 5 2 2 9 2" xfId="19474"/>
    <cellStyle name="Total 3 5 2 2 9 3" xfId="36642"/>
    <cellStyle name="Total 3 5 2 3" xfId="3708"/>
    <cellStyle name="Total 3 5 2 3 2" xfId="4817"/>
    <cellStyle name="Total 3 5 2 3 2 2" xfId="15187"/>
    <cellStyle name="Total 3 5 2 3 2 2 2" xfId="33198"/>
    <cellStyle name="Total 3 5 2 3 2 3" xfId="26825"/>
    <cellStyle name="Total 3 5 2 3 3" xfId="5799"/>
    <cellStyle name="Total 3 5 2 3 3 2" xfId="16168"/>
    <cellStyle name="Total 3 5 2 3 3 2 2" xfId="34093"/>
    <cellStyle name="Total 3 5 2 3 3 3" xfId="27806"/>
    <cellStyle name="Total 3 5 2 3 4" xfId="7464"/>
    <cellStyle name="Total 3 5 2 3 4 2" xfId="17833"/>
    <cellStyle name="Total 3 5 2 3 4 3" xfId="29732"/>
    <cellStyle name="Total 3 5 2 3 5" xfId="8219"/>
    <cellStyle name="Total 3 5 2 3 5 2" xfId="18588"/>
    <cellStyle name="Total 3 5 2 3 5 3" xfId="35756"/>
    <cellStyle name="Total 3 5 2 3 6" xfId="8913"/>
    <cellStyle name="Total 3 5 2 3 6 2" xfId="19282"/>
    <cellStyle name="Total 3 5 2 3 6 3" xfId="36450"/>
    <cellStyle name="Total 3 5 2 3 7" xfId="9531"/>
    <cellStyle name="Total 3 5 2 3 7 2" xfId="19900"/>
    <cellStyle name="Total 3 5 2 3 7 3" xfId="37068"/>
    <cellStyle name="Total 3 5 2 3 8" xfId="14078"/>
    <cellStyle name="Total 3 5 2 3 8 2" xfId="25716"/>
    <cellStyle name="Total 3 5 2 3 9" xfId="23189"/>
    <cellStyle name="Total 3 5 2 4" xfId="3449"/>
    <cellStyle name="Total 3 5 2 4 2" xfId="4303"/>
    <cellStyle name="Total 3 5 2 4 2 2" xfId="14673"/>
    <cellStyle name="Total 3 5 2 4 2 2 2" xfId="32732"/>
    <cellStyle name="Total 3 5 2 4 2 3" xfId="26311"/>
    <cellStyle name="Total 3 5 2 4 3" xfId="5540"/>
    <cellStyle name="Total 3 5 2 4 3 2" xfId="15909"/>
    <cellStyle name="Total 3 5 2 4 3 2 2" xfId="33834"/>
    <cellStyle name="Total 3 5 2 4 3 3" xfId="27547"/>
    <cellStyle name="Total 3 5 2 4 4" xfId="7205"/>
    <cellStyle name="Total 3 5 2 4 4 2" xfId="17574"/>
    <cellStyle name="Total 3 5 2 4 4 3" xfId="29473"/>
    <cellStyle name="Total 3 5 2 4 5" xfId="7960"/>
    <cellStyle name="Total 3 5 2 4 5 2" xfId="18329"/>
    <cellStyle name="Total 3 5 2 4 5 3" xfId="35497"/>
    <cellStyle name="Total 3 5 2 4 6" xfId="8654"/>
    <cellStyle name="Total 3 5 2 4 6 2" xfId="19023"/>
    <cellStyle name="Total 3 5 2 4 6 3" xfId="36191"/>
    <cellStyle name="Total 3 5 2 4 7" xfId="9272"/>
    <cellStyle name="Total 3 5 2 4 7 2" xfId="19641"/>
    <cellStyle name="Total 3 5 2 4 7 3" xfId="36809"/>
    <cellStyle name="Total 3 5 2 4 8" xfId="13819"/>
    <cellStyle name="Total 3 5 2 4 8 2" xfId="25457"/>
    <cellStyle name="Total 3 5 2 4 9" xfId="22930"/>
    <cellStyle name="Total 3 5 2 5" xfId="4990"/>
    <cellStyle name="Total 3 5 2 5 2" xfId="15360"/>
    <cellStyle name="Total 3 5 2 5 2 2" xfId="33355"/>
    <cellStyle name="Total 3 5 2 5 3" xfId="26998"/>
    <cellStyle name="Total 3 5 2 6" xfId="3909"/>
    <cellStyle name="Total 3 5 2 6 2" xfId="14279"/>
    <cellStyle name="Total 3 5 2 6 2 2" xfId="32365"/>
    <cellStyle name="Total 3 5 2 6 3" xfId="25917"/>
    <cellStyle name="Total 3 5 2 7" xfId="3950"/>
    <cellStyle name="Total 3 5 2 7 2" xfId="14320"/>
    <cellStyle name="Total 3 5 2 7 2 2" xfId="32406"/>
    <cellStyle name="Total 3 5 2 7 3" xfId="25958"/>
    <cellStyle name="Total 3 5 2 8" xfId="3975"/>
    <cellStyle name="Total 3 5 2 8 2" xfId="14345"/>
    <cellStyle name="Total 3 5 2 8 3" xfId="25983"/>
    <cellStyle name="Total 3 5 2 9" xfId="6436"/>
    <cellStyle name="Total 3 5 2 9 2" xfId="16805"/>
    <cellStyle name="Total 3 5 2 9 3" xfId="34570"/>
    <cellStyle name="Total 3 5 3" xfId="1164"/>
    <cellStyle name="Total 3 5 3 10" xfId="6149"/>
    <cellStyle name="Total 3 5 3 10 2" xfId="16518"/>
    <cellStyle name="Total 3 5 3 10 3" xfId="34374"/>
    <cellStyle name="Total 3 5 3 11" xfId="6316"/>
    <cellStyle name="Total 3 5 3 11 2" xfId="16685"/>
    <cellStyle name="Total 3 5 3 11 3" xfId="34462"/>
    <cellStyle name="Total 3 5 3 12" xfId="11534"/>
    <cellStyle name="Total 3 5 3 12 2" xfId="24497"/>
    <cellStyle name="Total 3 5 3 13" xfId="21970"/>
    <cellStyle name="Total 3 5 3 2" xfId="2206"/>
    <cellStyle name="Total 3 5 3 2 2" xfId="5102"/>
    <cellStyle name="Total 3 5 3 2 2 2" xfId="15472"/>
    <cellStyle name="Total 3 5 3 2 2 2 2" xfId="33452"/>
    <cellStyle name="Total 3 5 3 2 2 3" xfId="27110"/>
    <cellStyle name="Total 3 5 3 2 3" xfId="5052"/>
    <cellStyle name="Total 3 5 3 2 3 2" xfId="15422"/>
    <cellStyle name="Total 3 5 3 2 3 2 2" xfId="33410"/>
    <cellStyle name="Total 3 5 3 2 3 3" xfId="27060"/>
    <cellStyle name="Total 3 5 3 2 4" xfId="6292"/>
    <cellStyle name="Total 3 5 3 2 4 2" xfId="16661"/>
    <cellStyle name="Total 3 5 3 2 4 3" xfId="28286"/>
    <cellStyle name="Total 3 5 3 2 5" xfId="7029"/>
    <cellStyle name="Total 3 5 3 2 5 2" xfId="17398"/>
    <cellStyle name="Total 3 5 3 2 5 3" xfId="35103"/>
    <cellStyle name="Total 3 5 3 2 6" xfId="7786"/>
    <cellStyle name="Total 3 5 3 2 6 2" xfId="18155"/>
    <cellStyle name="Total 3 5 3 2 6 3" xfId="35323"/>
    <cellStyle name="Total 3 5 3 2 7" xfId="8487"/>
    <cellStyle name="Total 3 5 3 2 7 2" xfId="18856"/>
    <cellStyle name="Total 3 5 3 2 7 3" xfId="36024"/>
    <cellStyle name="Total 3 5 3 2 8" xfId="12576"/>
    <cellStyle name="Total 3 5 3 2 8 2" xfId="24128"/>
    <cellStyle name="Total 3 5 3 2 9" xfId="21592"/>
    <cellStyle name="Total 3 5 3 3" xfId="3703"/>
    <cellStyle name="Total 3 5 3 3 2" xfId="4328"/>
    <cellStyle name="Total 3 5 3 3 2 2" xfId="14698"/>
    <cellStyle name="Total 3 5 3 3 2 2 2" xfId="32753"/>
    <cellStyle name="Total 3 5 3 3 2 3" xfId="26336"/>
    <cellStyle name="Total 3 5 3 3 3" xfId="5794"/>
    <cellStyle name="Total 3 5 3 3 3 2" xfId="16163"/>
    <cellStyle name="Total 3 5 3 3 3 2 2" xfId="34088"/>
    <cellStyle name="Total 3 5 3 3 3 3" xfId="27801"/>
    <cellStyle name="Total 3 5 3 3 4" xfId="7459"/>
    <cellStyle name="Total 3 5 3 3 4 2" xfId="17828"/>
    <cellStyle name="Total 3 5 3 3 4 3" xfId="29727"/>
    <cellStyle name="Total 3 5 3 3 5" xfId="8214"/>
    <cellStyle name="Total 3 5 3 3 5 2" xfId="18583"/>
    <cellStyle name="Total 3 5 3 3 5 3" xfId="35751"/>
    <cellStyle name="Total 3 5 3 3 6" xfId="8908"/>
    <cellStyle name="Total 3 5 3 3 6 2" xfId="19277"/>
    <cellStyle name="Total 3 5 3 3 6 3" xfId="36445"/>
    <cellStyle name="Total 3 5 3 3 7" xfId="9526"/>
    <cellStyle name="Total 3 5 3 3 7 2" xfId="19895"/>
    <cellStyle name="Total 3 5 3 3 7 3" xfId="37063"/>
    <cellStyle name="Total 3 5 3 3 8" xfId="14073"/>
    <cellStyle name="Total 3 5 3 3 8 2" xfId="25711"/>
    <cellStyle name="Total 3 5 3 3 9" xfId="23184"/>
    <cellStyle name="Total 3 5 3 4" xfId="4072"/>
    <cellStyle name="Total 3 5 3 4 2" xfId="14442"/>
    <cellStyle name="Total 3 5 3 4 2 2" xfId="32515"/>
    <cellStyle name="Total 3 5 3 4 3" xfId="26080"/>
    <cellStyle name="Total 3 5 3 5" xfId="4824"/>
    <cellStyle name="Total 3 5 3 5 2" xfId="15194"/>
    <cellStyle name="Total 3 5 3 5 2 2" xfId="33205"/>
    <cellStyle name="Total 3 5 3 5 3" xfId="26832"/>
    <cellStyle name="Total 3 5 3 6" xfId="4369"/>
    <cellStyle name="Total 3 5 3 6 2" xfId="14739"/>
    <cellStyle name="Total 3 5 3 6 2 2" xfId="32790"/>
    <cellStyle name="Total 3 5 3 6 3" xfId="26377"/>
    <cellStyle name="Total 3 5 3 7" xfId="4612"/>
    <cellStyle name="Total 3 5 3 7 2" xfId="14982"/>
    <cellStyle name="Total 3 5 3 7 3" xfId="26620"/>
    <cellStyle name="Total 3 5 3 8" xfId="6551"/>
    <cellStyle name="Total 3 5 3 8 2" xfId="16920"/>
    <cellStyle name="Total 3 5 3 8 3" xfId="34685"/>
    <cellStyle name="Total 3 5 3 9" xfId="6125"/>
    <cellStyle name="Total 3 5 3 9 2" xfId="16494"/>
    <cellStyle name="Total 3 5 3 9 3" xfId="34350"/>
    <cellStyle name="Total 3 5 4" xfId="897"/>
    <cellStyle name="Total 3 5 4 10" xfId="8374"/>
    <cellStyle name="Total 3 5 4 10 2" xfId="18743"/>
    <cellStyle name="Total 3 5 4 10 3" xfId="35911"/>
    <cellStyle name="Total 3 5 4 11" xfId="9049"/>
    <cellStyle name="Total 3 5 4 11 2" xfId="19418"/>
    <cellStyle name="Total 3 5 4 11 3" xfId="36586"/>
    <cellStyle name="Total 3 5 4 12" xfId="11267"/>
    <cellStyle name="Total 3 5 4 12 2" xfId="24998"/>
    <cellStyle name="Total 3 5 4 13" xfId="22471"/>
    <cellStyle name="Total 3 5 4 2" xfId="3522"/>
    <cellStyle name="Total 3 5 4 2 2" xfId="4029"/>
    <cellStyle name="Total 3 5 4 2 2 2" xfId="14399"/>
    <cellStyle name="Total 3 5 4 2 2 2 2" xfId="32473"/>
    <cellStyle name="Total 3 5 4 2 2 3" xfId="26037"/>
    <cellStyle name="Total 3 5 4 2 3" xfId="5613"/>
    <cellStyle name="Total 3 5 4 2 3 2" xfId="15982"/>
    <cellStyle name="Total 3 5 4 2 3 2 2" xfId="33907"/>
    <cellStyle name="Total 3 5 4 2 3 3" xfId="27620"/>
    <cellStyle name="Total 3 5 4 2 4" xfId="7278"/>
    <cellStyle name="Total 3 5 4 2 4 2" xfId="17647"/>
    <cellStyle name="Total 3 5 4 2 4 3" xfId="29546"/>
    <cellStyle name="Total 3 5 4 2 5" xfId="8033"/>
    <cellStyle name="Total 3 5 4 2 5 2" xfId="18402"/>
    <cellStyle name="Total 3 5 4 2 5 3" xfId="35570"/>
    <cellStyle name="Total 3 5 4 2 6" xfId="8727"/>
    <cellStyle name="Total 3 5 4 2 6 2" xfId="19096"/>
    <cellStyle name="Total 3 5 4 2 6 3" xfId="36264"/>
    <cellStyle name="Total 3 5 4 2 7" xfId="9345"/>
    <cellStyle name="Total 3 5 4 2 7 2" xfId="19714"/>
    <cellStyle name="Total 3 5 4 2 7 3" xfId="36882"/>
    <cellStyle name="Total 3 5 4 2 8" xfId="13892"/>
    <cellStyle name="Total 3 5 4 2 8 2" xfId="25530"/>
    <cellStyle name="Total 3 5 4 2 9" xfId="23003"/>
    <cellStyle name="Total 3 5 4 3" xfId="3763"/>
    <cellStyle name="Total 3 5 4 3 2" xfId="4182"/>
    <cellStyle name="Total 3 5 4 3 2 2" xfId="14552"/>
    <cellStyle name="Total 3 5 4 3 2 2 2" xfId="32619"/>
    <cellStyle name="Total 3 5 4 3 2 3" xfId="26190"/>
    <cellStyle name="Total 3 5 4 3 3" xfId="5854"/>
    <cellStyle name="Total 3 5 4 3 3 2" xfId="16223"/>
    <cellStyle name="Total 3 5 4 3 3 2 2" xfId="34148"/>
    <cellStyle name="Total 3 5 4 3 3 3" xfId="27861"/>
    <cellStyle name="Total 3 5 4 3 4" xfId="7519"/>
    <cellStyle name="Total 3 5 4 3 4 2" xfId="17888"/>
    <cellStyle name="Total 3 5 4 3 4 3" xfId="29787"/>
    <cellStyle name="Total 3 5 4 3 5" xfId="8274"/>
    <cellStyle name="Total 3 5 4 3 5 2" xfId="18643"/>
    <cellStyle name="Total 3 5 4 3 5 3" xfId="35811"/>
    <cellStyle name="Total 3 5 4 3 6" xfId="8968"/>
    <cellStyle name="Total 3 5 4 3 6 2" xfId="19337"/>
    <cellStyle name="Total 3 5 4 3 6 3" xfId="36505"/>
    <cellStyle name="Total 3 5 4 3 7" xfId="9586"/>
    <cellStyle name="Total 3 5 4 3 7 2" xfId="19955"/>
    <cellStyle name="Total 3 5 4 3 7 3" xfId="37123"/>
    <cellStyle name="Total 3 5 4 3 8" xfId="14133"/>
    <cellStyle name="Total 3 5 4 3 8 2" xfId="25771"/>
    <cellStyle name="Total 3 5 4 3 9" xfId="23244"/>
    <cellStyle name="Total 3 5 4 4" xfId="1862"/>
    <cellStyle name="Total 3 5 4 4 2" xfId="12232"/>
    <cellStyle name="Total 3 5 4 4 2 2" xfId="31016"/>
    <cellStyle name="Total 3 5 4 4 3" xfId="23784"/>
    <cellStyle name="Total 3 5 4 5" xfId="5233"/>
    <cellStyle name="Total 3 5 4 5 2" xfId="15602"/>
    <cellStyle name="Total 3 5 4 5 2 2" xfId="33563"/>
    <cellStyle name="Total 3 5 4 5 3" xfId="27240"/>
    <cellStyle name="Total 3 5 4 6" xfId="1769"/>
    <cellStyle name="Total 3 5 4 6 2" xfId="12139"/>
    <cellStyle name="Total 3 5 4 6 2 2" xfId="30931"/>
    <cellStyle name="Total 3 5 4 6 3" xfId="23691"/>
    <cellStyle name="Total 3 5 4 7" xfId="5069"/>
    <cellStyle name="Total 3 5 4 7 2" xfId="15439"/>
    <cellStyle name="Total 3 5 4 7 3" xfId="27077"/>
    <cellStyle name="Total 3 5 4 8" xfId="6860"/>
    <cellStyle name="Total 3 5 4 8 2" xfId="17229"/>
    <cellStyle name="Total 3 5 4 8 3" xfId="34990"/>
    <cellStyle name="Total 3 5 4 9" xfId="7641"/>
    <cellStyle name="Total 3 5 4 9 2" xfId="18010"/>
    <cellStyle name="Total 3 5 4 9 3" xfId="35178"/>
    <cellStyle name="Total 3 5 5" xfId="3371"/>
    <cellStyle name="Total 3 5 5 2" xfId="4364"/>
    <cellStyle name="Total 3 5 5 2 2" xfId="14734"/>
    <cellStyle name="Total 3 5 5 2 2 2" xfId="32786"/>
    <cellStyle name="Total 3 5 5 2 3" xfId="26372"/>
    <cellStyle name="Total 3 5 5 3" xfId="5462"/>
    <cellStyle name="Total 3 5 5 3 2" xfId="15831"/>
    <cellStyle name="Total 3 5 5 3 2 2" xfId="33756"/>
    <cellStyle name="Total 3 5 5 3 3" xfId="27469"/>
    <cellStyle name="Total 3 5 5 4" xfId="7127"/>
    <cellStyle name="Total 3 5 5 4 2" xfId="17496"/>
    <cellStyle name="Total 3 5 5 4 3" xfId="29395"/>
    <cellStyle name="Total 3 5 5 5" xfId="7882"/>
    <cellStyle name="Total 3 5 5 5 2" xfId="18251"/>
    <cellStyle name="Total 3 5 5 5 3" xfId="35419"/>
    <cellStyle name="Total 3 5 5 6" xfId="8576"/>
    <cellStyle name="Total 3 5 5 6 2" xfId="18945"/>
    <cellStyle name="Total 3 5 5 6 3" xfId="36113"/>
    <cellStyle name="Total 3 5 5 7" xfId="9194"/>
    <cellStyle name="Total 3 5 5 7 2" xfId="19563"/>
    <cellStyle name="Total 3 5 5 7 3" xfId="36731"/>
    <cellStyle name="Total 3 5 5 8" xfId="13741"/>
    <cellStyle name="Total 3 5 5 8 2" xfId="25379"/>
    <cellStyle name="Total 3 5 5 9" xfId="22852"/>
    <cellStyle name="Total 3 5 6" xfId="3667"/>
    <cellStyle name="Total 3 5 6 2" xfId="4165"/>
    <cellStyle name="Total 3 5 6 2 2" xfId="14535"/>
    <cellStyle name="Total 3 5 6 2 2 2" xfId="32605"/>
    <cellStyle name="Total 3 5 6 2 3" xfId="26173"/>
    <cellStyle name="Total 3 5 6 3" xfId="5758"/>
    <cellStyle name="Total 3 5 6 3 2" xfId="16127"/>
    <cellStyle name="Total 3 5 6 3 2 2" xfId="34052"/>
    <cellStyle name="Total 3 5 6 3 3" xfId="27765"/>
    <cellStyle name="Total 3 5 6 4" xfId="7423"/>
    <cellStyle name="Total 3 5 6 4 2" xfId="17792"/>
    <cellStyle name="Total 3 5 6 4 3" xfId="29691"/>
    <cellStyle name="Total 3 5 6 5" xfId="8178"/>
    <cellStyle name="Total 3 5 6 5 2" xfId="18547"/>
    <cellStyle name="Total 3 5 6 5 3" xfId="35715"/>
    <cellStyle name="Total 3 5 6 6" xfId="8872"/>
    <cellStyle name="Total 3 5 6 6 2" xfId="19241"/>
    <cellStyle name="Total 3 5 6 6 3" xfId="36409"/>
    <cellStyle name="Total 3 5 6 7" xfId="9490"/>
    <cellStyle name="Total 3 5 6 7 2" xfId="19859"/>
    <cellStyle name="Total 3 5 6 7 3" xfId="37027"/>
    <cellStyle name="Total 3 5 6 8" xfId="14037"/>
    <cellStyle name="Total 3 5 6 8 2" xfId="25675"/>
    <cellStyle name="Total 3 5 6 9" xfId="23148"/>
    <cellStyle name="Total 3 5 7" xfId="4161"/>
    <cellStyle name="Total 3 5 7 2" xfId="14531"/>
    <cellStyle name="Total 3 5 7 2 2" xfId="32602"/>
    <cellStyle name="Total 3 5 7 3" xfId="26169"/>
    <cellStyle name="Total 3 5 8" xfId="5132"/>
    <cellStyle name="Total 3 5 8 2" xfId="15502"/>
    <cellStyle name="Total 3 5 8 2 2" xfId="33477"/>
    <cellStyle name="Total 3 5 8 3" xfId="27140"/>
    <cellStyle name="Total 3 5 9" xfId="5011"/>
    <cellStyle name="Total 3 5 9 2" xfId="15381"/>
    <cellStyle name="Total 3 5 9 2 2" xfId="33374"/>
    <cellStyle name="Total 3 5 9 3" xfId="27019"/>
    <cellStyle name="Total 3 6" xfId="571"/>
    <cellStyle name="Total 3 6 10" xfId="4019"/>
    <cellStyle name="Total 3 6 10 2" xfId="14389"/>
    <cellStyle name="Total 3 6 10 3" xfId="26027"/>
    <cellStyle name="Total 3 6 11" xfId="6159"/>
    <cellStyle name="Total 3 6 11 2" xfId="16528"/>
    <cellStyle name="Total 3 6 11 3" xfId="34384"/>
    <cellStyle name="Total 3 6 12" xfId="6956"/>
    <cellStyle name="Total 3 6 12 2" xfId="17325"/>
    <cellStyle name="Total 3 6 12 3" xfId="35030"/>
    <cellStyle name="Total 3 6 13" xfId="7728"/>
    <cellStyle name="Total 3 6 13 2" xfId="18097"/>
    <cellStyle name="Total 3 6 13 3" xfId="35265"/>
    <cellStyle name="Total 3 6 14" xfId="8455"/>
    <cellStyle name="Total 3 6 14 2" xfId="18824"/>
    <cellStyle name="Total 3 6 14 3" xfId="35992"/>
    <cellStyle name="Total 3 6 15" xfId="10943"/>
    <cellStyle name="Total 3 6 15 2" xfId="23498"/>
    <cellStyle name="Total 3 6 16" xfId="21416"/>
    <cellStyle name="Total 3 6 2" xfId="1002"/>
    <cellStyle name="Total 3 6 2 10" xfId="6348"/>
    <cellStyle name="Total 3 6 2 10 2" xfId="16717"/>
    <cellStyle name="Total 3 6 2 10 3" xfId="34493"/>
    <cellStyle name="Total 3 6 2 11" xfId="6467"/>
    <cellStyle name="Total 3 6 2 11 2" xfId="16836"/>
    <cellStyle name="Total 3 6 2 11 3" xfId="34601"/>
    <cellStyle name="Total 3 6 2 12" xfId="6178"/>
    <cellStyle name="Total 3 6 2 12 2" xfId="16547"/>
    <cellStyle name="Total 3 6 2 12 3" xfId="34403"/>
    <cellStyle name="Total 3 6 2 13" xfId="11372"/>
    <cellStyle name="Total 3 6 2 13 2" xfId="23608"/>
    <cellStyle name="Total 3 6 2 14" xfId="21808"/>
    <cellStyle name="Total 3 6 2 2" xfId="3095"/>
    <cellStyle name="Total 3 6 2 2 10" xfId="13465"/>
    <cellStyle name="Total 3 6 2 2 10 2" xfId="25103"/>
    <cellStyle name="Total 3 6 2 2 11" xfId="22576"/>
    <cellStyle name="Total 3 6 2 2 2" xfId="3535"/>
    <cellStyle name="Total 3 6 2 2 2 2" xfId="4345"/>
    <cellStyle name="Total 3 6 2 2 2 2 2" xfId="14715"/>
    <cellStyle name="Total 3 6 2 2 2 2 2 2" xfId="32770"/>
    <cellStyle name="Total 3 6 2 2 2 2 3" xfId="26353"/>
    <cellStyle name="Total 3 6 2 2 2 3" xfId="5626"/>
    <cellStyle name="Total 3 6 2 2 2 3 2" xfId="15995"/>
    <cellStyle name="Total 3 6 2 2 2 3 2 2" xfId="33920"/>
    <cellStyle name="Total 3 6 2 2 2 3 3" xfId="27633"/>
    <cellStyle name="Total 3 6 2 2 2 4" xfId="7291"/>
    <cellStyle name="Total 3 6 2 2 2 4 2" xfId="17660"/>
    <cellStyle name="Total 3 6 2 2 2 4 3" xfId="29559"/>
    <cellStyle name="Total 3 6 2 2 2 5" xfId="8046"/>
    <cellStyle name="Total 3 6 2 2 2 5 2" xfId="18415"/>
    <cellStyle name="Total 3 6 2 2 2 5 3" xfId="35583"/>
    <cellStyle name="Total 3 6 2 2 2 6" xfId="8740"/>
    <cellStyle name="Total 3 6 2 2 2 6 2" xfId="19109"/>
    <cellStyle name="Total 3 6 2 2 2 6 3" xfId="36277"/>
    <cellStyle name="Total 3 6 2 2 2 7" xfId="9358"/>
    <cellStyle name="Total 3 6 2 2 2 7 2" xfId="19727"/>
    <cellStyle name="Total 3 6 2 2 2 7 3" xfId="36895"/>
    <cellStyle name="Total 3 6 2 2 2 8" xfId="13905"/>
    <cellStyle name="Total 3 6 2 2 2 8 2" xfId="25543"/>
    <cellStyle name="Total 3 6 2 2 2 9" xfId="23016"/>
    <cellStyle name="Total 3 6 2 2 3" xfId="3814"/>
    <cellStyle name="Total 3 6 2 2 3 2" xfId="5169"/>
    <cellStyle name="Total 3 6 2 2 3 2 2" xfId="15538"/>
    <cellStyle name="Total 3 6 2 2 3 2 2 2" xfId="33512"/>
    <cellStyle name="Total 3 6 2 2 3 2 3" xfId="27176"/>
    <cellStyle name="Total 3 6 2 2 3 3" xfId="5905"/>
    <cellStyle name="Total 3 6 2 2 3 3 2" xfId="16274"/>
    <cellStyle name="Total 3 6 2 2 3 3 2 2" xfId="34199"/>
    <cellStyle name="Total 3 6 2 2 3 3 3" xfId="27912"/>
    <cellStyle name="Total 3 6 2 2 3 4" xfId="7570"/>
    <cellStyle name="Total 3 6 2 2 3 4 2" xfId="17939"/>
    <cellStyle name="Total 3 6 2 2 3 4 3" xfId="29838"/>
    <cellStyle name="Total 3 6 2 2 3 5" xfId="8325"/>
    <cellStyle name="Total 3 6 2 2 3 5 2" xfId="18694"/>
    <cellStyle name="Total 3 6 2 2 3 5 3" xfId="35862"/>
    <cellStyle name="Total 3 6 2 2 3 6" xfId="9019"/>
    <cellStyle name="Total 3 6 2 2 3 6 2" xfId="19388"/>
    <cellStyle name="Total 3 6 2 2 3 6 3" xfId="36556"/>
    <cellStyle name="Total 3 6 2 2 3 7" xfId="9637"/>
    <cellStyle name="Total 3 6 2 2 3 7 2" xfId="20006"/>
    <cellStyle name="Total 3 6 2 2 3 7 3" xfId="37174"/>
    <cellStyle name="Total 3 6 2 2 3 8" xfId="14184"/>
    <cellStyle name="Total 3 6 2 2 3 8 2" xfId="25822"/>
    <cellStyle name="Total 3 6 2 2 3 9" xfId="23295"/>
    <cellStyle name="Total 3 6 2 2 4" xfId="4097"/>
    <cellStyle name="Total 3 6 2 2 4 2" xfId="14467"/>
    <cellStyle name="Total 3 6 2 2 4 2 2" xfId="32540"/>
    <cellStyle name="Total 3 6 2 2 4 3" xfId="26105"/>
    <cellStyle name="Total 3 6 2 2 5" xfId="5302"/>
    <cellStyle name="Total 3 6 2 2 5 2" xfId="15671"/>
    <cellStyle name="Total 3 6 2 2 5 2 2" xfId="33623"/>
    <cellStyle name="Total 3 6 2 2 5 3" xfId="27309"/>
    <cellStyle name="Total 3 6 2 2 6" xfId="6938"/>
    <cellStyle name="Total 3 6 2 2 6 2" xfId="17307"/>
    <cellStyle name="Total 3 6 2 2 6 3" xfId="29119"/>
    <cellStyle name="Total 3 6 2 2 7" xfId="7713"/>
    <cellStyle name="Total 3 6 2 2 7 2" xfId="18082"/>
    <cellStyle name="Total 3 6 2 2 7 3" xfId="35250"/>
    <cellStyle name="Total 3 6 2 2 8" xfId="8441"/>
    <cellStyle name="Total 3 6 2 2 8 2" xfId="18810"/>
    <cellStyle name="Total 3 6 2 2 8 3" xfId="35978"/>
    <cellStyle name="Total 3 6 2 2 9" xfId="9100"/>
    <cellStyle name="Total 3 6 2 2 9 2" xfId="19469"/>
    <cellStyle name="Total 3 6 2 2 9 3" xfId="36637"/>
    <cellStyle name="Total 3 6 2 3" xfId="3720"/>
    <cellStyle name="Total 3 6 2 3 2" xfId="4763"/>
    <cellStyle name="Total 3 6 2 3 2 2" xfId="15133"/>
    <cellStyle name="Total 3 6 2 3 2 2 2" xfId="33146"/>
    <cellStyle name="Total 3 6 2 3 2 3" xfId="26771"/>
    <cellStyle name="Total 3 6 2 3 3" xfId="5811"/>
    <cellStyle name="Total 3 6 2 3 3 2" xfId="16180"/>
    <cellStyle name="Total 3 6 2 3 3 2 2" xfId="34105"/>
    <cellStyle name="Total 3 6 2 3 3 3" xfId="27818"/>
    <cellStyle name="Total 3 6 2 3 4" xfId="7476"/>
    <cellStyle name="Total 3 6 2 3 4 2" xfId="17845"/>
    <cellStyle name="Total 3 6 2 3 4 3" xfId="29744"/>
    <cellStyle name="Total 3 6 2 3 5" xfId="8231"/>
    <cellStyle name="Total 3 6 2 3 5 2" xfId="18600"/>
    <cellStyle name="Total 3 6 2 3 5 3" xfId="35768"/>
    <cellStyle name="Total 3 6 2 3 6" xfId="8925"/>
    <cellStyle name="Total 3 6 2 3 6 2" xfId="19294"/>
    <cellStyle name="Total 3 6 2 3 6 3" xfId="36462"/>
    <cellStyle name="Total 3 6 2 3 7" xfId="9543"/>
    <cellStyle name="Total 3 6 2 3 7 2" xfId="19912"/>
    <cellStyle name="Total 3 6 2 3 7 3" xfId="37080"/>
    <cellStyle name="Total 3 6 2 3 8" xfId="14090"/>
    <cellStyle name="Total 3 6 2 3 8 2" xfId="25728"/>
    <cellStyle name="Total 3 6 2 3 9" xfId="23201"/>
    <cellStyle name="Total 3 6 2 4" xfId="3569"/>
    <cellStyle name="Total 3 6 2 4 2" xfId="4054"/>
    <cellStyle name="Total 3 6 2 4 2 2" xfId="14424"/>
    <cellStyle name="Total 3 6 2 4 2 2 2" xfId="32497"/>
    <cellStyle name="Total 3 6 2 4 2 3" xfId="26062"/>
    <cellStyle name="Total 3 6 2 4 3" xfId="5660"/>
    <cellStyle name="Total 3 6 2 4 3 2" xfId="16029"/>
    <cellStyle name="Total 3 6 2 4 3 2 2" xfId="33954"/>
    <cellStyle name="Total 3 6 2 4 3 3" xfId="27667"/>
    <cellStyle name="Total 3 6 2 4 4" xfId="7325"/>
    <cellStyle name="Total 3 6 2 4 4 2" xfId="17694"/>
    <cellStyle name="Total 3 6 2 4 4 3" xfId="29593"/>
    <cellStyle name="Total 3 6 2 4 5" xfId="8080"/>
    <cellStyle name="Total 3 6 2 4 5 2" xfId="18449"/>
    <cellStyle name="Total 3 6 2 4 5 3" xfId="35617"/>
    <cellStyle name="Total 3 6 2 4 6" xfId="8774"/>
    <cellStyle name="Total 3 6 2 4 6 2" xfId="19143"/>
    <cellStyle name="Total 3 6 2 4 6 3" xfId="36311"/>
    <cellStyle name="Total 3 6 2 4 7" xfId="9392"/>
    <cellStyle name="Total 3 6 2 4 7 2" xfId="19761"/>
    <cellStyle name="Total 3 6 2 4 7 3" xfId="36929"/>
    <cellStyle name="Total 3 6 2 4 8" xfId="13939"/>
    <cellStyle name="Total 3 6 2 4 8 2" xfId="25577"/>
    <cellStyle name="Total 3 6 2 4 9" xfId="23050"/>
    <cellStyle name="Total 3 6 2 5" xfId="5028"/>
    <cellStyle name="Total 3 6 2 5 2" xfId="15398"/>
    <cellStyle name="Total 3 6 2 5 2 2" xfId="33390"/>
    <cellStyle name="Total 3 6 2 5 3" xfId="27036"/>
    <cellStyle name="Total 3 6 2 6" xfId="3908"/>
    <cellStyle name="Total 3 6 2 6 2" xfId="14278"/>
    <cellStyle name="Total 3 6 2 6 2 2" xfId="32364"/>
    <cellStyle name="Total 3 6 2 6 3" xfId="25916"/>
    <cellStyle name="Total 3 6 2 7" xfId="4250"/>
    <cellStyle name="Total 3 6 2 7 2" xfId="14620"/>
    <cellStyle name="Total 3 6 2 7 2 2" xfId="32683"/>
    <cellStyle name="Total 3 6 2 7 3" xfId="26258"/>
    <cellStyle name="Total 3 6 2 8" xfId="5919"/>
    <cellStyle name="Total 3 6 2 8 2" xfId="16288"/>
    <cellStyle name="Total 3 6 2 8 3" xfId="27926"/>
    <cellStyle name="Total 3 6 2 9" xfId="6431"/>
    <cellStyle name="Total 3 6 2 9 2" xfId="16800"/>
    <cellStyle name="Total 3 6 2 9 3" xfId="34565"/>
    <cellStyle name="Total 3 6 3" xfId="1159"/>
    <cellStyle name="Total 3 6 3 10" xfId="6727"/>
    <cellStyle name="Total 3 6 3 10 2" xfId="17096"/>
    <cellStyle name="Total 3 6 3 10 3" xfId="34861"/>
    <cellStyle name="Total 3 6 3 11" xfId="6384"/>
    <cellStyle name="Total 3 6 3 11 2" xfId="16753"/>
    <cellStyle name="Total 3 6 3 11 3" xfId="34524"/>
    <cellStyle name="Total 3 6 3 12" xfId="11529"/>
    <cellStyle name="Total 3 6 3 12 2" xfId="24492"/>
    <cellStyle name="Total 3 6 3 13" xfId="21965"/>
    <cellStyle name="Total 3 6 3 2" xfId="2204"/>
    <cellStyle name="Total 3 6 3 2 2" xfId="3835"/>
    <cellStyle name="Total 3 6 3 2 2 2" xfId="14205"/>
    <cellStyle name="Total 3 6 3 2 2 2 2" xfId="32295"/>
    <cellStyle name="Total 3 6 3 2 2 3" xfId="25843"/>
    <cellStyle name="Total 3 6 3 2 3" xfId="1778"/>
    <cellStyle name="Total 3 6 3 2 3 2" xfId="12148"/>
    <cellStyle name="Total 3 6 3 2 3 2 2" xfId="30938"/>
    <cellStyle name="Total 3 6 3 2 3 3" xfId="23700"/>
    <cellStyle name="Total 3 6 3 2 4" xfId="6290"/>
    <cellStyle name="Total 3 6 3 2 4 2" xfId="16659"/>
    <cellStyle name="Total 3 6 3 2 4 3" xfId="28284"/>
    <cellStyle name="Total 3 6 3 2 5" xfId="6792"/>
    <cellStyle name="Total 3 6 3 2 5 2" xfId="17161"/>
    <cellStyle name="Total 3 6 3 2 5 3" xfId="34926"/>
    <cellStyle name="Total 3 6 3 2 6" xfId="7586"/>
    <cellStyle name="Total 3 6 3 2 6 2" xfId="17955"/>
    <cellStyle name="Total 3 6 3 2 6 3" xfId="35123"/>
    <cellStyle name="Total 3 6 3 2 7" xfId="8337"/>
    <cellStyle name="Total 3 6 3 2 7 2" xfId="18706"/>
    <cellStyle name="Total 3 6 3 2 7 3" xfId="35874"/>
    <cellStyle name="Total 3 6 3 2 8" xfId="12574"/>
    <cellStyle name="Total 3 6 3 2 8 2" xfId="24126"/>
    <cellStyle name="Total 3 6 3 2 9" xfId="21590"/>
    <cellStyle name="Total 3 6 3 3" xfId="2403"/>
    <cellStyle name="Total 3 6 3 3 2" xfId="4915"/>
    <cellStyle name="Total 3 6 3 3 2 2" xfId="15285"/>
    <cellStyle name="Total 3 6 3 3 2 2 2" xfId="33288"/>
    <cellStyle name="Total 3 6 3 3 2 3" xfId="26923"/>
    <cellStyle name="Total 3 6 3 3 3" xfId="4232"/>
    <cellStyle name="Total 3 6 3 3 3 2" xfId="14602"/>
    <cellStyle name="Total 3 6 3 3 3 2 2" xfId="32666"/>
    <cellStyle name="Total 3 6 3 3 3 3" xfId="26240"/>
    <cellStyle name="Total 3 6 3 3 4" xfId="6412"/>
    <cellStyle name="Total 3 6 3 3 4 2" xfId="16781"/>
    <cellStyle name="Total 3 6 3 3 4 3" xfId="28483"/>
    <cellStyle name="Total 3 6 3 3 5" xfId="6060"/>
    <cellStyle name="Total 3 6 3 3 5 2" xfId="16429"/>
    <cellStyle name="Total 3 6 3 3 5 3" xfId="34285"/>
    <cellStyle name="Total 3 6 3 3 6" xfId="6279"/>
    <cellStyle name="Total 3 6 3 3 6 2" xfId="16648"/>
    <cellStyle name="Total 3 6 3 3 6 3" xfId="34434"/>
    <cellStyle name="Total 3 6 3 3 7" xfId="2529"/>
    <cellStyle name="Total 3 6 3 3 7 2" xfId="12899"/>
    <cellStyle name="Total 3 6 3 3 7 3" xfId="31586"/>
    <cellStyle name="Total 3 6 3 3 8" xfId="12773"/>
    <cellStyle name="Total 3 6 3 3 8 2" xfId="24325"/>
    <cellStyle name="Total 3 6 3 3 9" xfId="21789"/>
    <cellStyle name="Total 3 6 3 4" xfId="4542"/>
    <cellStyle name="Total 3 6 3 4 2" xfId="14912"/>
    <cellStyle name="Total 3 6 3 4 2 2" xfId="32947"/>
    <cellStyle name="Total 3 6 3 4 3" xfId="26550"/>
    <cellStyle name="Total 3 6 3 5" xfId="4400"/>
    <cellStyle name="Total 3 6 3 5 2" xfId="14770"/>
    <cellStyle name="Total 3 6 3 5 2 2" xfId="32816"/>
    <cellStyle name="Total 3 6 3 5 3" xfId="26408"/>
    <cellStyle name="Total 3 6 3 6" xfId="5216"/>
    <cellStyle name="Total 3 6 3 6 2" xfId="15585"/>
    <cellStyle name="Total 3 6 3 6 2 2" xfId="33547"/>
    <cellStyle name="Total 3 6 3 6 3" xfId="27223"/>
    <cellStyle name="Total 3 6 3 7" xfId="5347"/>
    <cellStyle name="Total 3 6 3 7 2" xfId="15716"/>
    <cellStyle name="Total 3 6 3 7 3" xfId="27354"/>
    <cellStyle name="Total 3 6 3 8" xfId="6546"/>
    <cellStyle name="Total 3 6 3 8 2" xfId="16915"/>
    <cellStyle name="Total 3 6 3 8 3" xfId="34680"/>
    <cellStyle name="Total 3 6 3 9" xfId="6651"/>
    <cellStyle name="Total 3 6 3 9 2" xfId="17020"/>
    <cellStyle name="Total 3 6 3 9 3" xfId="34785"/>
    <cellStyle name="Total 3 6 4" xfId="892"/>
    <cellStyle name="Total 3 6 4 10" xfId="8369"/>
    <cellStyle name="Total 3 6 4 10 2" xfId="18738"/>
    <cellStyle name="Total 3 6 4 10 3" xfId="35906"/>
    <cellStyle name="Total 3 6 4 11" xfId="9044"/>
    <cellStyle name="Total 3 6 4 11 2" xfId="19413"/>
    <cellStyle name="Total 3 6 4 11 3" xfId="36581"/>
    <cellStyle name="Total 3 6 4 12" xfId="11262"/>
    <cellStyle name="Total 3 6 4 12 2" xfId="24993"/>
    <cellStyle name="Total 3 6 4 13" xfId="22466"/>
    <cellStyle name="Total 3 6 4 2" xfId="3536"/>
    <cellStyle name="Total 3 6 4 2 2" xfId="4720"/>
    <cellStyle name="Total 3 6 4 2 2 2" xfId="15090"/>
    <cellStyle name="Total 3 6 4 2 2 2 2" xfId="33108"/>
    <cellStyle name="Total 3 6 4 2 2 3" xfId="26728"/>
    <cellStyle name="Total 3 6 4 2 3" xfId="5627"/>
    <cellStyle name="Total 3 6 4 2 3 2" xfId="15996"/>
    <cellStyle name="Total 3 6 4 2 3 2 2" xfId="33921"/>
    <cellStyle name="Total 3 6 4 2 3 3" xfId="27634"/>
    <cellStyle name="Total 3 6 4 2 4" xfId="7292"/>
    <cellStyle name="Total 3 6 4 2 4 2" xfId="17661"/>
    <cellStyle name="Total 3 6 4 2 4 3" xfId="29560"/>
    <cellStyle name="Total 3 6 4 2 5" xfId="8047"/>
    <cellStyle name="Total 3 6 4 2 5 2" xfId="18416"/>
    <cellStyle name="Total 3 6 4 2 5 3" xfId="35584"/>
    <cellStyle name="Total 3 6 4 2 6" xfId="8741"/>
    <cellStyle name="Total 3 6 4 2 6 2" xfId="19110"/>
    <cellStyle name="Total 3 6 4 2 6 3" xfId="36278"/>
    <cellStyle name="Total 3 6 4 2 7" xfId="9359"/>
    <cellStyle name="Total 3 6 4 2 7 2" xfId="19728"/>
    <cellStyle name="Total 3 6 4 2 7 3" xfId="36896"/>
    <cellStyle name="Total 3 6 4 2 8" xfId="13906"/>
    <cellStyle name="Total 3 6 4 2 8 2" xfId="25544"/>
    <cellStyle name="Total 3 6 4 2 9" xfId="23017"/>
    <cellStyle name="Total 3 6 4 3" xfId="3758"/>
    <cellStyle name="Total 3 6 4 3 2" xfId="3840"/>
    <cellStyle name="Total 3 6 4 3 2 2" xfId="14210"/>
    <cellStyle name="Total 3 6 4 3 2 2 2" xfId="32300"/>
    <cellStyle name="Total 3 6 4 3 2 3" xfId="25848"/>
    <cellStyle name="Total 3 6 4 3 3" xfId="5849"/>
    <cellStyle name="Total 3 6 4 3 3 2" xfId="16218"/>
    <cellStyle name="Total 3 6 4 3 3 2 2" xfId="34143"/>
    <cellStyle name="Total 3 6 4 3 3 3" xfId="27856"/>
    <cellStyle name="Total 3 6 4 3 4" xfId="7514"/>
    <cellStyle name="Total 3 6 4 3 4 2" xfId="17883"/>
    <cellStyle name="Total 3 6 4 3 4 3" xfId="29782"/>
    <cellStyle name="Total 3 6 4 3 5" xfId="8269"/>
    <cellStyle name="Total 3 6 4 3 5 2" xfId="18638"/>
    <cellStyle name="Total 3 6 4 3 5 3" xfId="35806"/>
    <cellStyle name="Total 3 6 4 3 6" xfId="8963"/>
    <cellStyle name="Total 3 6 4 3 6 2" xfId="19332"/>
    <cellStyle name="Total 3 6 4 3 6 3" xfId="36500"/>
    <cellStyle name="Total 3 6 4 3 7" xfId="9581"/>
    <cellStyle name="Total 3 6 4 3 7 2" xfId="19950"/>
    <cellStyle name="Total 3 6 4 3 7 3" xfId="37118"/>
    <cellStyle name="Total 3 6 4 3 8" xfId="14128"/>
    <cellStyle name="Total 3 6 4 3 8 2" xfId="25766"/>
    <cellStyle name="Total 3 6 4 3 9" xfId="23239"/>
    <cellStyle name="Total 3 6 4 4" xfId="3865"/>
    <cellStyle name="Total 3 6 4 4 2" xfId="14235"/>
    <cellStyle name="Total 3 6 4 4 2 2" xfId="32325"/>
    <cellStyle name="Total 3 6 4 4 3" xfId="25873"/>
    <cellStyle name="Total 3 6 4 5" xfId="5228"/>
    <cellStyle name="Total 3 6 4 5 2" xfId="15597"/>
    <cellStyle name="Total 3 6 4 5 2 2" xfId="33558"/>
    <cellStyle name="Total 3 6 4 5 3" xfId="27235"/>
    <cellStyle name="Total 3 6 4 6" xfId="4554"/>
    <cellStyle name="Total 3 6 4 6 2" xfId="14924"/>
    <cellStyle name="Total 3 6 4 6 2 2" xfId="32959"/>
    <cellStyle name="Total 3 6 4 6 3" xfId="26562"/>
    <cellStyle name="Total 3 6 4 7" xfId="5921"/>
    <cellStyle name="Total 3 6 4 7 2" xfId="16290"/>
    <cellStyle name="Total 3 6 4 7 3" xfId="27928"/>
    <cellStyle name="Total 3 6 4 8" xfId="6855"/>
    <cellStyle name="Total 3 6 4 8 2" xfId="17224"/>
    <cellStyle name="Total 3 6 4 8 3" xfId="34985"/>
    <cellStyle name="Total 3 6 4 9" xfId="7636"/>
    <cellStyle name="Total 3 6 4 9 2" xfId="18005"/>
    <cellStyle name="Total 3 6 4 9 3" xfId="35173"/>
    <cellStyle name="Total 3 6 5" xfId="3370"/>
    <cellStyle name="Total 3 6 5 2" xfId="4503"/>
    <cellStyle name="Total 3 6 5 2 2" xfId="14873"/>
    <cellStyle name="Total 3 6 5 2 2 2" xfId="32915"/>
    <cellStyle name="Total 3 6 5 2 3" xfId="26511"/>
    <cellStyle name="Total 3 6 5 3" xfId="5461"/>
    <cellStyle name="Total 3 6 5 3 2" xfId="15830"/>
    <cellStyle name="Total 3 6 5 3 2 2" xfId="33755"/>
    <cellStyle name="Total 3 6 5 3 3" xfId="27468"/>
    <cellStyle name="Total 3 6 5 4" xfId="7126"/>
    <cellStyle name="Total 3 6 5 4 2" xfId="17495"/>
    <cellStyle name="Total 3 6 5 4 3" xfId="29394"/>
    <cellStyle name="Total 3 6 5 5" xfId="7881"/>
    <cellStyle name="Total 3 6 5 5 2" xfId="18250"/>
    <cellStyle name="Total 3 6 5 5 3" xfId="35418"/>
    <cellStyle name="Total 3 6 5 6" xfId="8575"/>
    <cellStyle name="Total 3 6 5 6 2" xfId="18944"/>
    <cellStyle name="Total 3 6 5 6 3" xfId="36112"/>
    <cellStyle name="Total 3 6 5 7" xfId="9193"/>
    <cellStyle name="Total 3 6 5 7 2" xfId="19562"/>
    <cellStyle name="Total 3 6 5 7 3" xfId="36730"/>
    <cellStyle name="Total 3 6 5 8" xfId="13740"/>
    <cellStyle name="Total 3 6 5 8 2" xfId="25378"/>
    <cellStyle name="Total 3 6 5 9" xfId="22851"/>
    <cellStyle name="Total 3 6 6" xfId="3448"/>
    <cellStyle name="Total 3 6 6 2" xfId="4821"/>
    <cellStyle name="Total 3 6 6 2 2" xfId="15191"/>
    <cellStyle name="Total 3 6 6 2 2 2" xfId="33202"/>
    <cellStyle name="Total 3 6 6 2 3" xfId="26829"/>
    <cellStyle name="Total 3 6 6 3" xfId="5539"/>
    <cellStyle name="Total 3 6 6 3 2" xfId="15908"/>
    <cellStyle name="Total 3 6 6 3 2 2" xfId="33833"/>
    <cellStyle name="Total 3 6 6 3 3" xfId="27546"/>
    <cellStyle name="Total 3 6 6 4" xfId="7204"/>
    <cellStyle name="Total 3 6 6 4 2" xfId="17573"/>
    <cellStyle name="Total 3 6 6 4 3" xfId="29472"/>
    <cellStyle name="Total 3 6 6 5" xfId="7959"/>
    <cellStyle name="Total 3 6 6 5 2" xfId="18328"/>
    <cellStyle name="Total 3 6 6 5 3" xfId="35496"/>
    <cellStyle name="Total 3 6 6 6" xfId="8653"/>
    <cellStyle name="Total 3 6 6 6 2" xfId="19022"/>
    <cellStyle name="Total 3 6 6 6 3" xfId="36190"/>
    <cellStyle name="Total 3 6 6 7" xfId="9271"/>
    <cellStyle name="Total 3 6 6 7 2" xfId="19640"/>
    <cellStyle name="Total 3 6 6 7 3" xfId="36808"/>
    <cellStyle name="Total 3 6 6 8" xfId="13818"/>
    <cellStyle name="Total 3 6 6 8 2" xfId="25456"/>
    <cellStyle name="Total 3 6 6 9" xfId="22929"/>
    <cellStyle name="Total 3 6 7" xfId="3944"/>
    <cellStyle name="Total 3 6 7 2" xfId="14314"/>
    <cellStyle name="Total 3 6 7 2 2" xfId="32400"/>
    <cellStyle name="Total 3 6 7 3" xfId="25952"/>
    <cellStyle name="Total 3 6 8" xfId="4627"/>
    <cellStyle name="Total 3 6 8 2" xfId="14997"/>
    <cellStyle name="Total 3 6 8 2 2" xfId="33025"/>
    <cellStyle name="Total 3 6 8 3" xfId="26635"/>
    <cellStyle name="Total 3 6 9" xfId="4003"/>
    <cellStyle name="Total 3 6 9 2" xfId="14373"/>
    <cellStyle name="Total 3 6 9 2 2" xfId="32451"/>
    <cellStyle name="Total 3 6 9 3" xfId="26011"/>
    <cellStyle name="Total 3 7" xfId="617"/>
    <cellStyle name="Total 3 7 10" xfId="5187"/>
    <cellStyle name="Total 3 7 10 2" xfId="15556"/>
    <cellStyle name="Total 3 7 10 3" xfId="27194"/>
    <cellStyle name="Total 3 7 11" xfId="6188"/>
    <cellStyle name="Total 3 7 11 2" xfId="16557"/>
    <cellStyle name="Total 3 7 11 3" xfId="34413"/>
    <cellStyle name="Total 3 7 12" xfId="6867"/>
    <cellStyle name="Total 3 7 12 2" xfId="17236"/>
    <cellStyle name="Total 3 7 12 3" xfId="34997"/>
    <cellStyle name="Total 3 7 13" xfId="7646"/>
    <cellStyle name="Total 3 7 13 2" xfId="18015"/>
    <cellStyle name="Total 3 7 13 3" xfId="35183"/>
    <cellStyle name="Total 3 7 14" xfId="8378"/>
    <cellStyle name="Total 3 7 14 2" xfId="18747"/>
    <cellStyle name="Total 3 7 14 3" xfId="35915"/>
    <cellStyle name="Total 3 7 15" xfId="10989"/>
    <cellStyle name="Total 3 7 15 2" xfId="23544"/>
    <cellStyle name="Total 3 7 16" xfId="21462"/>
    <cellStyle name="Total 3 7 2" xfId="1012"/>
    <cellStyle name="Total 3 7 2 10" xfId="7038"/>
    <cellStyle name="Total 3 7 2 10 2" xfId="17407"/>
    <cellStyle name="Total 3 7 2 10 3" xfId="35112"/>
    <cellStyle name="Total 3 7 2 11" xfId="7793"/>
    <cellStyle name="Total 3 7 2 11 2" xfId="18162"/>
    <cellStyle name="Total 3 7 2 11 3" xfId="35330"/>
    <cellStyle name="Total 3 7 2 12" xfId="8491"/>
    <cellStyle name="Total 3 7 2 12 2" xfId="18860"/>
    <cellStyle name="Total 3 7 2 12 3" xfId="36028"/>
    <cellStyle name="Total 3 7 2 13" xfId="11382"/>
    <cellStyle name="Total 3 7 2 13 2" xfId="23618"/>
    <cellStyle name="Total 3 7 2 14" xfId="21818"/>
    <cellStyle name="Total 3 7 2 2" xfId="3105"/>
    <cellStyle name="Total 3 7 2 2 10" xfId="13475"/>
    <cellStyle name="Total 3 7 2 2 10 2" xfId="25113"/>
    <cellStyle name="Total 3 7 2 2 11" xfId="22586"/>
    <cellStyle name="Total 3 7 2 2 2" xfId="3508"/>
    <cellStyle name="Total 3 7 2 2 2 2" xfId="4331"/>
    <cellStyle name="Total 3 7 2 2 2 2 2" xfId="14701"/>
    <cellStyle name="Total 3 7 2 2 2 2 2 2" xfId="32756"/>
    <cellStyle name="Total 3 7 2 2 2 2 3" xfId="26339"/>
    <cellStyle name="Total 3 7 2 2 2 3" xfId="5599"/>
    <cellStyle name="Total 3 7 2 2 2 3 2" xfId="15968"/>
    <cellStyle name="Total 3 7 2 2 2 3 2 2" xfId="33893"/>
    <cellStyle name="Total 3 7 2 2 2 3 3" xfId="27606"/>
    <cellStyle name="Total 3 7 2 2 2 4" xfId="7264"/>
    <cellStyle name="Total 3 7 2 2 2 4 2" xfId="17633"/>
    <cellStyle name="Total 3 7 2 2 2 4 3" xfId="29532"/>
    <cellStyle name="Total 3 7 2 2 2 5" xfId="8019"/>
    <cellStyle name="Total 3 7 2 2 2 5 2" xfId="18388"/>
    <cellStyle name="Total 3 7 2 2 2 5 3" xfId="35556"/>
    <cellStyle name="Total 3 7 2 2 2 6" xfId="8713"/>
    <cellStyle name="Total 3 7 2 2 2 6 2" xfId="19082"/>
    <cellStyle name="Total 3 7 2 2 2 6 3" xfId="36250"/>
    <cellStyle name="Total 3 7 2 2 2 7" xfId="9331"/>
    <cellStyle name="Total 3 7 2 2 2 7 2" xfId="19700"/>
    <cellStyle name="Total 3 7 2 2 2 7 3" xfId="36868"/>
    <cellStyle name="Total 3 7 2 2 2 8" xfId="13878"/>
    <cellStyle name="Total 3 7 2 2 2 8 2" xfId="25516"/>
    <cellStyle name="Total 3 7 2 2 2 9" xfId="22989"/>
    <cellStyle name="Total 3 7 2 2 3" xfId="3824"/>
    <cellStyle name="Total 3 7 2 2 3 2" xfId="5179"/>
    <cellStyle name="Total 3 7 2 2 3 2 2" xfId="15548"/>
    <cellStyle name="Total 3 7 2 2 3 2 2 2" xfId="33522"/>
    <cellStyle name="Total 3 7 2 2 3 2 3" xfId="27186"/>
    <cellStyle name="Total 3 7 2 2 3 3" xfId="5915"/>
    <cellStyle name="Total 3 7 2 2 3 3 2" xfId="16284"/>
    <cellStyle name="Total 3 7 2 2 3 3 2 2" xfId="34209"/>
    <cellStyle name="Total 3 7 2 2 3 3 3" xfId="27922"/>
    <cellStyle name="Total 3 7 2 2 3 4" xfId="7580"/>
    <cellStyle name="Total 3 7 2 2 3 4 2" xfId="17949"/>
    <cellStyle name="Total 3 7 2 2 3 4 3" xfId="29848"/>
    <cellStyle name="Total 3 7 2 2 3 5" xfId="8335"/>
    <cellStyle name="Total 3 7 2 2 3 5 2" xfId="18704"/>
    <cellStyle name="Total 3 7 2 2 3 5 3" xfId="35872"/>
    <cellStyle name="Total 3 7 2 2 3 6" xfId="9029"/>
    <cellStyle name="Total 3 7 2 2 3 6 2" xfId="19398"/>
    <cellStyle name="Total 3 7 2 2 3 6 3" xfId="36566"/>
    <cellStyle name="Total 3 7 2 2 3 7" xfId="9647"/>
    <cellStyle name="Total 3 7 2 2 3 7 2" xfId="20016"/>
    <cellStyle name="Total 3 7 2 2 3 7 3" xfId="37184"/>
    <cellStyle name="Total 3 7 2 2 3 8" xfId="14194"/>
    <cellStyle name="Total 3 7 2 2 3 8 2" xfId="25832"/>
    <cellStyle name="Total 3 7 2 2 3 9" xfId="23305"/>
    <cellStyle name="Total 3 7 2 2 4" xfId="4218"/>
    <cellStyle name="Total 3 7 2 2 4 2" xfId="14588"/>
    <cellStyle name="Total 3 7 2 2 4 2 2" xfId="32653"/>
    <cellStyle name="Total 3 7 2 2 4 3" xfId="26226"/>
    <cellStyle name="Total 3 7 2 2 5" xfId="5312"/>
    <cellStyle name="Total 3 7 2 2 5 2" xfId="15681"/>
    <cellStyle name="Total 3 7 2 2 5 2 2" xfId="33633"/>
    <cellStyle name="Total 3 7 2 2 5 3" xfId="27319"/>
    <cellStyle name="Total 3 7 2 2 6" xfId="6948"/>
    <cellStyle name="Total 3 7 2 2 6 2" xfId="17317"/>
    <cellStyle name="Total 3 7 2 2 6 3" xfId="29129"/>
    <cellStyle name="Total 3 7 2 2 7" xfId="7723"/>
    <cellStyle name="Total 3 7 2 2 7 2" xfId="18092"/>
    <cellStyle name="Total 3 7 2 2 7 3" xfId="35260"/>
    <cellStyle name="Total 3 7 2 2 8" xfId="8451"/>
    <cellStyle name="Total 3 7 2 2 8 2" xfId="18820"/>
    <cellStyle name="Total 3 7 2 2 8 3" xfId="35988"/>
    <cellStyle name="Total 3 7 2 2 9" xfId="9110"/>
    <cellStyle name="Total 3 7 2 2 9 2" xfId="19479"/>
    <cellStyle name="Total 3 7 2 2 9 3" xfId="36647"/>
    <cellStyle name="Total 3 7 2 3" xfId="3694"/>
    <cellStyle name="Total 3 7 2 3 2" xfId="3994"/>
    <cellStyle name="Total 3 7 2 3 2 2" xfId="14364"/>
    <cellStyle name="Total 3 7 2 3 2 2 2" xfId="32443"/>
    <cellStyle name="Total 3 7 2 3 2 3" xfId="26002"/>
    <cellStyle name="Total 3 7 2 3 3" xfId="5785"/>
    <cellStyle name="Total 3 7 2 3 3 2" xfId="16154"/>
    <cellStyle name="Total 3 7 2 3 3 2 2" xfId="34079"/>
    <cellStyle name="Total 3 7 2 3 3 3" xfId="27792"/>
    <cellStyle name="Total 3 7 2 3 4" xfId="7450"/>
    <cellStyle name="Total 3 7 2 3 4 2" xfId="17819"/>
    <cellStyle name="Total 3 7 2 3 4 3" xfId="29718"/>
    <cellStyle name="Total 3 7 2 3 5" xfId="8205"/>
    <cellStyle name="Total 3 7 2 3 5 2" xfId="18574"/>
    <cellStyle name="Total 3 7 2 3 5 3" xfId="35742"/>
    <cellStyle name="Total 3 7 2 3 6" xfId="8899"/>
    <cellStyle name="Total 3 7 2 3 6 2" xfId="19268"/>
    <cellStyle name="Total 3 7 2 3 6 3" xfId="36436"/>
    <cellStyle name="Total 3 7 2 3 7" xfId="9517"/>
    <cellStyle name="Total 3 7 2 3 7 2" xfId="19886"/>
    <cellStyle name="Total 3 7 2 3 7 3" xfId="37054"/>
    <cellStyle name="Total 3 7 2 3 8" xfId="14064"/>
    <cellStyle name="Total 3 7 2 3 8 2" xfId="25702"/>
    <cellStyle name="Total 3 7 2 3 9" xfId="23175"/>
    <cellStyle name="Total 3 7 2 4" xfId="3668"/>
    <cellStyle name="Total 3 7 2 4 2" xfId="4038"/>
    <cellStyle name="Total 3 7 2 4 2 2" xfId="14408"/>
    <cellStyle name="Total 3 7 2 4 2 2 2" xfId="32481"/>
    <cellStyle name="Total 3 7 2 4 2 3" xfId="26046"/>
    <cellStyle name="Total 3 7 2 4 3" xfId="5759"/>
    <cellStyle name="Total 3 7 2 4 3 2" xfId="16128"/>
    <cellStyle name="Total 3 7 2 4 3 2 2" xfId="34053"/>
    <cellStyle name="Total 3 7 2 4 3 3" xfId="27766"/>
    <cellStyle name="Total 3 7 2 4 4" xfId="7424"/>
    <cellStyle name="Total 3 7 2 4 4 2" xfId="17793"/>
    <cellStyle name="Total 3 7 2 4 4 3" xfId="29692"/>
    <cellStyle name="Total 3 7 2 4 5" xfId="8179"/>
    <cellStyle name="Total 3 7 2 4 5 2" xfId="18548"/>
    <cellStyle name="Total 3 7 2 4 5 3" xfId="35716"/>
    <cellStyle name="Total 3 7 2 4 6" xfId="8873"/>
    <cellStyle name="Total 3 7 2 4 6 2" xfId="19242"/>
    <cellStyle name="Total 3 7 2 4 6 3" xfId="36410"/>
    <cellStyle name="Total 3 7 2 4 7" xfId="9491"/>
    <cellStyle name="Total 3 7 2 4 7 2" xfId="19860"/>
    <cellStyle name="Total 3 7 2 4 7 3" xfId="37028"/>
    <cellStyle name="Total 3 7 2 4 8" xfId="14038"/>
    <cellStyle name="Total 3 7 2 4 8 2" xfId="25676"/>
    <cellStyle name="Total 3 7 2 4 9" xfId="23149"/>
    <cellStyle name="Total 3 7 2 5" xfId="5126"/>
    <cellStyle name="Total 3 7 2 5 2" xfId="15496"/>
    <cellStyle name="Total 3 7 2 5 2 2" xfId="33472"/>
    <cellStyle name="Total 3 7 2 5 3" xfId="27134"/>
    <cellStyle name="Total 3 7 2 6" xfId="4813"/>
    <cellStyle name="Total 3 7 2 6 2" xfId="15183"/>
    <cellStyle name="Total 3 7 2 6 2 2" xfId="33194"/>
    <cellStyle name="Total 3 7 2 6 3" xfId="26821"/>
    <cellStyle name="Total 3 7 2 7" xfId="4411"/>
    <cellStyle name="Total 3 7 2 7 2" xfId="14781"/>
    <cellStyle name="Total 3 7 2 7 2 2" xfId="32827"/>
    <cellStyle name="Total 3 7 2 7 3" xfId="26419"/>
    <cellStyle name="Total 3 7 2 8" xfId="4797"/>
    <cellStyle name="Total 3 7 2 8 2" xfId="15167"/>
    <cellStyle name="Total 3 7 2 8 3" xfId="26805"/>
    <cellStyle name="Total 3 7 2 9" xfId="6441"/>
    <cellStyle name="Total 3 7 2 9 2" xfId="16810"/>
    <cellStyle name="Total 3 7 2 9 3" xfId="34575"/>
    <cellStyle name="Total 3 7 3" xfId="1205"/>
    <cellStyle name="Total 3 7 3 10" xfId="7596"/>
    <cellStyle name="Total 3 7 3 10 2" xfId="17965"/>
    <cellStyle name="Total 3 7 3 10 3" xfId="35133"/>
    <cellStyle name="Total 3 7 3 11" xfId="8344"/>
    <cellStyle name="Total 3 7 3 11 2" xfId="18713"/>
    <cellStyle name="Total 3 7 3 11 3" xfId="35881"/>
    <cellStyle name="Total 3 7 3 12" xfId="11575"/>
    <cellStyle name="Total 3 7 3 12 2" xfId="24538"/>
    <cellStyle name="Total 3 7 3 13" xfId="22011"/>
    <cellStyle name="Total 3 7 3 2" xfId="3400"/>
    <cellStyle name="Total 3 7 3 2 2" xfId="2421"/>
    <cellStyle name="Total 3 7 3 2 2 2" xfId="12791"/>
    <cellStyle name="Total 3 7 3 2 2 2 2" xfId="31478"/>
    <cellStyle name="Total 3 7 3 2 2 3" xfId="24343"/>
    <cellStyle name="Total 3 7 3 2 3" xfId="5491"/>
    <cellStyle name="Total 3 7 3 2 3 2" xfId="15860"/>
    <cellStyle name="Total 3 7 3 2 3 2 2" xfId="33785"/>
    <cellStyle name="Total 3 7 3 2 3 3" xfId="27498"/>
    <cellStyle name="Total 3 7 3 2 4" xfId="7156"/>
    <cellStyle name="Total 3 7 3 2 4 2" xfId="17525"/>
    <cellStyle name="Total 3 7 3 2 4 3" xfId="29424"/>
    <cellStyle name="Total 3 7 3 2 5" xfId="7911"/>
    <cellStyle name="Total 3 7 3 2 5 2" xfId="18280"/>
    <cellStyle name="Total 3 7 3 2 5 3" xfId="35448"/>
    <cellStyle name="Total 3 7 3 2 6" xfId="8605"/>
    <cellStyle name="Total 3 7 3 2 6 2" xfId="18974"/>
    <cellStyle name="Total 3 7 3 2 6 3" xfId="36142"/>
    <cellStyle name="Total 3 7 3 2 7" xfId="9223"/>
    <cellStyle name="Total 3 7 3 2 7 2" xfId="19592"/>
    <cellStyle name="Total 3 7 3 2 7 3" xfId="36760"/>
    <cellStyle name="Total 3 7 3 2 8" xfId="13770"/>
    <cellStyle name="Total 3 7 3 2 8 2" xfId="25408"/>
    <cellStyle name="Total 3 7 3 2 9" xfId="22881"/>
    <cellStyle name="Total 3 7 3 3" xfId="3741"/>
    <cellStyle name="Total 3 7 3 3 2" xfId="4430"/>
    <cellStyle name="Total 3 7 3 3 2 2" xfId="14800"/>
    <cellStyle name="Total 3 7 3 3 2 2 2" xfId="32844"/>
    <cellStyle name="Total 3 7 3 3 2 3" xfId="26438"/>
    <cellStyle name="Total 3 7 3 3 3" xfId="5832"/>
    <cellStyle name="Total 3 7 3 3 3 2" xfId="16201"/>
    <cellStyle name="Total 3 7 3 3 3 2 2" xfId="34126"/>
    <cellStyle name="Total 3 7 3 3 3 3" xfId="27839"/>
    <cellStyle name="Total 3 7 3 3 4" xfId="7497"/>
    <cellStyle name="Total 3 7 3 3 4 2" xfId="17866"/>
    <cellStyle name="Total 3 7 3 3 4 3" xfId="29765"/>
    <cellStyle name="Total 3 7 3 3 5" xfId="8252"/>
    <cellStyle name="Total 3 7 3 3 5 2" xfId="18621"/>
    <cellStyle name="Total 3 7 3 3 5 3" xfId="35789"/>
    <cellStyle name="Total 3 7 3 3 6" xfId="8946"/>
    <cellStyle name="Total 3 7 3 3 6 2" xfId="19315"/>
    <cellStyle name="Total 3 7 3 3 6 3" xfId="36483"/>
    <cellStyle name="Total 3 7 3 3 7" xfId="9564"/>
    <cellStyle name="Total 3 7 3 3 7 2" xfId="19933"/>
    <cellStyle name="Total 3 7 3 3 7 3" xfId="37101"/>
    <cellStyle name="Total 3 7 3 3 8" xfId="14111"/>
    <cellStyle name="Total 3 7 3 3 8 2" xfId="25749"/>
    <cellStyle name="Total 3 7 3 3 9" xfId="23222"/>
    <cellStyle name="Total 3 7 3 4" xfId="4840"/>
    <cellStyle name="Total 3 7 3 4 2" xfId="15210"/>
    <cellStyle name="Total 3 7 3 4 2 2" xfId="33220"/>
    <cellStyle name="Total 3 7 3 4 3" xfId="26848"/>
    <cellStyle name="Total 3 7 3 5" xfId="1787"/>
    <cellStyle name="Total 3 7 3 5 2" xfId="12157"/>
    <cellStyle name="Total 3 7 3 5 2 2" xfId="30945"/>
    <cellStyle name="Total 3 7 3 5 3" xfId="23709"/>
    <cellStyle name="Total 3 7 3 6" xfId="1752"/>
    <cellStyle name="Total 3 7 3 6 2" xfId="12122"/>
    <cellStyle name="Total 3 7 3 6 2 2" xfId="30916"/>
    <cellStyle name="Total 3 7 3 6 3" xfId="23674"/>
    <cellStyle name="Total 3 7 3 7" xfId="5330"/>
    <cellStyle name="Total 3 7 3 7 2" xfId="15699"/>
    <cellStyle name="Total 3 7 3 7 3" xfId="27337"/>
    <cellStyle name="Total 3 7 3 8" xfId="6577"/>
    <cellStyle name="Total 3 7 3 8 2" xfId="16946"/>
    <cellStyle name="Total 3 7 3 8 3" xfId="34711"/>
    <cellStyle name="Total 3 7 3 9" xfId="6804"/>
    <cellStyle name="Total 3 7 3 9 2" xfId="17173"/>
    <cellStyle name="Total 3 7 3 9 3" xfId="34934"/>
    <cellStyle name="Total 3 7 4" xfId="938"/>
    <cellStyle name="Total 3 7 4 10" xfId="8390"/>
    <cellStyle name="Total 3 7 4 10 2" xfId="18759"/>
    <cellStyle name="Total 3 7 4 10 3" xfId="35927"/>
    <cellStyle name="Total 3 7 4 11" xfId="9054"/>
    <cellStyle name="Total 3 7 4 11 2" xfId="19423"/>
    <cellStyle name="Total 3 7 4 11 3" xfId="36591"/>
    <cellStyle name="Total 3 7 4 12" xfId="11308"/>
    <cellStyle name="Total 3 7 4 12 2" xfId="25039"/>
    <cellStyle name="Total 3 7 4 13" xfId="22512"/>
    <cellStyle name="Total 3 7 4 2" xfId="3404"/>
    <cellStyle name="Total 3 7 4 2 2" xfId="4489"/>
    <cellStyle name="Total 3 7 4 2 2 2" xfId="14859"/>
    <cellStyle name="Total 3 7 4 2 2 2 2" xfId="32902"/>
    <cellStyle name="Total 3 7 4 2 2 3" xfId="26497"/>
    <cellStyle name="Total 3 7 4 2 3" xfId="5495"/>
    <cellStyle name="Total 3 7 4 2 3 2" xfId="15864"/>
    <cellStyle name="Total 3 7 4 2 3 2 2" xfId="33789"/>
    <cellStyle name="Total 3 7 4 2 3 3" xfId="27502"/>
    <cellStyle name="Total 3 7 4 2 4" xfId="7160"/>
    <cellStyle name="Total 3 7 4 2 4 2" xfId="17529"/>
    <cellStyle name="Total 3 7 4 2 4 3" xfId="29428"/>
    <cellStyle name="Total 3 7 4 2 5" xfId="7915"/>
    <cellStyle name="Total 3 7 4 2 5 2" xfId="18284"/>
    <cellStyle name="Total 3 7 4 2 5 3" xfId="35452"/>
    <cellStyle name="Total 3 7 4 2 6" xfId="8609"/>
    <cellStyle name="Total 3 7 4 2 6 2" xfId="18978"/>
    <cellStyle name="Total 3 7 4 2 6 3" xfId="36146"/>
    <cellStyle name="Total 3 7 4 2 7" xfId="9227"/>
    <cellStyle name="Total 3 7 4 2 7 2" xfId="19596"/>
    <cellStyle name="Total 3 7 4 2 7 3" xfId="36764"/>
    <cellStyle name="Total 3 7 4 2 8" xfId="13774"/>
    <cellStyle name="Total 3 7 4 2 8 2" xfId="25412"/>
    <cellStyle name="Total 3 7 4 2 9" xfId="22885"/>
    <cellStyle name="Total 3 7 4 3" xfId="3768"/>
    <cellStyle name="Total 3 7 4 3 2" xfId="4327"/>
    <cellStyle name="Total 3 7 4 3 2 2" xfId="14697"/>
    <cellStyle name="Total 3 7 4 3 2 2 2" xfId="32752"/>
    <cellStyle name="Total 3 7 4 3 2 3" xfId="26335"/>
    <cellStyle name="Total 3 7 4 3 3" xfId="5859"/>
    <cellStyle name="Total 3 7 4 3 3 2" xfId="16228"/>
    <cellStyle name="Total 3 7 4 3 3 2 2" xfId="34153"/>
    <cellStyle name="Total 3 7 4 3 3 3" xfId="27866"/>
    <cellStyle name="Total 3 7 4 3 4" xfId="7524"/>
    <cellStyle name="Total 3 7 4 3 4 2" xfId="17893"/>
    <cellStyle name="Total 3 7 4 3 4 3" xfId="29792"/>
    <cellStyle name="Total 3 7 4 3 5" xfId="8279"/>
    <cellStyle name="Total 3 7 4 3 5 2" xfId="18648"/>
    <cellStyle name="Total 3 7 4 3 5 3" xfId="35816"/>
    <cellStyle name="Total 3 7 4 3 6" xfId="8973"/>
    <cellStyle name="Total 3 7 4 3 6 2" xfId="19342"/>
    <cellStyle name="Total 3 7 4 3 6 3" xfId="36510"/>
    <cellStyle name="Total 3 7 4 3 7" xfId="9591"/>
    <cellStyle name="Total 3 7 4 3 7 2" xfId="19960"/>
    <cellStyle name="Total 3 7 4 3 7 3" xfId="37128"/>
    <cellStyle name="Total 3 7 4 3 8" xfId="14138"/>
    <cellStyle name="Total 3 7 4 3 8 2" xfId="25776"/>
    <cellStyle name="Total 3 7 4 3 9" xfId="23249"/>
    <cellStyle name="Total 3 7 4 4" xfId="4629"/>
    <cellStyle name="Total 3 7 4 4 2" xfId="14999"/>
    <cellStyle name="Total 3 7 4 4 2 2" xfId="33027"/>
    <cellStyle name="Total 3 7 4 4 3" xfId="26637"/>
    <cellStyle name="Total 3 7 4 5" xfId="5251"/>
    <cellStyle name="Total 3 7 4 5 2" xfId="15620"/>
    <cellStyle name="Total 3 7 4 5 2 2" xfId="33576"/>
    <cellStyle name="Total 3 7 4 5 3" xfId="27258"/>
    <cellStyle name="Total 3 7 4 6" xfId="5339"/>
    <cellStyle name="Total 3 7 4 6 2" xfId="15708"/>
    <cellStyle name="Total 3 7 4 6 2 2" xfId="33648"/>
    <cellStyle name="Total 3 7 4 6 3" xfId="27346"/>
    <cellStyle name="Total 3 7 4 7" xfId="5965"/>
    <cellStyle name="Total 3 7 4 7 2" xfId="16334"/>
    <cellStyle name="Total 3 7 4 7 3" xfId="27972"/>
    <cellStyle name="Total 3 7 4 8" xfId="6883"/>
    <cellStyle name="Total 3 7 4 8 2" xfId="17252"/>
    <cellStyle name="Total 3 7 4 8 3" xfId="35013"/>
    <cellStyle name="Total 3 7 4 9" xfId="7660"/>
    <cellStyle name="Total 3 7 4 9 2" xfId="18029"/>
    <cellStyle name="Total 3 7 4 9 3" xfId="35197"/>
    <cellStyle name="Total 3 7 5" xfId="3387"/>
    <cellStyle name="Total 3 7 5 2" xfId="4647"/>
    <cellStyle name="Total 3 7 5 2 2" xfId="15017"/>
    <cellStyle name="Total 3 7 5 2 2 2" xfId="33043"/>
    <cellStyle name="Total 3 7 5 2 3" xfId="26655"/>
    <cellStyle name="Total 3 7 5 3" xfId="5478"/>
    <cellStyle name="Total 3 7 5 3 2" xfId="15847"/>
    <cellStyle name="Total 3 7 5 3 2 2" xfId="33772"/>
    <cellStyle name="Total 3 7 5 3 3" xfId="27485"/>
    <cellStyle name="Total 3 7 5 4" xfId="7143"/>
    <cellStyle name="Total 3 7 5 4 2" xfId="17512"/>
    <cellStyle name="Total 3 7 5 4 3" xfId="29411"/>
    <cellStyle name="Total 3 7 5 5" xfId="7898"/>
    <cellStyle name="Total 3 7 5 5 2" xfId="18267"/>
    <cellStyle name="Total 3 7 5 5 3" xfId="35435"/>
    <cellStyle name="Total 3 7 5 6" xfId="8592"/>
    <cellStyle name="Total 3 7 5 6 2" xfId="18961"/>
    <cellStyle name="Total 3 7 5 6 3" xfId="36129"/>
    <cellStyle name="Total 3 7 5 7" xfId="9210"/>
    <cellStyle name="Total 3 7 5 7 2" xfId="19579"/>
    <cellStyle name="Total 3 7 5 7 3" xfId="36747"/>
    <cellStyle name="Total 3 7 5 8" xfId="13757"/>
    <cellStyle name="Total 3 7 5 8 2" xfId="25395"/>
    <cellStyle name="Total 3 7 5 9" xfId="22868"/>
    <cellStyle name="Total 3 7 6" xfId="3289"/>
    <cellStyle name="Total 3 7 6 2" xfId="3917"/>
    <cellStyle name="Total 3 7 6 2 2" xfId="14287"/>
    <cellStyle name="Total 3 7 6 2 2 2" xfId="32373"/>
    <cellStyle name="Total 3 7 6 2 3" xfId="25925"/>
    <cellStyle name="Total 3 7 6 3" xfId="5380"/>
    <cellStyle name="Total 3 7 6 3 2" xfId="15749"/>
    <cellStyle name="Total 3 7 6 3 2 2" xfId="33674"/>
    <cellStyle name="Total 3 7 6 3 3" xfId="27387"/>
    <cellStyle name="Total 3 7 6 4" xfId="7045"/>
    <cellStyle name="Total 3 7 6 4 2" xfId="17414"/>
    <cellStyle name="Total 3 7 6 4 3" xfId="29313"/>
    <cellStyle name="Total 3 7 6 5" xfId="7800"/>
    <cellStyle name="Total 3 7 6 5 2" xfId="18169"/>
    <cellStyle name="Total 3 7 6 5 3" xfId="35337"/>
    <cellStyle name="Total 3 7 6 6" xfId="8494"/>
    <cellStyle name="Total 3 7 6 6 2" xfId="18863"/>
    <cellStyle name="Total 3 7 6 6 3" xfId="36031"/>
    <cellStyle name="Total 3 7 6 7" xfId="9112"/>
    <cellStyle name="Total 3 7 6 7 2" xfId="19481"/>
    <cellStyle name="Total 3 7 6 7 3" xfId="36649"/>
    <cellStyle name="Total 3 7 6 8" xfId="13659"/>
    <cellStyle name="Total 3 7 6 8 2" xfId="25297"/>
    <cellStyle name="Total 3 7 6 9" xfId="22770"/>
    <cellStyle name="Total 3 7 7" xfId="1824"/>
    <cellStyle name="Total 3 7 7 2" xfId="12194"/>
    <cellStyle name="Total 3 7 7 2 2" xfId="30979"/>
    <cellStyle name="Total 3 7 7 3" xfId="23746"/>
    <cellStyle name="Total 3 7 8" xfId="4357"/>
    <cellStyle name="Total 3 7 8 2" xfId="14727"/>
    <cellStyle name="Total 3 7 8 2 2" xfId="32779"/>
    <cellStyle name="Total 3 7 8 3" xfId="26365"/>
    <cellStyle name="Total 3 7 9" xfId="4071"/>
    <cellStyle name="Total 3 7 9 2" xfId="14441"/>
    <cellStyle name="Total 3 7 9 2 2" xfId="32514"/>
    <cellStyle name="Total 3 7 9 3" xfId="26079"/>
    <cellStyle name="Total 3 8" xfId="652"/>
    <cellStyle name="Total 3 8 10" xfId="6402"/>
    <cellStyle name="Total 3 8 10 2" xfId="16771"/>
    <cellStyle name="Total 3 8 10 3" xfId="34540"/>
    <cellStyle name="Total 3 8 11" xfId="6982"/>
    <cellStyle name="Total 3 8 11 2" xfId="17351"/>
    <cellStyle name="Total 3 8 11 3" xfId="35056"/>
    <cellStyle name="Total 3 8 12" xfId="7751"/>
    <cellStyle name="Total 3 8 12 2" xfId="18120"/>
    <cellStyle name="Total 3 8 12 3" xfId="35288"/>
    <cellStyle name="Total 3 8 13" xfId="11024"/>
    <cellStyle name="Total 3 8 13 2" xfId="23397"/>
    <cellStyle name="Total 3 8 14" xfId="21297"/>
    <cellStyle name="Total 3 8 2" xfId="1240"/>
    <cellStyle name="Total 3 8 2 10" xfId="6776"/>
    <cellStyle name="Total 3 8 2 10 2" xfId="17145"/>
    <cellStyle name="Total 3 8 2 10 3" xfId="34910"/>
    <cellStyle name="Total 3 8 2 11" xfId="6383"/>
    <cellStyle name="Total 3 8 2 11 2" xfId="16752"/>
    <cellStyle name="Total 3 8 2 11 3" xfId="34523"/>
    <cellStyle name="Total 3 8 2 12" xfId="11610"/>
    <cellStyle name="Total 3 8 2 12 2" xfId="24573"/>
    <cellStyle name="Total 3 8 2 13" xfId="22046"/>
    <cellStyle name="Total 3 8 2 2" xfId="3492"/>
    <cellStyle name="Total 3 8 2 2 2" xfId="4535"/>
    <cellStyle name="Total 3 8 2 2 2 2" xfId="14905"/>
    <cellStyle name="Total 3 8 2 2 2 2 2" xfId="32940"/>
    <cellStyle name="Total 3 8 2 2 2 3" xfId="26543"/>
    <cellStyle name="Total 3 8 2 2 3" xfId="5583"/>
    <cellStyle name="Total 3 8 2 2 3 2" xfId="15952"/>
    <cellStyle name="Total 3 8 2 2 3 2 2" xfId="33877"/>
    <cellStyle name="Total 3 8 2 2 3 3" xfId="27590"/>
    <cellStyle name="Total 3 8 2 2 4" xfId="7248"/>
    <cellStyle name="Total 3 8 2 2 4 2" xfId="17617"/>
    <cellStyle name="Total 3 8 2 2 4 3" xfId="29516"/>
    <cellStyle name="Total 3 8 2 2 5" xfId="8003"/>
    <cellStyle name="Total 3 8 2 2 5 2" xfId="18372"/>
    <cellStyle name="Total 3 8 2 2 5 3" xfId="35540"/>
    <cellStyle name="Total 3 8 2 2 6" xfId="8697"/>
    <cellStyle name="Total 3 8 2 2 6 2" xfId="19066"/>
    <cellStyle name="Total 3 8 2 2 6 3" xfId="36234"/>
    <cellStyle name="Total 3 8 2 2 7" xfId="9315"/>
    <cellStyle name="Total 3 8 2 2 7 2" xfId="19684"/>
    <cellStyle name="Total 3 8 2 2 7 3" xfId="36852"/>
    <cellStyle name="Total 3 8 2 2 8" xfId="13862"/>
    <cellStyle name="Total 3 8 2 2 8 2" xfId="25500"/>
    <cellStyle name="Total 3 8 2 2 9" xfId="22973"/>
    <cellStyle name="Total 3 8 2 3" xfId="3359"/>
    <cellStyle name="Total 3 8 2 3 2" xfId="4247"/>
    <cellStyle name="Total 3 8 2 3 2 2" xfId="14617"/>
    <cellStyle name="Total 3 8 2 3 2 2 2" xfId="32680"/>
    <cellStyle name="Total 3 8 2 3 2 3" xfId="26255"/>
    <cellStyle name="Total 3 8 2 3 3" xfId="5450"/>
    <cellStyle name="Total 3 8 2 3 3 2" xfId="15819"/>
    <cellStyle name="Total 3 8 2 3 3 2 2" xfId="33744"/>
    <cellStyle name="Total 3 8 2 3 3 3" xfId="27457"/>
    <cellStyle name="Total 3 8 2 3 4" xfId="7115"/>
    <cellStyle name="Total 3 8 2 3 4 2" xfId="17484"/>
    <cellStyle name="Total 3 8 2 3 4 3" xfId="29383"/>
    <cellStyle name="Total 3 8 2 3 5" xfId="7870"/>
    <cellStyle name="Total 3 8 2 3 5 2" xfId="18239"/>
    <cellStyle name="Total 3 8 2 3 5 3" xfId="35407"/>
    <cellStyle name="Total 3 8 2 3 6" xfId="8564"/>
    <cellStyle name="Total 3 8 2 3 6 2" xfId="18933"/>
    <cellStyle name="Total 3 8 2 3 6 3" xfId="36101"/>
    <cellStyle name="Total 3 8 2 3 7" xfId="9182"/>
    <cellStyle name="Total 3 8 2 3 7 2" xfId="19551"/>
    <cellStyle name="Total 3 8 2 3 7 3" xfId="36719"/>
    <cellStyle name="Total 3 8 2 3 8" xfId="13729"/>
    <cellStyle name="Total 3 8 2 3 8 2" xfId="25367"/>
    <cellStyle name="Total 3 8 2 3 9" xfId="22840"/>
    <cellStyle name="Total 3 8 2 4" xfId="4684"/>
    <cellStyle name="Total 3 8 2 4 2" xfId="15054"/>
    <cellStyle name="Total 3 8 2 4 2 2" xfId="33076"/>
    <cellStyle name="Total 3 8 2 4 3" xfId="26692"/>
    <cellStyle name="Total 3 8 2 5" xfId="4986"/>
    <cellStyle name="Total 3 8 2 5 2" xfId="15356"/>
    <cellStyle name="Total 3 8 2 5 2 2" xfId="33353"/>
    <cellStyle name="Total 3 8 2 5 3" xfId="26994"/>
    <cellStyle name="Total 3 8 2 6" xfId="5324"/>
    <cellStyle name="Total 3 8 2 6 2" xfId="15693"/>
    <cellStyle name="Total 3 8 2 6 2 2" xfId="33639"/>
    <cellStyle name="Total 3 8 2 6 3" xfId="27331"/>
    <cellStyle name="Total 3 8 2 7" xfId="1700"/>
    <cellStyle name="Total 3 8 2 7 2" xfId="12070"/>
    <cellStyle name="Total 3 8 2 7 3" xfId="23622"/>
    <cellStyle name="Total 3 8 2 8" xfId="6601"/>
    <cellStyle name="Total 3 8 2 8 2" xfId="16970"/>
    <cellStyle name="Total 3 8 2 8 3" xfId="34735"/>
    <cellStyle name="Total 3 8 2 9" xfId="6696"/>
    <cellStyle name="Total 3 8 2 9 2" xfId="17065"/>
    <cellStyle name="Total 3 8 2 9 3" xfId="34830"/>
    <cellStyle name="Total 3 8 3" xfId="2123"/>
    <cellStyle name="Total 3 8 3 2" xfId="4414"/>
    <cellStyle name="Total 3 8 3 2 2" xfId="14784"/>
    <cellStyle name="Total 3 8 3 2 2 2" xfId="32830"/>
    <cellStyle name="Total 3 8 3 2 3" xfId="26422"/>
    <cellStyle name="Total 3 8 3 3" xfId="5119"/>
    <cellStyle name="Total 3 8 3 3 2" xfId="15489"/>
    <cellStyle name="Total 3 8 3 3 2 2" xfId="33466"/>
    <cellStyle name="Total 3 8 3 3 3" xfId="27127"/>
    <cellStyle name="Total 3 8 3 4" xfId="6219"/>
    <cellStyle name="Total 3 8 3 4 2" xfId="16588"/>
    <cellStyle name="Total 3 8 3 4 3" xfId="28203"/>
    <cellStyle name="Total 3 8 3 5" xfId="7014"/>
    <cellStyle name="Total 3 8 3 5 2" xfId="17383"/>
    <cellStyle name="Total 3 8 3 5 3" xfId="35088"/>
    <cellStyle name="Total 3 8 3 6" xfId="7775"/>
    <cellStyle name="Total 3 8 3 6 2" xfId="18144"/>
    <cellStyle name="Total 3 8 3 6 3" xfId="35312"/>
    <cellStyle name="Total 3 8 3 7" xfId="8481"/>
    <cellStyle name="Total 3 8 3 7 2" xfId="18850"/>
    <cellStyle name="Total 3 8 3 7 3" xfId="36018"/>
    <cellStyle name="Total 3 8 3 8" xfId="12493"/>
    <cellStyle name="Total 3 8 3 8 2" xfId="24045"/>
    <cellStyle name="Total 3 8 3 9" xfId="21509"/>
    <cellStyle name="Total 3 8 4" xfId="3525"/>
    <cellStyle name="Total 3 8 4 2" xfId="4766"/>
    <cellStyle name="Total 3 8 4 2 2" xfId="15136"/>
    <cellStyle name="Total 3 8 4 2 2 2" xfId="33149"/>
    <cellStyle name="Total 3 8 4 2 3" xfId="26774"/>
    <cellStyle name="Total 3 8 4 3" xfId="5616"/>
    <cellStyle name="Total 3 8 4 3 2" xfId="15985"/>
    <cellStyle name="Total 3 8 4 3 2 2" xfId="33910"/>
    <cellStyle name="Total 3 8 4 3 3" xfId="27623"/>
    <cellStyle name="Total 3 8 4 4" xfId="7281"/>
    <cellStyle name="Total 3 8 4 4 2" xfId="17650"/>
    <cellStyle name="Total 3 8 4 4 3" xfId="29549"/>
    <cellStyle name="Total 3 8 4 5" xfId="8036"/>
    <cellStyle name="Total 3 8 4 5 2" xfId="18405"/>
    <cellStyle name="Total 3 8 4 5 3" xfId="35573"/>
    <cellStyle name="Total 3 8 4 6" xfId="8730"/>
    <cellStyle name="Total 3 8 4 6 2" xfId="19099"/>
    <cellStyle name="Total 3 8 4 6 3" xfId="36267"/>
    <cellStyle name="Total 3 8 4 7" xfId="9348"/>
    <cellStyle name="Total 3 8 4 7 2" xfId="19717"/>
    <cellStyle name="Total 3 8 4 7 3" xfId="36885"/>
    <cellStyle name="Total 3 8 4 8" xfId="13895"/>
    <cellStyle name="Total 3 8 4 8 2" xfId="25533"/>
    <cellStyle name="Total 3 8 4 9" xfId="23006"/>
    <cellStyle name="Total 3 8 5" xfId="5117"/>
    <cellStyle name="Total 3 8 5 2" xfId="15487"/>
    <cellStyle name="Total 3 8 5 2 2" xfId="33464"/>
    <cellStyle name="Total 3 8 5 3" xfId="27125"/>
    <cellStyle name="Total 3 8 6" xfId="1855"/>
    <cellStyle name="Total 3 8 6 2" xfId="12225"/>
    <cellStyle name="Total 3 8 6 2 2" xfId="31009"/>
    <cellStyle name="Total 3 8 6 3" xfId="23777"/>
    <cellStyle name="Total 3 8 7" xfId="5373"/>
    <cellStyle name="Total 3 8 7 2" xfId="15742"/>
    <cellStyle name="Total 3 8 7 2 2" xfId="33669"/>
    <cellStyle name="Total 3 8 7 3" xfId="27380"/>
    <cellStyle name="Total 3 8 8" xfId="3956"/>
    <cellStyle name="Total 3 8 8 2" xfId="14326"/>
    <cellStyle name="Total 3 8 8 3" xfId="25964"/>
    <cellStyle name="Total 3 8 9" xfId="6069"/>
    <cellStyle name="Total 3 8 9 2" xfId="16438"/>
    <cellStyle name="Total 3 8 9 3" xfId="34294"/>
    <cellStyle name="Total 3 9" xfId="1040"/>
    <cellStyle name="Total 3 9 10" xfId="6887"/>
    <cellStyle name="Total 3 9 10 2" xfId="17256"/>
    <cellStyle name="Total 3 9 10 3" xfId="35017"/>
    <cellStyle name="Total 3 9 11" xfId="7662"/>
    <cellStyle name="Total 3 9 11 2" xfId="18031"/>
    <cellStyle name="Total 3 9 11 3" xfId="35199"/>
    <cellStyle name="Total 3 9 12" xfId="11410"/>
    <cellStyle name="Total 3 9 12 2" xfId="24373"/>
    <cellStyle name="Total 3 9 13" xfId="21846"/>
    <cellStyle name="Total 3 9 2" xfId="2205"/>
    <cellStyle name="Total 3 9 2 2" xfId="1761"/>
    <cellStyle name="Total 3 9 2 2 2" xfId="12131"/>
    <cellStyle name="Total 3 9 2 2 2 2" xfId="30924"/>
    <cellStyle name="Total 3 9 2 2 3" xfId="23683"/>
    <cellStyle name="Total 3 9 2 3" xfId="4206"/>
    <cellStyle name="Total 3 9 2 3 2" xfId="14576"/>
    <cellStyle name="Total 3 9 2 3 2 2" xfId="32642"/>
    <cellStyle name="Total 3 9 2 3 3" xfId="26214"/>
    <cellStyle name="Total 3 9 2 4" xfId="6291"/>
    <cellStyle name="Total 3 9 2 4 2" xfId="16660"/>
    <cellStyle name="Total 3 9 2 4 3" xfId="28285"/>
    <cellStyle name="Total 3 9 2 5" xfId="6700"/>
    <cellStyle name="Total 3 9 2 5 2" xfId="17069"/>
    <cellStyle name="Total 3 9 2 5 3" xfId="34834"/>
    <cellStyle name="Total 3 9 2 6" xfId="6015"/>
    <cellStyle name="Total 3 9 2 6 2" xfId="16384"/>
    <cellStyle name="Total 3 9 2 6 3" xfId="34240"/>
    <cellStyle name="Total 3 9 2 7" xfId="6070"/>
    <cellStyle name="Total 3 9 2 7 2" xfId="16439"/>
    <cellStyle name="Total 3 9 2 7 3" xfId="34295"/>
    <cellStyle name="Total 3 9 2 8" xfId="12575"/>
    <cellStyle name="Total 3 9 2 8 2" xfId="24127"/>
    <cellStyle name="Total 3 9 2 9" xfId="21591"/>
    <cellStyle name="Total 3 9 3" xfId="3642"/>
    <cellStyle name="Total 3 9 3 2" xfId="4446"/>
    <cellStyle name="Total 3 9 3 2 2" xfId="14816"/>
    <cellStyle name="Total 3 9 3 2 2 2" xfId="32859"/>
    <cellStyle name="Total 3 9 3 2 3" xfId="26454"/>
    <cellStyle name="Total 3 9 3 3" xfId="5733"/>
    <cellStyle name="Total 3 9 3 3 2" xfId="16102"/>
    <cellStyle name="Total 3 9 3 3 2 2" xfId="34027"/>
    <cellStyle name="Total 3 9 3 3 3" xfId="27740"/>
    <cellStyle name="Total 3 9 3 4" xfId="7398"/>
    <cellStyle name="Total 3 9 3 4 2" xfId="17767"/>
    <cellStyle name="Total 3 9 3 4 3" xfId="29666"/>
    <cellStyle name="Total 3 9 3 5" xfId="8153"/>
    <cellStyle name="Total 3 9 3 5 2" xfId="18522"/>
    <cellStyle name="Total 3 9 3 5 3" xfId="35690"/>
    <cellStyle name="Total 3 9 3 6" xfId="8847"/>
    <cellStyle name="Total 3 9 3 6 2" xfId="19216"/>
    <cellStyle name="Total 3 9 3 6 3" xfId="36384"/>
    <cellStyle name="Total 3 9 3 7" xfId="9465"/>
    <cellStyle name="Total 3 9 3 7 2" xfId="19834"/>
    <cellStyle name="Total 3 9 3 7 3" xfId="37002"/>
    <cellStyle name="Total 3 9 3 8" xfId="14012"/>
    <cellStyle name="Total 3 9 3 8 2" xfId="25650"/>
    <cellStyle name="Total 3 9 3 9" xfId="23123"/>
    <cellStyle name="Total 3 9 4" xfId="4866"/>
    <cellStyle name="Total 3 9 4 2" xfId="15236"/>
    <cellStyle name="Total 3 9 4 2 2" xfId="33243"/>
    <cellStyle name="Total 3 9 4 3" xfId="26874"/>
    <cellStyle name="Total 3 9 5" xfId="4127"/>
    <cellStyle name="Total 3 9 5 2" xfId="14497"/>
    <cellStyle name="Total 3 9 5 2 2" xfId="32568"/>
    <cellStyle name="Total 3 9 5 3" xfId="26135"/>
    <cellStyle name="Total 3 9 6" xfId="4599"/>
    <cellStyle name="Total 3 9 6 2" xfId="14969"/>
    <cellStyle name="Total 3 9 6 2 2" xfId="33001"/>
    <cellStyle name="Total 3 9 6 3" xfId="26607"/>
    <cellStyle name="Total 3 9 7" xfId="5981"/>
    <cellStyle name="Total 3 9 7 2" xfId="16350"/>
    <cellStyle name="Total 3 9 7 3" xfId="27988"/>
    <cellStyle name="Total 3 9 8" xfId="6459"/>
    <cellStyle name="Total 3 9 8 2" xfId="16828"/>
    <cellStyle name="Total 3 9 8 3" xfId="34593"/>
    <cellStyle name="Total 3 9 9" xfId="6621"/>
    <cellStyle name="Total 3 9 9 2" xfId="16990"/>
    <cellStyle name="Total 3 9 9 3" xfId="34755"/>
    <cellStyle name="Warning Text 2" xfId="451"/>
    <cellStyle name="Warning Text 3" xfId="452"/>
  </cellStyles>
  <dxfs count="0"/>
  <tableStyles count="0" defaultTableStyle="TableStyleMedium9" defaultPivotStyle="PivotStyleMedium4"/>
  <colors>
    <mruColors>
      <color rgb="FFFFFF66"/>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gif"/><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emf"/><Relationship Id="rId38" Type="http://schemas.openxmlformats.org/officeDocument/2006/relationships/image" Target="../media/image38.gif"/><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gif"/><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gif"/><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gif"/><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3</xdr:col>
      <xdr:colOff>235535</xdr:colOff>
      <xdr:row>180</xdr:row>
      <xdr:rowOff>1</xdr:rowOff>
    </xdr:from>
    <xdr:to>
      <xdr:col>3</xdr:col>
      <xdr:colOff>6185647</xdr:colOff>
      <xdr:row>225</xdr:row>
      <xdr:rowOff>18964</xdr:rowOff>
    </xdr:to>
    <xdr:pic>
      <xdr:nvPicPr>
        <xdr:cNvPr id="9" name="Picture 8"/>
        <xdr:cNvPicPr>
          <a:picLocks noChangeAspect="1"/>
        </xdr:cNvPicPr>
      </xdr:nvPicPr>
      <xdr:blipFill>
        <a:blip xmlns:r="http://schemas.openxmlformats.org/officeDocument/2006/relationships" r:embed="rId1"/>
        <a:stretch>
          <a:fillRect/>
        </a:stretch>
      </xdr:blipFill>
      <xdr:spPr>
        <a:xfrm>
          <a:off x="5793653" y="34514119"/>
          <a:ext cx="5950112" cy="7078669"/>
        </a:xfrm>
        <a:prstGeom prst="rect">
          <a:avLst/>
        </a:prstGeom>
      </xdr:spPr>
    </xdr:pic>
    <xdr:clientData/>
  </xdr:twoCellAnchor>
  <xdr:twoCellAnchor editAs="oneCell">
    <xdr:from>
      <xdr:col>3</xdr:col>
      <xdr:colOff>71718</xdr:colOff>
      <xdr:row>302</xdr:row>
      <xdr:rowOff>53788</xdr:rowOff>
    </xdr:from>
    <xdr:to>
      <xdr:col>3</xdr:col>
      <xdr:colOff>6477000</xdr:colOff>
      <xdr:row>347</xdr:row>
      <xdr:rowOff>104177</xdr:rowOff>
    </xdr:to>
    <xdr:pic>
      <xdr:nvPicPr>
        <xdr:cNvPr id="2052" name="Picture 4"/>
        <xdr:cNvPicPr>
          <a:picLocks noChangeAspect="1" noChangeArrowheads="1"/>
        </xdr:cNvPicPr>
      </xdr:nvPicPr>
      <xdr:blipFill>
        <a:blip xmlns:r="http://schemas.openxmlformats.org/officeDocument/2006/relationships" r:embed="rId2"/>
        <a:srcRect/>
        <a:stretch>
          <a:fillRect/>
        </a:stretch>
      </xdr:blipFill>
      <xdr:spPr bwMode="auto">
        <a:xfrm>
          <a:off x="5629836" y="50413023"/>
          <a:ext cx="6405282" cy="7110094"/>
        </a:xfrm>
        <a:prstGeom prst="rect">
          <a:avLst/>
        </a:prstGeom>
        <a:noFill/>
      </xdr:spPr>
    </xdr:pic>
    <xdr:clientData/>
  </xdr:twoCellAnchor>
  <xdr:twoCellAnchor editAs="oneCell">
    <xdr:from>
      <xdr:col>3</xdr:col>
      <xdr:colOff>124693</xdr:colOff>
      <xdr:row>415</xdr:row>
      <xdr:rowOff>13855</xdr:rowOff>
    </xdr:from>
    <xdr:to>
      <xdr:col>3</xdr:col>
      <xdr:colOff>6051177</xdr:colOff>
      <xdr:row>432</xdr:row>
      <xdr:rowOff>145047</xdr:rowOff>
    </xdr:to>
    <xdr:pic>
      <xdr:nvPicPr>
        <xdr:cNvPr id="2050" name="Picture 2"/>
        <xdr:cNvPicPr>
          <a:picLocks noChangeAspect="1" noChangeArrowheads="1"/>
        </xdr:cNvPicPr>
      </xdr:nvPicPr>
      <xdr:blipFill>
        <a:blip xmlns:r="http://schemas.openxmlformats.org/officeDocument/2006/relationships" r:embed="rId3"/>
        <a:srcRect/>
        <a:stretch>
          <a:fillRect/>
        </a:stretch>
      </xdr:blipFill>
      <xdr:spPr bwMode="auto">
        <a:xfrm>
          <a:off x="5682811" y="87083561"/>
          <a:ext cx="5926484" cy="2798193"/>
        </a:xfrm>
        <a:prstGeom prst="rect">
          <a:avLst/>
        </a:prstGeom>
        <a:noFill/>
      </xdr:spPr>
    </xdr:pic>
    <xdr:clientData/>
  </xdr:twoCellAnchor>
  <xdr:twoCellAnchor editAs="oneCell">
    <xdr:from>
      <xdr:col>3</xdr:col>
      <xdr:colOff>33647</xdr:colOff>
      <xdr:row>434</xdr:row>
      <xdr:rowOff>146464</xdr:rowOff>
    </xdr:from>
    <xdr:to>
      <xdr:col>3</xdr:col>
      <xdr:colOff>5670273</xdr:colOff>
      <xdr:row>471</xdr:row>
      <xdr:rowOff>112058</xdr:rowOff>
    </xdr:to>
    <xdr:pic>
      <xdr:nvPicPr>
        <xdr:cNvPr id="2053" name="Picture 5"/>
        <xdr:cNvPicPr>
          <a:picLocks noChangeAspect="1" noChangeArrowheads="1"/>
        </xdr:cNvPicPr>
      </xdr:nvPicPr>
      <xdr:blipFill>
        <a:blip xmlns:r="http://schemas.openxmlformats.org/officeDocument/2006/relationships" r:embed="rId4"/>
        <a:srcRect/>
        <a:stretch>
          <a:fillRect/>
        </a:stretch>
      </xdr:blipFill>
      <xdr:spPr bwMode="auto">
        <a:xfrm>
          <a:off x="5591765" y="90196935"/>
          <a:ext cx="5636626" cy="5770241"/>
        </a:xfrm>
        <a:prstGeom prst="rect">
          <a:avLst/>
        </a:prstGeom>
        <a:noFill/>
      </xdr:spPr>
    </xdr:pic>
    <xdr:clientData/>
  </xdr:twoCellAnchor>
  <xdr:twoCellAnchor editAs="oneCell">
    <xdr:from>
      <xdr:col>3</xdr:col>
      <xdr:colOff>239486</xdr:colOff>
      <xdr:row>511</xdr:row>
      <xdr:rowOff>108859</xdr:rowOff>
    </xdr:from>
    <xdr:to>
      <xdr:col>3</xdr:col>
      <xdr:colOff>6443382</xdr:colOff>
      <xdr:row>549</xdr:row>
      <xdr:rowOff>105716</xdr:rowOff>
    </xdr:to>
    <xdr:pic>
      <xdr:nvPicPr>
        <xdr:cNvPr id="2057" name="Picture 9"/>
        <xdr:cNvPicPr>
          <a:picLocks noChangeAspect="1" noChangeArrowheads="1"/>
        </xdr:cNvPicPr>
      </xdr:nvPicPr>
      <xdr:blipFill>
        <a:blip xmlns:r="http://schemas.openxmlformats.org/officeDocument/2006/relationships" r:embed="rId5"/>
        <a:srcRect/>
        <a:stretch>
          <a:fillRect/>
        </a:stretch>
      </xdr:blipFill>
      <xdr:spPr bwMode="auto">
        <a:xfrm>
          <a:off x="5797604" y="101768624"/>
          <a:ext cx="6203896" cy="5958388"/>
        </a:xfrm>
        <a:prstGeom prst="rect">
          <a:avLst/>
        </a:prstGeom>
        <a:noFill/>
      </xdr:spPr>
    </xdr:pic>
    <xdr:clientData/>
  </xdr:twoCellAnchor>
  <xdr:twoCellAnchor editAs="oneCell">
    <xdr:from>
      <xdr:col>3</xdr:col>
      <xdr:colOff>168088</xdr:colOff>
      <xdr:row>378</xdr:row>
      <xdr:rowOff>44822</xdr:rowOff>
    </xdr:from>
    <xdr:to>
      <xdr:col>3</xdr:col>
      <xdr:colOff>7451911</xdr:colOff>
      <xdr:row>399</xdr:row>
      <xdr:rowOff>109075</xdr:rowOff>
    </xdr:to>
    <xdr:pic>
      <xdr:nvPicPr>
        <xdr:cNvPr id="5124" name="Picture 4"/>
        <xdr:cNvPicPr>
          <a:picLocks noChangeAspect="1" noChangeArrowheads="1"/>
        </xdr:cNvPicPr>
      </xdr:nvPicPr>
      <xdr:blipFill>
        <a:blip xmlns:r="http://schemas.openxmlformats.org/officeDocument/2006/relationships" r:embed="rId6"/>
        <a:srcRect/>
        <a:stretch>
          <a:fillRect/>
        </a:stretch>
      </xdr:blipFill>
      <xdr:spPr bwMode="auto">
        <a:xfrm>
          <a:off x="6006353" y="59503234"/>
          <a:ext cx="7283823" cy="3358783"/>
        </a:xfrm>
        <a:prstGeom prst="rect">
          <a:avLst/>
        </a:prstGeom>
        <a:noFill/>
      </xdr:spPr>
    </xdr:pic>
    <xdr:clientData/>
  </xdr:twoCellAnchor>
  <xdr:twoCellAnchor editAs="oneCell">
    <xdr:from>
      <xdr:col>3</xdr:col>
      <xdr:colOff>201706</xdr:colOff>
      <xdr:row>473</xdr:row>
      <xdr:rowOff>11207</xdr:rowOff>
    </xdr:from>
    <xdr:to>
      <xdr:col>3</xdr:col>
      <xdr:colOff>6432176</xdr:colOff>
      <xdr:row>506</xdr:row>
      <xdr:rowOff>140878</xdr:rowOff>
    </xdr:to>
    <xdr:pic>
      <xdr:nvPicPr>
        <xdr:cNvPr id="2" name="Picture 2"/>
        <xdr:cNvPicPr>
          <a:picLocks noChangeAspect="1" noChangeArrowheads="1"/>
        </xdr:cNvPicPr>
      </xdr:nvPicPr>
      <xdr:blipFill>
        <a:blip xmlns:r="http://schemas.openxmlformats.org/officeDocument/2006/relationships" r:embed="rId7"/>
        <a:srcRect/>
        <a:stretch>
          <a:fillRect/>
        </a:stretch>
      </xdr:blipFill>
      <xdr:spPr bwMode="auto">
        <a:xfrm>
          <a:off x="5759824" y="96180089"/>
          <a:ext cx="6230470" cy="5306788"/>
        </a:xfrm>
        <a:prstGeom prst="rect">
          <a:avLst/>
        </a:prstGeom>
        <a:noFill/>
      </xdr:spPr>
    </xdr:pic>
    <xdr:clientData/>
  </xdr:twoCellAnchor>
  <xdr:twoCellAnchor editAs="oneCell">
    <xdr:from>
      <xdr:col>3</xdr:col>
      <xdr:colOff>114300</xdr:colOff>
      <xdr:row>349</xdr:row>
      <xdr:rowOff>19050</xdr:rowOff>
    </xdr:from>
    <xdr:to>
      <xdr:col>3</xdr:col>
      <xdr:colOff>6689912</xdr:colOff>
      <xdr:row>372</xdr:row>
      <xdr:rowOff>129750</xdr:rowOff>
    </xdr:to>
    <xdr:pic>
      <xdr:nvPicPr>
        <xdr:cNvPr id="4" name="Picture 2"/>
        <xdr:cNvPicPr>
          <a:picLocks noChangeAspect="1" noChangeArrowheads="1"/>
        </xdr:cNvPicPr>
      </xdr:nvPicPr>
      <xdr:blipFill>
        <a:blip xmlns:r="http://schemas.openxmlformats.org/officeDocument/2006/relationships" r:embed="rId8"/>
        <a:srcRect/>
        <a:stretch>
          <a:fillRect/>
        </a:stretch>
      </xdr:blipFill>
      <xdr:spPr bwMode="auto">
        <a:xfrm>
          <a:off x="5672418" y="57751756"/>
          <a:ext cx="6575612" cy="3718994"/>
        </a:xfrm>
        <a:prstGeom prst="rect">
          <a:avLst/>
        </a:prstGeom>
        <a:noFill/>
      </xdr:spPr>
    </xdr:pic>
    <xdr:clientData/>
  </xdr:twoCellAnchor>
  <xdr:twoCellAnchor editAs="oneCell">
    <xdr:from>
      <xdr:col>3</xdr:col>
      <xdr:colOff>180975</xdr:colOff>
      <xdr:row>227</xdr:row>
      <xdr:rowOff>66674</xdr:rowOff>
    </xdr:from>
    <xdr:to>
      <xdr:col>3</xdr:col>
      <xdr:colOff>5793441</xdr:colOff>
      <xdr:row>276</xdr:row>
      <xdr:rowOff>111614</xdr:rowOff>
    </xdr:to>
    <xdr:pic>
      <xdr:nvPicPr>
        <xdr:cNvPr id="11" name="Picture 9"/>
        <xdr:cNvPicPr>
          <a:picLocks noChangeAspect="1" noChangeArrowheads="1"/>
        </xdr:cNvPicPr>
      </xdr:nvPicPr>
      <xdr:blipFill>
        <a:blip xmlns:r="http://schemas.openxmlformats.org/officeDocument/2006/relationships" r:embed="rId9"/>
        <a:srcRect/>
        <a:stretch>
          <a:fillRect/>
        </a:stretch>
      </xdr:blipFill>
      <xdr:spPr bwMode="auto">
        <a:xfrm>
          <a:off x="5743575" y="43300649"/>
          <a:ext cx="5612466" cy="7979265"/>
        </a:xfrm>
        <a:prstGeom prst="rect">
          <a:avLst/>
        </a:prstGeom>
        <a:noFill/>
      </xdr:spPr>
    </xdr:pic>
    <xdr:clientData/>
  </xdr:twoCellAnchor>
  <xdr:twoCellAnchor editAs="oneCell">
    <xdr:from>
      <xdr:col>3</xdr:col>
      <xdr:colOff>219074</xdr:colOff>
      <xdr:row>552</xdr:row>
      <xdr:rowOff>5044</xdr:rowOff>
    </xdr:from>
    <xdr:to>
      <xdr:col>3</xdr:col>
      <xdr:colOff>6465793</xdr:colOff>
      <xdr:row>570</xdr:row>
      <xdr:rowOff>92768</xdr:rowOff>
    </xdr:to>
    <xdr:pic>
      <xdr:nvPicPr>
        <xdr:cNvPr id="2062" name="Picture 14"/>
        <xdr:cNvPicPr>
          <a:picLocks noChangeAspect="1" noChangeArrowheads="1"/>
        </xdr:cNvPicPr>
      </xdr:nvPicPr>
      <xdr:blipFill>
        <a:blip xmlns:r="http://schemas.openxmlformats.org/officeDocument/2006/relationships" r:embed="rId10"/>
        <a:srcRect/>
        <a:stretch>
          <a:fillRect/>
        </a:stretch>
      </xdr:blipFill>
      <xdr:spPr bwMode="auto">
        <a:xfrm>
          <a:off x="5777192" y="108096985"/>
          <a:ext cx="6246719" cy="2911606"/>
        </a:xfrm>
        <a:prstGeom prst="rect">
          <a:avLst/>
        </a:prstGeom>
        <a:noFill/>
      </xdr:spPr>
    </xdr:pic>
    <xdr:clientData/>
  </xdr:twoCellAnchor>
  <xdr:twoCellAnchor editAs="oneCell">
    <xdr:from>
      <xdr:col>3</xdr:col>
      <xdr:colOff>223558</xdr:colOff>
      <xdr:row>573</xdr:row>
      <xdr:rowOff>84045</xdr:rowOff>
    </xdr:from>
    <xdr:to>
      <xdr:col>3</xdr:col>
      <xdr:colOff>6544236</xdr:colOff>
      <xdr:row>613</xdr:row>
      <xdr:rowOff>2690</xdr:rowOff>
    </xdr:to>
    <xdr:pic>
      <xdr:nvPicPr>
        <xdr:cNvPr id="2065" name="Picture 17"/>
        <xdr:cNvPicPr>
          <a:picLocks noChangeAspect="1" noChangeArrowheads="1"/>
        </xdr:cNvPicPr>
      </xdr:nvPicPr>
      <xdr:blipFill>
        <a:blip xmlns:r="http://schemas.openxmlformats.org/officeDocument/2006/relationships" r:embed="rId11"/>
        <a:srcRect/>
        <a:stretch>
          <a:fillRect/>
        </a:stretch>
      </xdr:blipFill>
      <xdr:spPr bwMode="auto">
        <a:xfrm>
          <a:off x="5781676" y="111470516"/>
          <a:ext cx="6320678" cy="6193939"/>
        </a:xfrm>
        <a:prstGeom prst="rect">
          <a:avLst/>
        </a:prstGeom>
        <a:noFill/>
      </xdr:spPr>
    </xdr:pic>
    <xdr:clientData/>
  </xdr:twoCellAnchor>
  <xdr:twoCellAnchor editAs="oneCell">
    <xdr:from>
      <xdr:col>3</xdr:col>
      <xdr:colOff>219075</xdr:colOff>
      <xdr:row>612</xdr:row>
      <xdr:rowOff>142874</xdr:rowOff>
    </xdr:from>
    <xdr:to>
      <xdr:col>3</xdr:col>
      <xdr:colOff>6667500</xdr:colOff>
      <xdr:row>653</xdr:row>
      <xdr:rowOff>2269</xdr:rowOff>
    </xdr:to>
    <xdr:pic>
      <xdr:nvPicPr>
        <xdr:cNvPr id="2069" name="Picture 21"/>
        <xdr:cNvPicPr>
          <a:picLocks noChangeAspect="1" noChangeArrowheads="1"/>
        </xdr:cNvPicPr>
      </xdr:nvPicPr>
      <xdr:blipFill>
        <a:blip xmlns:r="http://schemas.openxmlformats.org/officeDocument/2006/relationships" r:embed="rId12"/>
        <a:srcRect/>
        <a:stretch>
          <a:fillRect/>
        </a:stretch>
      </xdr:blipFill>
      <xdr:spPr bwMode="auto">
        <a:xfrm>
          <a:off x="5777193" y="117647756"/>
          <a:ext cx="6448425" cy="6291571"/>
        </a:xfrm>
        <a:prstGeom prst="rect">
          <a:avLst/>
        </a:prstGeom>
        <a:noFill/>
      </xdr:spPr>
    </xdr:pic>
    <xdr:clientData/>
  </xdr:twoCellAnchor>
  <xdr:twoCellAnchor editAs="oneCell">
    <xdr:from>
      <xdr:col>3</xdr:col>
      <xdr:colOff>323850</xdr:colOff>
      <xdr:row>654</xdr:row>
      <xdr:rowOff>5043</xdr:rowOff>
    </xdr:from>
    <xdr:to>
      <xdr:col>3</xdr:col>
      <xdr:colOff>7287852</xdr:colOff>
      <xdr:row>689</xdr:row>
      <xdr:rowOff>44824</xdr:rowOff>
    </xdr:to>
    <xdr:pic>
      <xdr:nvPicPr>
        <xdr:cNvPr id="2071" name="Picture 23"/>
        <xdr:cNvPicPr>
          <a:picLocks noChangeAspect="1" noChangeArrowheads="1"/>
        </xdr:cNvPicPr>
      </xdr:nvPicPr>
      <xdr:blipFill>
        <a:blip xmlns:r="http://schemas.openxmlformats.org/officeDocument/2006/relationships" r:embed="rId13"/>
        <a:srcRect/>
        <a:stretch>
          <a:fillRect/>
        </a:stretch>
      </xdr:blipFill>
      <xdr:spPr bwMode="auto">
        <a:xfrm>
          <a:off x="5881968" y="124098984"/>
          <a:ext cx="6964002" cy="5530663"/>
        </a:xfrm>
        <a:prstGeom prst="rect">
          <a:avLst/>
        </a:prstGeom>
        <a:noFill/>
      </xdr:spPr>
    </xdr:pic>
    <xdr:clientData/>
  </xdr:twoCellAnchor>
  <xdr:twoCellAnchor editAs="oneCell">
    <xdr:from>
      <xdr:col>3</xdr:col>
      <xdr:colOff>220198</xdr:colOff>
      <xdr:row>689</xdr:row>
      <xdr:rowOff>36420</xdr:rowOff>
    </xdr:from>
    <xdr:to>
      <xdr:col>3</xdr:col>
      <xdr:colOff>6958854</xdr:colOff>
      <xdr:row>735</xdr:row>
      <xdr:rowOff>84923</xdr:rowOff>
    </xdr:to>
    <xdr:pic>
      <xdr:nvPicPr>
        <xdr:cNvPr id="2074" name="Picture 26"/>
        <xdr:cNvPicPr>
          <a:picLocks noChangeAspect="1" noChangeArrowheads="1"/>
        </xdr:cNvPicPr>
      </xdr:nvPicPr>
      <xdr:blipFill>
        <a:blip xmlns:r="http://schemas.openxmlformats.org/officeDocument/2006/relationships" r:embed="rId14"/>
        <a:srcRect/>
        <a:stretch>
          <a:fillRect/>
        </a:stretch>
      </xdr:blipFill>
      <xdr:spPr bwMode="auto">
        <a:xfrm>
          <a:off x="5778316" y="129621244"/>
          <a:ext cx="6738656" cy="7265090"/>
        </a:xfrm>
        <a:prstGeom prst="rect">
          <a:avLst/>
        </a:prstGeom>
        <a:noFill/>
      </xdr:spPr>
    </xdr:pic>
    <xdr:clientData/>
  </xdr:twoCellAnchor>
  <xdr:twoCellAnchor editAs="oneCell">
    <xdr:from>
      <xdr:col>3</xdr:col>
      <xdr:colOff>212912</xdr:colOff>
      <xdr:row>402</xdr:row>
      <xdr:rowOff>145677</xdr:rowOff>
    </xdr:from>
    <xdr:to>
      <xdr:col>3</xdr:col>
      <xdr:colOff>6898216</xdr:colOff>
      <xdr:row>413</xdr:row>
      <xdr:rowOff>33617</xdr:rowOff>
    </xdr:to>
    <xdr:pic>
      <xdr:nvPicPr>
        <xdr:cNvPr id="2082" name="Picture 34"/>
        <xdr:cNvPicPr>
          <a:picLocks noChangeAspect="1" noChangeArrowheads="1"/>
        </xdr:cNvPicPr>
      </xdr:nvPicPr>
      <xdr:blipFill>
        <a:blip xmlns:r="http://schemas.openxmlformats.org/officeDocument/2006/relationships" r:embed="rId15"/>
        <a:srcRect/>
        <a:stretch>
          <a:fillRect/>
        </a:stretch>
      </xdr:blipFill>
      <xdr:spPr bwMode="auto">
        <a:xfrm>
          <a:off x="6051177" y="69801442"/>
          <a:ext cx="6685304" cy="1613646"/>
        </a:xfrm>
        <a:prstGeom prst="rect">
          <a:avLst/>
        </a:prstGeom>
        <a:noFill/>
      </xdr:spPr>
    </xdr:pic>
    <xdr:clientData/>
  </xdr:twoCellAnchor>
  <xdr:twoCellAnchor editAs="oneCell">
    <xdr:from>
      <xdr:col>3</xdr:col>
      <xdr:colOff>133349</xdr:colOff>
      <xdr:row>737</xdr:row>
      <xdr:rowOff>104775</xdr:rowOff>
    </xdr:from>
    <xdr:to>
      <xdr:col>3</xdr:col>
      <xdr:colOff>7096124</xdr:colOff>
      <xdr:row>741</xdr:row>
      <xdr:rowOff>61102</xdr:rowOff>
    </xdr:to>
    <xdr:pic>
      <xdr:nvPicPr>
        <xdr:cNvPr id="2089" name="Picture 41"/>
        <xdr:cNvPicPr>
          <a:picLocks noChangeAspect="1" noChangeArrowheads="1"/>
        </xdr:cNvPicPr>
      </xdr:nvPicPr>
      <xdr:blipFill>
        <a:blip xmlns:r="http://schemas.openxmlformats.org/officeDocument/2006/relationships" r:embed="rId16"/>
        <a:srcRect/>
        <a:stretch>
          <a:fillRect/>
        </a:stretch>
      </xdr:blipFill>
      <xdr:spPr bwMode="auto">
        <a:xfrm>
          <a:off x="5972174" y="125434725"/>
          <a:ext cx="6962775" cy="604026"/>
        </a:xfrm>
        <a:prstGeom prst="rect">
          <a:avLst/>
        </a:prstGeom>
        <a:noFill/>
      </xdr:spPr>
    </xdr:pic>
    <xdr:clientData/>
  </xdr:twoCellAnchor>
  <xdr:twoCellAnchor editAs="oneCell">
    <xdr:from>
      <xdr:col>3</xdr:col>
      <xdr:colOff>285750</xdr:colOff>
      <xdr:row>746</xdr:row>
      <xdr:rowOff>57150</xdr:rowOff>
    </xdr:from>
    <xdr:to>
      <xdr:col>3</xdr:col>
      <xdr:colOff>6553200</xdr:colOff>
      <xdr:row>767</xdr:row>
      <xdr:rowOff>19050</xdr:rowOff>
    </xdr:to>
    <xdr:pic>
      <xdr:nvPicPr>
        <xdr:cNvPr id="2094" name="Picture 46"/>
        <xdr:cNvPicPr>
          <a:picLocks noChangeAspect="1" noChangeArrowheads="1"/>
        </xdr:cNvPicPr>
      </xdr:nvPicPr>
      <xdr:blipFill>
        <a:blip xmlns:r="http://schemas.openxmlformats.org/officeDocument/2006/relationships" r:embed="rId17"/>
        <a:srcRect/>
        <a:stretch>
          <a:fillRect/>
        </a:stretch>
      </xdr:blipFill>
      <xdr:spPr bwMode="auto">
        <a:xfrm>
          <a:off x="6124575" y="123282075"/>
          <a:ext cx="6267450" cy="3362325"/>
        </a:xfrm>
        <a:prstGeom prst="rect">
          <a:avLst/>
        </a:prstGeom>
        <a:noFill/>
      </xdr:spPr>
    </xdr:pic>
    <xdr:clientData/>
  </xdr:twoCellAnchor>
  <xdr:twoCellAnchor editAs="oneCell">
    <xdr:from>
      <xdr:col>3</xdr:col>
      <xdr:colOff>76200</xdr:colOff>
      <xdr:row>87</xdr:row>
      <xdr:rowOff>133350</xdr:rowOff>
    </xdr:from>
    <xdr:to>
      <xdr:col>3</xdr:col>
      <xdr:colOff>6734175</xdr:colOff>
      <xdr:row>134</xdr:row>
      <xdr:rowOff>95250</xdr:rowOff>
    </xdr:to>
    <xdr:pic>
      <xdr:nvPicPr>
        <xdr:cNvPr id="5" name="Picture 46"/>
        <xdr:cNvPicPr>
          <a:picLocks noChangeAspect="1" noChangeArrowheads="1"/>
        </xdr:cNvPicPr>
      </xdr:nvPicPr>
      <xdr:blipFill>
        <a:blip xmlns:r="http://schemas.openxmlformats.org/officeDocument/2006/relationships" r:embed="rId18"/>
        <a:srcRect/>
        <a:stretch>
          <a:fillRect/>
        </a:stretch>
      </xdr:blipFill>
      <xdr:spPr bwMode="auto">
        <a:xfrm>
          <a:off x="5915025" y="14058900"/>
          <a:ext cx="6657975" cy="7572375"/>
        </a:xfrm>
        <a:prstGeom prst="rect">
          <a:avLst/>
        </a:prstGeom>
        <a:noFill/>
      </xdr:spPr>
    </xdr:pic>
    <xdr:clientData/>
  </xdr:twoCellAnchor>
  <xdr:twoCellAnchor editAs="oneCell">
    <xdr:from>
      <xdr:col>3</xdr:col>
      <xdr:colOff>142875</xdr:colOff>
      <xdr:row>135</xdr:row>
      <xdr:rowOff>157967</xdr:rowOff>
    </xdr:from>
    <xdr:to>
      <xdr:col>3</xdr:col>
      <xdr:colOff>6324600</xdr:colOff>
      <xdr:row>177</xdr:row>
      <xdr:rowOff>104775</xdr:rowOff>
    </xdr:to>
    <xdr:pic>
      <xdr:nvPicPr>
        <xdr:cNvPr id="2098" name="Picture 50"/>
        <xdr:cNvPicPr>
          <a:picLocks noChangeAspect="1" noChangeArrowheads="1"/>
        </xdr:cNvPicPr>
      </xdr:nvPicPr>
      <xdr:blipFill>
        <a:blip xmlns:r="http://schemas.openxmlformats.org/officeDocument/2006/relationships" r:embed="rId19"/>
        <a:srcRect/>
        <a:stretch>
          <a:fillRect/>
        </a:stretch>
      </xdr:blipFill>
      <xdr:spPr bwMode="auto">
        <a:xfrm>
          <a:off x="5981700" y="21855917"/>
          <a:ext cx="6181725" cy="6747658"/>
        </a:xfrm>
        <a:prstGeom prst="rect">
          <a:avLst/>
        </a:prstGeom>
        <a:noFill/>
      </xdr:spPr>
    </xdr:pic>
    <xdr:clientData/>
  </xdr:twoCellAnchor>
  <xdr:twoCellAnchor editAs="oneCell">
    <xdr:from>
      <xdr:col>3</xdr:col>
      <xdr:colOff>57151</xdr:colOff>
      <xdr:row>2</xdr:row>
      <xdr:rowOff>57150</xdr:rowOff>
    </xdr:from>
    <xdr:to>
      <xdr:col>3</xdr:col>
      <xdr:colOff>6248401</xdr:colOff>
      <xdr:row>45</xdr:row>
      <xdr:rowOff>2003</xdr:rowOff>
    </xdr:to>
    <xdr:pic>
      <xdr:nvPicPr>
        <xdr:cNvPr id="2100" name="Picture 52"/>
        <xdr:cNvPicPr>
          <a:picLocks noChangeAspect="1" noChangeArrowheads="1"/>
        </xdr:cNvPicPr>
      </xdr:nvPicPr>
      <xdr:blipFill>
        <a:blip xmlns:r="http://schemas.openxmlformats.org/officeDocument/2006/relationships" r:embed="rId20"/>
        <a:srcRect/>
        <a:stretch>
          <a:fillRect/>
        </a:stretch>
      </xdr:blipFill>
      <xdr:spPr bwMode="auto">
        <a:xfrm>
          <a:off x="5895976" y="381000"/>
          <a:ext cx="6191250" cy="6902585"/>
        </a:xfrm>
        <a:prstGeom prst="rect">
          <a:avLst/>
        </a:prstGeom>
        <a:noFill/>
      </xdr:spPr>
    </xdr:pic>
    <xdr:clientData/>
  </xdr:twoCellAnchor>
  <xdr:twoCellAnchor editAs="oneCell">
    <xdr:from>
      <xdr:col>3</xdr:col>
      <xdr:colOff>95250</xdr:colOff>
      <xdr:row>42</xdr:row>
      <xdr:rowOff>149905</xdr:rowOff>
    </xdr:from>
    <xdr:to>
      <xdr:col>3</xdr:col>
      <xdr:colOff>6543675</xdr:colOff>
      <xdr:row>87</xdr:row>
      <xdr:rowOff>114299</xdr:rowOff>
    </xdr:to>
    <xdr:pic>
      <xdr:nvPicPr>
        <xdr:cNvPr id="2102" name="Picture 54"/>
        <xdr:cNvPicPr>
          <a:picLocks noChangeAspect="1" noChangeArrowheads="1"/>
        </xdr:cNvPicPr>
      </xdr:nvPicPr>
      <xdr:blipFill>
        <a:blip xmlns:r="http://schemas.openxmlformats.org/officeDocument/2006/relationships" r:embed="rId21"/>
        <a:srcRect/>
        <a:stretch>
          <a:fillRect/>
        </a:stretch>
      </xdr:blipFill>
      <xdr:spPr bwMode="auto">
        <a:xfrm>
          <a:off x="5934075" y="6950755"/>
          <a:ext cx="6448425" cy="7251019"/>
        </a:xfrm>
        <a:prstGeom prst="rect">
          <a:avLst/>
        </a:prstGeom>
        <a:noFill/>
      </xdr:spPr>
    </xdr:pic>
    <xdr:clientData/>
  </xdr:twoCellAnchor>
  <xdr:twoCellAnchor editAs="oneCell">
    <xdr:from>
      <xdr:col>3</xdr:col>
      <xdr:colOff>347943</xdr:colOff>
      <xdr:row>768</xdr:row>
      <xdr:rowOff>133352</xdr:rowOff>
    </xdr:from>
    <xdr:to>
      <xdr:col>3</xdr:col>
      <xdr:colOff>6286461</xdr:colOff>
      <xdr:row>782</xdr:row>
      <xdr:rowOff>134471</xdr:rowOff>
    </xdr:to>
    <xdr:pic>
      <xdr:nvPicPr>
        <xdr:cNvPr id="2110" name="Picture 62"/>
        <xdr:cNvPicPr>
          <a:picLocks noChangeAspect="1" noChangeArrowheads="1"/>
        </xdr:cNvPicPr>
      </xdr:nvPicPr>
      <xdr:blipFill>
        <a:blip xmlns:r="http://schemas.openxmlformats.org/officeDocument/2006/relationships" r:embed="rId22"/>
        <a:srcRect/>
        <a:stretch>
          <a:fillRect/>
        </a:stretch>
      </xdr:blipFill>
      <xdr:spPr bwMode="auto">
        <a:xfrm>
          <a:off x="6186208" y="123285999"/>
          <a:ext cx="5938518" cy="2197472"/>
        </a:xfrm>
        <a:prstGeom prst="rect">
          <a:avLst/>
        </a:prstGeom>
        <a:noFill/>
      </xdr:spPr>
    </xdr:pic>
    <xdr:clientData/>
  </xdr:twoCellAnchor>
  <xdr:twoCellAnchor editAs="oneCell">
    <xdr:from>
      <xdr:col>3</xdr:col>
      <xdr:colOff>380999</xdr:colOff>
      <xdr:row>783</xdr:row>
      <xdr:rowOff>123265</xdr:rowOff>
    </xdr:from>
    <xdr:to>
      <xdr:col>3</xdr:col>
      <xdr:colOff>5255559</xdr:colOff>
      <xdr:row>816</xdr:row>
      <xdr:rowOff>133510</xdr:rowOff>
    </xdr:to>
    <xdr:pic>
      <xdr:nvPicPr>
        <xdr:cNvPr id="2112" name="Picture 64"/>
        <xdr:cNvPicPr>
          <a:picLocks noChangeAspect="1" noChangeArrowheads="1"/>
        </xdr:cNvPicPr>
      </xdr:nvPicPr>
      <xdr:blipFill>
        <a:blip xmlns:r="http://schemas.openxmlformats.org/officeDocument/2006/relationships" r:embed="rId23"/>
        <a:srcRect/>
        <a:stretch>
          <a:fillRect/>
        </a:stretch>
      </xdr:blipFill>
      <xdr:spPr bwMode="auto">
        <a:xfrm>
          <a:off x="6219264" y="125472265"/>
          <a:ext cx="4874560" cy="5187363"/>
        </a:xfrm>
        <a:prstGeom prst="rect">
          <a:avLst/>
        </a:prstGeom>
        <a:noFill/>
      </xdr:spPr>
    </xdr:pic>
    <xdr:clientData/>
  </xdr:twoCellAnchor>
  <xdr:twoCellAnchor editAs="oneCell">
    <xdr:from>
      <xdr:col>3</xdr:col>
      <xdr:colOff>89647</xdr:colOff>
      <xdr:row>818</xdr:row>
      <xdr:rowOff>67235</xdr:rowOff>
    </xdr:from>
    <xdr:to>
      <xdr:col>3</xdr:col>
      <xdr:colOff>5966573</xdr:colOff>
      <xdr:row>869</xdr:row>
      <xdr:rowOff>99277</xdr:rowOff>
    </xdr:to>
    <xdr:pic>
      <xdr:nvPicPr>
        <xdr:cNvPr id="25" name="Picture 19"/>
        <xdr:cNvPicPr>
          <a:picLocks noChangeAspect="1" noChangeArrowheads="1"/>
        </xdr:cNvPicPr>
      </xdr:nvPicPr>
      <xdr:blipFill>
        <a:blip xmlns:r="http://schemas.openxmlformats.org/officeDocument/2006/relationships" r:embed="rId24"/>
        <a:srcRect/>
        <a:stretch>
          <a:fillRect/>
        </a:stretch>
      </xdr:blipFill>
      <xdr:spPr bwMode="auto">
        <a:xfrm>
          <a:off x="5927912" y="131220882"/>
          <a:ext cx="5876926" cy="8033042"/>
        </a:xfrm>
        <a:prstGeom prst="rect">
          <a:avLst/>
        </a:prstGeom>
        <a:noFill/>
      </xdr:spPr>
    </xdr:pic>
    <xdr:clientData/>
  </xdr:twoCellAnchor>
  <xdr:twoCellAnchor editAs="oneCell">
    <xdr:from>
      <xdr:col>3</xdr:col>
      <xdr:colOff>78441</xdr:colOff>
      <xdr:row>869</xdr:row>
      <xdr:rowOff>145677</xdr:rowOff>
    </xdr:from>
    <xdr:to>
      <xdr:col>3</xdr:col>
      <xdr:colOff>4993341</xdr:colOff>
      <xdr:row>902</xdr:row>
      <xdr:rowOff>95930</xdr:rowOff>
    </xdr:to>
    <xdr:pic>
      <xdr:nvPicPr>
        <xdr:cNvPr id="26" name="Picture 21"/>
        <xdr:cNvPicPr>
          <a:picLocks noChangeAspect="1" noChangeArrowheads="1"/>
        </xdr:cNvPicPr>
      </xdr:nvPicPr>
      <xdr:blipFill>
        <a:blip xmlns:r="http://schemas.openxmlformats.org/officeDocument/2006/relationships" r:embed="rId25"/>
        <a:srcRect/>
        <a:stretch>
          <a:fillRect/>
        </a:stretch>
      </xdr:blipFill>
      <xdr:spPr bwMode="auto">
        <a:xfrm>
          <a:off x="5916706" y="139300324"/>
          <a:ext cx="4914900" cy="5127371"/>
        </a:xfrm>
        <a:prstGeom prst="rect">
          <a:avLst/>
        </a:prstGeom>
        <a:noFill/>
      </xdr:spPr>
    </xdr:pic>
    <xdr:clientData/>
  </xdr:twoCellAnchor>
  <xdr:twoCellAnchor editAs="oneCell">
    <xdr:from>
      <xdr:col>3</xdr:col>
      <xdr:colOff>44823</xdr:colOff>
      <xdr:row>902</xdr:row>
      <xdr:rowOff>56029</xdr:rowOff>
    </xdr:from>
    <xdr:to>
      <xdr:col>3</xdr:col>
      <xdr:colOff>5445498</xdr:colOff>
      <xdr:row>913</xdr:row>
      <xdr:rowOff>25450</xdr:rowOff>
    </xdr:to>
    <xdr:pic>
      <xdr:nvPicPr>
        <xdr:cNvPr id="27" name="Picture 17"/>
        <xdr:cNvPicPr>
          <a:picLocks noChangeAspect="1" noChangeArrowheads="1"/>
        </xdr:cNvPicPr>
      </xdr:nvPicPr>
      <xdr:blipFill>
        <a:blip xmlns:r="http://schemas.openxmlformats.org/officeDocument/2006/relationships" r:embed="rId26"/>
        <a:srcRect/>
        <a:stretch>
          <a:fillRect/>
        </a:stretch>
      </xdr:blipFill>
      <xdr:spPr bwMode="auto">
        <a:xfrm>
          <a:off x="5883088" y="144387794"/>
          <a:ext cx="5400675" cy="1695127"/>
        </a:xfrm>
        <a:prstGeom prst="rect">
          <a:avLst/>
        </a:prstGeom>
        <a:noFill/>
      </xdr:spPr>
    </xdr:pic>
    <xdr:clientData/>
  </xdr:twoCellAnchor>
  <xdr:twoCellAnchor editAs="oneCell">
    <xdr:from>
      <xdr:col>3</xdr:col>
      <xdr:colOff>0</xdr:colOff>
      <xdr:row>914</xdr:row>
      <xdr:rowOff>0</xdr:rowOff>
    </xdr:from>
    <xdr:to>
      <xdr:col>3</xdr:col>
      <xdr:colOff>5169166</xdr:colOff>
      <xdr:row>925</xdr:row>
      <xdr:rowOff>28575</xdr:rowOff>
    </xdr:to>
    <xdr:pic>
      <xdr:nvPicPr>
        <xdr:cNvPr id="28" name="Picture 11"/>
        <xdr:cNvPicPr>
          <a:picLocks noChangeAspect="1" noChangeArrowheads="1"/>
        </xdr:cNvPicPr>
      </xdr:nvPicPr>
      <xdr:blipFill>
        <a:blip xmlns:r="http://schemas.openxmlformats.org/officeDocument/2006/relationships" r:embed="rId27"/>
        <a:srcRect/>
        <a:stretch>
          <a:fillRect/>
        </a:stretch>
      </xdr:blipFill>
      <xdr:spPr bwMode="auto">
        <a:xfrm>
          <a:off x="5838265" y="146214353"/>
          <a:ext cx="5169166" cy="1754281"/>
        </a:xfrm>
        <a:prstGeom prst="rect">
          <a:avLst/>
        </a:prstGeom>
        <a:noFill/>
      </xdr:spPr>
    </xdr:pic>
    <xdr:clientData/>
  </xdr:twoCellAnchor>
  <xdr:twoCellAnchor editAs="oneCell">
    <xdr:from>
      <xdr:col>3</xdr:col>
      <xdr:colOff>0</xdr:colOff>
      <xdr:row>926</xdr:row>
      <xdr:rowOff>0</xdr:rowOff>
    </xdr:from>
    <xdr:to>
      <xdr:col>3</xdr:col>
      <xdr:colOff>6267450</xdr:colOff>
      <xdr:row>952</xdr:row>
      <xdr:rowOff>42583</xdr:rowOff>
    </xdr:to>
    <xdr:pic>
      <xdr:nvPicPr>
        <xdr:cNvPr id="29" name="Picture 13"/>
        <xdr:cNvPicPr>
          <a:picLocks noChangeAspect="1" noChangeArrowheads="1"/>
        </xdr:cNvPicPr>
      </xdr:nvPicPr>
      <xdr:blipFill>
        <a:blip xmlns:r="http://schemas.openxmlformats.org/officeDocument/2006/relationships" r:embed="rId28"/>
        <a:srcRect/>
        <a:stretch>
          <a:fillRect/>
        </a:stretch>
      </xdr:blipFill>
      <xdr:spPr bwMode="auto">
        <a:xfrm>
          <a:off x="5838265" y="148096941"/>
          <a:ext cx="6267450" cy="4121524"/>
        </a:xfrm>
        <a:prstGeom prst="rect">
          <a:avLst/>
        </a:prstGeom>
        <a:noFill/>
      </xdr:spPr>
    </xdr:pic>
    <xdr:clientData/>
  </xdr:twoCellAnchor>
  <xdr:twoCellAnchor editAs="oneCell">
    <xdr:from>
      <xdr:col>3</xdr:col>
      <xdr:colOff>179294</xdr:colOff>
      <xdr:row>952</xdr:row>
      <xdr:rowOff>112059</xdr:rowOff>
    </xdr:from>
    <xdr:to>
      <xdr:col>3</xdr:col>
      <xdr:colOff>4770344</xdr:colOff>
      <xdr:row>971</xdr:row>
      <xdr:rowOff>140633</xdr:rowOff>
    </xdr:to>
    <xdr:pic>
      <xdr:nvPicPr>
        <xdr:cNvPr id="30" name="Picture 15"/>
        <xdr:cNvPicPr>
          <a:picLocks noChangeAspect="1" noChangeArrowheads="1"/>
        </xdr:cNvPicPr>
      </xdr:nvPicPr>
      <xdr:blipFill>
        <a:blip xmlns:r="http://schemas.openxmlformats.org/officeDocument/2006/relationships" r:embed="rId29"/>
        <a:srcRect/>
        <a:stretch>
          <a:fillRect/>
        </a:stretch>
      </xdr:blipFill>
      <xdr:spPr bwMode="auto">
        <a:xfrm>
          <a:off x="6017559" y="152287941"/>
          <a:ext cx="4591050" cy="3009339"/>
        </a:xfrm>
        <a:prstGeom prst="rect">
          <a:avLst/>
        </a:prstGeom>
        <a:noFill/>
      </xdr:spPr>
    </xdr:pic>
    <xdr:clientData/>
  </xdr:twoCellAnchor>
  <xdr:twoCellAnchor editAs="oneCell">
    <xdr:from>
      <xdr:col>2</xdr:col>
      <xdr:colOff>896471</xdr:colOff>
      <xdr:row>276</xdr:row>
      <xdr:rowOff>145676</xdr:rowOff>
    </xdr:from>
    <xdr:to>
      <xdr:col>3</xdr:col>
      <xdr:colOff>6746582</xdr:colOff>
      <xdr:row>289</xdr:row>
      <xdr:rowOff>45943</xdr:rowOff>
    </xdr:to>
    <xdr:pic>
      <xdr:nvPicPr>
        <xdr:cNvPr id="3" name="Picture 64"/>
        <xdr:cNvPicPr>
          <a:picLocks noChangeAspect="1" noChangeArrowheads="1"/>
        </xdr:cNvPicPr>
      </xdr:nvPicPr>
      <xdr:blipFill>
        <a:blip xmlns:r="http://schemas.openxmlformats.org/officeDocument/2006/relationships" r:embed="rId30"/>
        <a:srcRect/>
        <a:stretch>
          <a:fillRect/>
        </a:stretch>
      </xdr:blipFill>
      <xdr:spPr bwMode="auto">
        <a:xfrm>
          <a:off x="5815853" y="43445205"/>
          <a:ext cx="6752665" cy="1939738"/>
        </a:xfrm>
        <a:prstGeom prst="rect">
          <a:avLst/>
        </a:prstGeom>
        <a:noFill/>
      </xdr:spPr>
    </xdr:pic>
    <xdr:clientData/>
  </xdr:twoCellAnchor>
  <xdr:twoCellAnchor editAs="oneCell">
    <xdr:from>
      <xdr:col>3</xdr:col>
      <xdr:colOff>268941</xdr:colOff>
      <xdr:row>977</xdr:row>
      <xdr:rowOff>56029</xdr:rowOff>
    </xdr:from>
    <xdr:to>
      <xdr:col>3</xdr:col>
      <xdr:colOff>4703669</xdr:colOff>
      <xdr:row>1003</xdr:row>
      <xdr:rowOff>113179</xdr:rowOff>
    </xdr:to>
    <xdr:pic>
      <xdr:nvPicPr>
        <xdr:cNvPr id="6" name="Picture 64"/>
        <xdr:cNvPicPr>
          <a:picLocks noChangeAspect="1" noChangeArrowheads="1"/>
        </xdr:cNvPicPr>
      </xdr:nvPicPr>
      <xdr:blipFill>
        <a:blip xmlns:r="http://schemas.openxmlformats.org/officeDocument/2006/relationships" r:embed="rId31"/>
        <a:srcRect/>
        <a:stretch>
          <a:fillRect/>
        </a:stretch>
      </xdr:blipFill>
      <xdr:spPr bwMode="auto">
        <a:xfrm>
          <a:off x="6107206" y="159448500"/>
          <a:ext cx="4434728" cy="4136091"/>
        </a:xfrm>
        <a:prstGeom prst="rect">
          <a:avLst/>
        </a:prstGeom>
        <a:noFill/>
      </xdr:spPr>
    </xdr:pic>
    <xdr:clientData/>
  </xdr:twoCellAnchor>
  <xdr:twoCellAnchor editAs="oneCell">
    <xdr:from>
      <xdr:col>3</xdr:col>
      <xdr:colOff>142875</xdr:colOff>
      <xdr:row>1032</xdr:row>
      <xdr:rowOff>104775</xdr:rowOff>
    </xdr:from>
    <xdr:to>
      <xdr:col>3</xdr:col>
      <xdr:colOff>4972050</xdr:colOff>
      <xdr:row>1056</xdr:row>
      <xdr:rowOff>104773</xdr:rowOff>
    </xdr:to>
    <xdr:pic>
      <xdr:nvPicPr>
        <xdr:cNvPr id="2114" name="Picture 66"/>
        <xdr:cNvPicPr>
          <a:picLocks noChangeAspect="1" noChangeArrowheads="1"/>
        </xdr:cNvPicPr>
      </xdr:nvPicPr>
      <xdr:blipFill>
        <a:blip xmlns:r="http://schemas.openxmlformats.org/officeDocument/2006/relationships" r:embed="rId32"/>
        <a:srcRect/>
        <a:stretch>
          <a:fillRect/>
        </a:stretch>
      </xdr:blipFill>
      <xdr:spPr bwMode="auto">
        <a:xfrm>
          <a:off x="5981700" y="168830625"/>
          <a:ext cx="4829175" cy="3886200"/>
        </a:xfrm>
        <a:prstGeom prst="rect">
          <a:avLst/>
        </a:prstGeom>
        <a:noFill/>
      </xdr:spPr>
    </xdr:pic>
    <xdr:clientData/>
  </xdr:twoCellAnchor>
  <xdr:twoCellAnchor editAs="oneCell">
    <xdr:from>
      <xdr:col>3</xdr:col>
      <xdr:colOff>9526</xdr:colOff>
      <xdr:row>1101</xdr:row>
      <xdr:rowOff>9525</xdr:rowOff>
    </xdr:from>
    <xdr:to>
      <xdr:col>3</xdr:col>
      <xdr:colOff>7205716</xdr:colOff>
      <xdr:row>1130</xdr:row>
      <xdr:rowOff>123826</xdr:rowOff>
    </xdr:to>
    <xdr:pic>
      <xdr:nvPicPr>
        <xdr:cNvPr id="2111" name="Picture 63"/>
        <xdr:cNvPicPr>
          <a:picLocks noChangeAspect="1" noChangeArrowheads="1"/>
        </xdr:cNvPicPr>
      </xdr:nvPicPr>
      <xdr:blipFill>
        <a:blip xmlns:r="http://schemas.openxmlformats.org/officeDocument/2006/relationships" r:embed="rId33"/>
        <a:srcRect/>
        <a:stretch>
          <a:fillRect/>
        </a:stretch>
      </xdr:blipFill>
      <xdr:spPr bwMode="auto">
        <a:xfrm>
          <a:off x="5848351" y="179908200"/>
          <a:ext cx="7196190" cy="4810125"/>
        </a:xfrm>
        <a:prstGeom prst="rect">
          <a:avLst/>
        </a:prstGeom>
        <a:noFill/>
      </xdr:spPr>
    </xdr:pic>
    <xdr:clientData/>
  </xdr:twoCellAnchor>
  <xdr:twoCellAnchor editAs="oneCell">
    <xdr:from>
      <xdr:col>3</xdr:col>
      <xdr:colOff>347380</xdr:colOff>
      <xdr:row>1003</xdr:row>
      <xdr:rowOff>134470</xdr:rowOff>
    </xdr:from>
    <xdr:to>
      <xdr:col>3</xdr:col>
      <xdr:colOff>4852145</xdr:colOff>
      <xdr:row>1030</xdr:row>
      <xdr:rowOff>142838</xdr:rowOff>
    </xdr:to>
    <xdr:pic>
      <xdr:nvPicPr>
        <xdr:cNvPr id="2113" name="Picture 65"/>
        <xdr:cNvPicPr>
          <a:picLocks noChangeAspect="1" noChangeArrowheads="1"/>
        </xdr:cNvPicPr>
      </xdr:nvPicPr>
      <xdr:blipFill>
        <a:blip xmlns:r="http://schemas.openxmlformats.org/officeDocument/2006/relationships" r:embed="rId34"/>
        <a:srcRect/>
        <a:stretch>
          <a:fillRect/>
        </a:stretch>
      </xdr:blipFill>
      <xdr:spPr bwMode="auto">
        <a:xfrm>
          <a:off x="6185645" y="157487470"/>
          <a:ext cx="4504765" cy="4244192"/>
        </a:xfrm>
        <a:prstGeom prst="rect">
          <a:avLst/>
        </a:prstGeom>
        <a:noFill/>
      </xdr:spPr>
    </xdr:pic>
    <xdr:clientData/>
  </xdr:twoCellAnchor>
  <xdr:twoCellAnchor editAs="oneCell">
    <xdr:from>
      <xdr:col>3</xdr:col>
      <xdr:colOff>175533</xdr:colOff>
      <xdr:row>1247</xdr:row>
      <xdr:rowOff>122465</xdr:rowOff>
    </xdr:from>
    <xdr:to>
      <xdr:col>3</xdr:col>
      <xdr:colOff>7275966</xdr:colOff>
      <xdr:row>1279</xdr:row>
      <xdr:rowOff>44904</xdr:rowOff>
    </xdr:to>
    <xdr:pic>
      <xdr:nvPicPr>
        <xdr:cNvPr id="7" name="Picture 64"/>
        <xdr:cNvPicPr>
          <a:picLocks noChangeAspect="1" noChangeArrowheads="1"/>
        </xdr:cNvPicPr>
      </xdr:nvPicPr>
      <xdr:blipFill>
        <a:blip xmlns:r="http://schemas.openxmlformats.org/officeDocument/2006/relationships" r:embed="rId35"/>
        <a:srcRect/>
        <a:stretch>
          <a:fillRect/>
        </a:stretch>
      </xdr:blipFill>
      <xdr:spPr bwMode="auto">
        <a:xfrm>
          <a:off x="4284890" y="203739751"/>
          <a:ext cx="7100433" cy="5147582"/>
        </a:xfrm>
        <a:prstGeom prst="rect">
          <a:avLst/>
        </a:prstGeom>
        <a:noFill/>
      </xdr:spPr>
    </xdr:pic>
    <xdr:clientData/>
  </xdr:twoCellAnchor>
  <xdr:twoCellAnchor editAs="oneCell">
    <xdr:from>
      <xdr:col>3</xdr:col>
      <xdr:colOff>0</xdr:colOff>
      <xdr:row>1282</xdr:row>
      <xdr:rowOff>0</xdr:rowOff>
    </xdr:from>
    <xdr:to>
      <xdr:col>3</xdr:col>
      <xdr:colOff>6153150</xdr:colOff>
      <xdr:row>1312</xdr:row>
      <xdr:rowOff>16329</xdr:rowOff>
    </xdr:to>
    <xdr:pic>
      <xdr:nvPicPr>
        <xdr:cNvPr id="37" name="Picture 36"/>
        <xdr:cNvPicPr>
          <a:picLocks noChangeAspect="1"/>
        </xdr:cNvPicPr>
      </xdr:nvPicPr>
      <xdr:blipFill>
        <a:blip xmlns:r="http://schemas.openxmlformats.org/officeDocument/2006/relationships" r:embed="rId36"/>
        <a:stretch>
          <a:fillRect/>
        </a:stretch>
      </xdr:blipFill>
      <xdr:spPr>
        <a:xfrm>
          <a:off x="4109357" y="209332286"/>
          <a:ext cx="6153150" cy="4914900"/>
        </a:xfrm>
        <a:prstGeom prst="rect">
          <a:avLst/>
        </a:prstGeom>
      </xdr:spPr>
    </xdr:pic>
    <xdr:clientData/>
  </xdr:twoCellAnchor>
  <xdr:twoCellAnchor editAs="oneCell">
    <xdr:from>
      <xdr:col>3</xdr:col>
      <xdr:colOff>0</xdr:colOff>
      <xdr:row>1314</xdr:row>
      <xdr:rowOff>0</xdr:rowOff>
    </xdr:from>
    <xdr:to>
      <xdr:col>3</xdr:col>
      <xdr:colOff>7010400</xdr:colOff>
      <xdr:row>1348</xdr:row>
      <xdr:rowOff>1361</xdr:rowOff>
    </xdr:to>
    <xdr:pic>
      <xdr:nvPicPr>
        <xdr:cNvPr id="38" name="Picture 37"/>
        <xdr:cNvPicPr>
          <a:picLocks noChangeAspect="1"/>
        </xdr:cNvPicPr>
      </xdr:nvPicPr>
      <xdr:blipFill>
        <a:blip xmlns:r="http://schemas.openxmlformats.org/officeDocument/2006/relationships" r:embed="rId37"/>
        <a:stretch>
          <a:fillRect/>
        </a:stretch>
      </xdr:blipFill>
      <xdr:spPr>
        <a:xfrm>
          <a:off x="4109357" y="214557429"/>
          <a:ext cx="7010400" cy="5553075"/>
        </a:xfrm>
        <a:prstGeom prst="rect">
          <a:avLst/>
        </a:prstGeom>
      </xdr:spPr>
    </xdr:pic>
    <xdr:clientData/>
  </xdr:twoCellAnchor>
  <xdr:twoCellAnchor editAs="oneCell">
    <xdr:from>
      <xdr:col>3</xdr:col>
      <xdr:colOff>0</xdr:colOff>
      <xdr:row>1349</xdr:row>
      <xdr:rowOff>0</xdr:rowOff>
    </xdr:from>
    <xdr:to>
      <xdr:col>3</xdr:col>
      <xdr:colOff>6877050</xdr:colOff>
      <xdr:row>1382</xdr:row>
      <xdr:rowOff>50347</xdr:rowOff>
    </xdr:to>
    <xdr:pic>
      <xdr:nvPicPr>
        <xdr:cNvPr id="39" name="Picture 38"/>
        <xdr:cNvPicPr>
          <a:picLocks noChangeAspect="1"/>
        </xdr:cNvPicPr>
      </xdr:nvPicPr>
      <xdr:blipFill>
        <a:blip xmlns:r="http://schemas.openxmlformats.org/officeDocument/2006/relationships" r:embed="rId38"/>
        <a:stretch>
          <a:fillRect/>
        </a:stretch>
      </xdr:blipFill>
      <xdr:spPr>
        <a:xfrm>
          <a:off x="4109357" y="220272429"/>
          <a:ext cx="6877050" cy="5438775"/>
        </a:xfrm>
        <a:prstGeom prst="rect">
          <a:avLst/>
        </a:prstGeom>
      </xdr:spPr>
    </xdr:pic>
    <xdr:clientData/>
  </xdr:twoCellAnchor>
  <xdr:twoCellAnchor editAs="oneCell">
    <xdr:from>
      <xdr:col>3</xdr:col>
      <xdr:colOff>0</xdr:colOff>
      <xdr:row>1385</xdr:row>
      <xdr:rowOff>0</xdr:rowOff>
    </xdr:from>
    <xdr:to>
      <xdr:col>3</xdr:col>
      <xdr:colOff>6743700</xdr:colOff>
      <xdr:row>1417</xdr:row>
      <xdr:rowOff>118382</xdr:rowOff>
    </xdr:to>
    <xdr:pic>
      <xdr:nvPicPr>
        <xdr:cNvPr id="40" name="Picture 39"/>
        <xdr:cNvPicPr>
          <a:picLocks noChangeAspect="1"/>
        </xdr:cNvPicPr>
      </xdr:nvPicPr>
      <xdr:blipFill>
        <a:blip xmlns:r="http://schemas.openxmlformats.org/officeDocument/2006/relationships" r:embed="rId39"/>
        <a:stretch>
          <a:fillRect/>
        </a:stretch>
      </xdr:blipFill>
      <xdr:spPr>
        <a:xfrm>
          <a:off x="4109357" y="226150714"/>
          <a:ext cx="6743700" cy="5343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sharepoint.quintel.com/et/Bronnen/IEA_200810_CO2%20capture%20and%20storage.pdf" TargetMode="External"/><Relationship Id="rId13" Type="http://schemas.openxmlformats.org/officeDocument/2006/relationships/hyperlink" Target="https://sharepoint.quintel.com/et/Bronnen/CE_2006_welke%20nieuwe%20E-centrale_Vernieuwd%20CE%20model.pdf" TargetMode="External"/><Relationship Id="rId3" Type="http://schemas.openxmlformats.org/officeDocument/2006/relationships/hyperlink" Target="https://sharepoint.quintel.com/et/Bronnen/Clingendael_200809_CCS%20-%20A%20reality%20check%20for%20the%20Netherlands.pdf" TargetMode="External"/><Relationship Id="rId7" Type="http://schemas.openxmlformats.org/officeDocument/2006/relationships/hyperlink" Target="https://sharepoint.quintel.com/et/Bronnen/NEA_IEA_2000503_Projected%20Costs%20of%20Generating%20Electricity%202005%20update.pdf" TargetMode="External"/><Relationship Id="rId12" Type="http://schemas.openxmlformats.org/officeDocument/2006/relationships/hyperlink" Target="https://sharepoint.quintel.com/et/Bronnen/IEA_200810_CO2%20capture%20and%20storage.pdf" TargetMode="External"/><Relationship Id="rId2" Type="http://schemas.openxmlformats.org/officeDocument/2006/relationships/hyperlink" Target="https://sharepoint.quintel.com/et/Bronnen/CE_2006_welke%20nieuwe%20E-centrale_Vernieuwd%20CE%20model.pdf" TargetMode="External"/><Relationship Id="rId1" Type="http://schemas.openxmlformats.org/officeDocument/2006/relationships/hyperlink" Target="https://sharepoint.quintel.com/et/Bronnen/IEA_200810_CO2%20capture%20and%20storage.pdf" TargetMode="External"/><Relationship Id="rId6" Type="http://schemas.openxmlformats.org/officeDocument/2006/relationships/hyperlink" Target="https://sharepoint.quintel.com/et/Bronnen/CE_2006_welke%20nieuwe%20E-centrale_Vernieuwd%20CE%20model.pdf" TargetMode="External"/><Relationship Id="rId11" Type="http://schemas.openxmlformats.org/officeDocument/2006/relationships/hyperlink" Target="https://sharepoint.quintel.com/et/Bronnen/McKinsey_200810_CCS%20-%20Assessing%20the%20Economics.pdf" TargetMode="External"/><Relationship Id="rId5" Type="http://schemas.openxmlformats.org/officeDocument/2006/relationships/hyperlink" Target="https://sharepoint.quintel.com/et/Bronnen/IEA_200810_CO2%20capture%20and%20storage.pdf" TargetMode="External"/><Relationship Id="rId10" Type="http://schemas.openxmlformats.org/officeDocument/2006/relationships/hyperlink" Target="https://sharepoint.quintel.com/et/Bronnen/Clingendael_200809_CCS%20-%20A%20reality%20check%20for%20the%20Netherlands.pdf" TargetMode="External"/><Relationship Id="rId4" Type="http://schemas.openxmlformats.org/officeDocument/2006/relationships/hyperlink" Target="https://sharepoint.quintel.com/et/Bronnen/McKinsey_200810_CCS%20-%20Assessing%20the%20Economics.pdf" TargetMode="External"/><Relationship Id="rId9" Type="http://schemas.openxmlformats.org/officeDocument/2006/relationships/hyperlink" Target="https://sharepoint.quintel.com/et/Bronnen/CE_2006_welke%20nieuwe%20E-centrale_Vernieuwd%20CE%20model.pdf" TargetMode="External"/><Relationship Id="rId1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Z65"/>
  <sheetViews>
    <sheetView tabSelected="1" zoomScale="115" zoomScaleNormal="115" zoomScalePageLayoutView="115" workbookViewId="0">
      <selection activeCell="V11" sqref="V11"/>
    </sheetView>
  </sheetViews>
  <sheetFormatPr defaultColWidth="10.6640625" defaultRowHeight="12.75"/>
  <cols>
    <col min="1" max="2" width="3.44140625" style="100" customWidth="1"/>
    <col min="3" max="3" width="4.6640625" style="100" customWidth="1"/>
    <col min="4" max="4" width="16.77734375" style="100" customWidth="1"/>
    <col min="5" max="5" width="9.77734375" style="100" customWidth="1"/>
    <col min="6" max="6" width="6.44140625" style="100" customWidth="1"/>
    <col min="7" max="7" width="13.6640625" style="100" customWidth="1"/>
    <col min="8" max="9" width="6.33203125" style="100" customWidth="1"/>
    <col min="10" max="10" width="11.33203125" style="100" customWidth="1"/>
    <col min="11" max="11" width="8.109375" style="111" customWidth="1"/>
    <col min="12" max="13" width="5.21875" style="111" customWidth="1"/>
    <col min="14" max="17" width="10.6640625" style="100"/>
    <col min="18" max="18" width="5.88671875" style="100" bestFit="1" customWidth="1"/>
    <col min="19" max="19" width="5.109375" style="100" bestFit="1" customWidth="1"/>
    <col min="20" max="20" width="4.88671875" style="100" bestFit="1" customWidth="1"/>
    <col min="21" max="21" width="5.6640625" style="100" customWidth="1"/>
    <col min="22" max="16384" width="10.6640625" style="100"/>
  </cols>
  <sheetData>
    <row r="1" spans="3:26" ht="13.5" thickBot="1">
      <c r="K1" s="272"/>
      <c r="L1" s="402"/>
      <c r="M1" s="402"/>
      <c r="N1" s="364"/>
      <c r="O1" s="364"/>
      <c r="P1" s="364"/>
      <c r="Q1" s="364"/>
      <c r="R1" s="364"/>
      <c r="S1" s="364"/>
      <c r="T1" s="364"/>
      <c r="U1" s="364"/>
    </row>
    <row r="2" spans="3:26" ht="15">
      <c r="C2" s="145"/>
      <c r="D2" s="146"/>
      <c r="E2" s="146"/>
      <c r="F2" s="146"/>
      <c r="G2" s="146"/>
      <c r="H2" s="146"/>
      <c r="I2" s="146"/>
      <c r="J2" s="147"/>
      <c r="K2" s="268"/>
      <c r="L2" s="268"/>
      <c r="M2" s="268"/>
      <c r="N2" s="367"/>
      <c r="O2" s="91"/>
      <c r="P2" s="91"/>
      <c r="Q2" s="91"/>
      <c r="R2" s="91"/>
      <c r="S2" s="91"/>
      <c r="T2" s="91"/>
      <c r="U2" s="366"/>
    </row>
    <row r="3" spans="3:26" ht="15">
      <c r="C3" s="148"/>
      <c r="D3" s="281" t="s">
        <v>171</v>
      </c>
      <c r="E3" s="281"/>
      <c r="F3" s="498" t="s">
        <v>44</v>
      </c>
      <c r="G3" s="499"/>
      <c r="H3" s="149"/>
      <c r="I3" s="150"/>
      <c r="J3" s="151"/>
      <c r="K3" s="151"/>
      <c r="L3" s="151"/>
      <c r="M3" s="151"/>
      <c r="N3" s="378" t="s">
        <v>351</v>
      </c>
      <c r="O3" s="379"/>
      <c r="P3" s="379"/>
      <c r="Q3" s="379"/>
      <c r="R3" s="151"/>
      <c r="S3" s="151"/>
      <c r="T3" s="151"/>
      <c r="U3" s="366"/>
      <c r="V3" s="111"/>
      <c r="W3" s="111"/>
      <c r="X3" s="111"/>
      <c r="Y3" s="111"/>
      <c r="Z3" s="111"/>
    </row>
    <row r="4" spans="3:26" ht="15">
      <c r="C4" s="148"/>
      <c r="D4" s="281" t="s">
        <v>32</v>
      </c>
      <c r="E4" s="281"/>
      <c r="F4" s="282"/>
      <c r="G4" s="283">
        <v>1.3</v>
      </c>
      <c r="H4" s="149"/>
      <c r="I4" s="150"/>
      <c r="J4" s="151"/>
      <c r="K4" s="151"/>
      <c r="L4" s="151"/>
      <c r="M4" s="151"/>
      <c r="N4" s="489" t="s">
        <v>383</v>
      </c>
      <c r="O4" s="490"/>
      <c r="P4" s="490"/>
      <c r="Q4" s="490"/>
      <c r="R4" s="490"/>
      <c r="S4" s="490"/>
      <c r="T4" s="491"/>
      <c r="U4" s="366"/>
      <c r="V4" s="401"/>
      <c r="W4" s="111"/>
      <c r="X4" s="111"/>
      <c r="Y4" s="111"/>
      <c r="Z4" s="111"/>
    </row>
    <row r="5" spans="3:26" ht="15">
      <c r="C5" s="148"/>
      <c r="D5" s="281" t="s">
        <v>7</v>
      </c>
      <c r="E5" s="281"/>
      <c r="F5" s="500" t="s">
        <v>39</v>
      </c>
      <c r="G5" s="501"/>
      <c r="H5" s="149"/>
      <c r="I5" s="150"/>
      <c r="J5" s="151"/>
      <c r="K5" s="151"/>
      <c r="L5" s="151"/>
      <c r="M5" s="151"/>
      <c r="N5" s="492"/>
      <c r="O5" s="493"/>
      <c r="P5" s="493"/>
      <c r="Q5" s="493"/>
      <c r="R5" s="493"/>
      <c r="S5" s="493"/>
      <c r="T5" s="494"/>
      <c r="U5" s="366"/>
      <c r="V5" s="111"/>
      <c r="W5" s="111"/>
      <c r="X5" s="111"/>
      <c r="Y5" s="111"/>
      <c r="Z5" s="111"/>
    </row>
    <row r="6" spans="3:26" ht="15">
      <c r="C6" s="148"/>
      <c r="D6" s="284"/>
      <c r="E6" s="284"/>
      <c r="F6" s="284"/>
      <c r="G6" s="284"/>
      <c r="H6" s="149"/>
      <c r="I6" s="150"/>
      <c r="J6" s="151"/>
      <c r="K6" s="151"/>
      <c r="L6" s="151"/>
      <c r="M6" s="151"/>
      <c r="N6" s="492"/>
      <c r="O6" s="493"/>
      <c r="P6" s="493"/>
      <c r="Q6" s="493"/>
      <c r="R6" s="493"/>
      <c r="S6" s="493"/>
      <c r="T6" s="494"/>
      <c r="U6" s="366"/>
      <c r="V6" s="111"/>
      <c r="W6" s="111"/>
      <c r="X6" s="111"/>
      <c r="Y6" s="111"/>
      <c r="Z6" s="111"/>
    </row>
    <row r="7" spans="3:26" ht="15">
      <c r="C7" s="148"/>
      <c r="D7" s="285" t="s">
        <v>2</v>
      </c>
      <c r="E7" s="285" t="s">
        <v>32</v>
      </c>
      <c r="F7" s="285" t="s">
        <v>8</v>
      </c>
      <c r="G7" s="284"/>
      <c r="H7" s="149"/>
      <c r="I7" s="150"/>
      <c r="J7" s="151"/>
      <c r="K7" s="151"/>
      <c r="L7" s="151"/>
      <c r="M7" s="151"/>
      <c r="N7" s="492"/>
      <c r="O7" s="493"/>
      <c r="P7" s="493"/>
      <c r="Q7" s="493"/>
      <c r="R7" s="493"/>
      <c r="S7" s="493"/>
      <c r="T7" s="494"/>
      <c r="U7" s="366"/>
      <c r="V7" s="111"/>
      <c r="W7" s="111"/>
      <c r="X7" s="111"/>
      <c r="Y7" s="111"/>
      <c r="Z7" s="111"/>
    </row>
    <row r="8" spans="3:26" ht="12.75" customHeight="1">
      <c r="C8" s="148"/>
      <c r="D8" s="286">
        <v>40884</v>
      </c>
      <c r="E8" s="287">
        <v>1</v>
      </c>
      <c r="F8" s="502" t="s">
        <v>9</v>
      </c>
      <c r="G8" s="503"/>
      <c r="H8" s="149"/>
      <c r="I8" s="150"/>
      <c r="J8" s="151"/>
      <c r="K8" s="151"/>
      <c r="L8" s="151"/>
      <c r="M8" s="151"/>
      <c r="N8" s="492"/>
      <c r="O8" s="493"/>
      <c r="P8" s="493"/>
      <c r="Q8" s="493"/>
      <c r="R8" s="493"/>
      <c r="S8" s="493"/>
      <c r="T8" s="494"/>
      <c r="U8" s="386"/>
      <c r="V8" s="111"/>
      <c r="W8" s="111"/>
      <c r="X8" s="111"/>
      <c r="Y8" s="111"/>
      <c r="Z8" s="111"/>
    </row>
    <row r="9" spans="3:26" ht="12.75" customHeight="1">
      <c r="C9" s="148"/>
      <c r="D9" s="288">
        <v>40912</v>
      </c>
      <c r="E9" s="287">
        <v>1.1000000000000001</v>
      </c>
      <c r="F9" s="502" t="s">
        <v>209</v>
      </c>
      <c r="G9" s="503"/>
      <c r="H9" s="149"/>
      <c r="I9" s="150"/>
      <c r="J9" s="151"/>
      <c r="K9" s="151"/>
      <c r="L9" s="151"/>
      <c r="M9" s="151"/>
      <c r="N9" s="495"/>
      <c r="O9" s="496"/>
      <c r="P9" s="496"/>
      <c r="Q9" s="496"/>
      <c r="R9" s="496"/>
      <c r="S9" s="496"/>
      <c r="T9" s="497"/>
      <c r="U9" s="366"/>
      <c r="V9" s="111"/>
      <c r="W9" s="111"/>
      <c r="X9" s="111"/>
      <c r="Y9" s="111"/>
      <c r="Z9" s="111"/>
    </row>
    <row r="10" spans="3:26" ht="12.75" customHeight="1">
      <c r="C10" s="148"/>
      <c r="D10" s="460">
        <v>40924</v>
      </c>
      <c r="E10" s="461">
        <v>1.2</v>
      </c>
      <c r="F10" s="504" t="s">
        <v>258</v>
      </c>
      <c r="G10" s="505"/>
      <c r="H10" s="149"/>
      <c r="I10" s="150"/>
      <c r="J10" s="151"/>
      <c r="K10" s="151"/>
      <c r="L10" s="151"/>
      <c r="M10" s="151"/>
      <c r="N10" s="506"/>
      <c r="O10" s="506"/>
      <c r="P10" s="507"/>
      <c r="Q10" s="507"/>
      <c r="R10" s="380"/>
      <c r="S10" s="380"/>
      <c r="T10" s="380"/>
      <c r="U10" s="365"/>
      <c r="V10" s="111"/>
      <c r="W10" s="111"/>
      <c r="X10" s="111"/>
      <c r="Y10" s="111"/>
      <c r="Z10" s="111"/>
    </row>
    <row r="11" spans="3:26" s="111" customFormat="1" ht="12.75" customHeight="1">
      <c r="C11" s="148"/>
      <c r="D11" s="463">
        <v>40960</v>
      </c>
      <c r="E11" s="461">
        <v>1.3</v>
      </c>
      <c r="F11" s="458" t="s">
        <v>399</v>
      </c>
      <c r="G11" s="459"/>
      <c r="H11" s="149"/>
      <c r="I11" s="150"/>
      <c r="J11" s="151"/>
      <c r="K11" s="151"/>
      <c r="L11" s="151"/>
      <c r="M11" s="151"/>
      <c r="N11" s="488"/>
      <c r="O11" s="488"/>
      <c r="P11" s="488"/>
      <c r="Q11" s="373"/>
      <c r="R11" s="374"/>
      <c r="S11" s="374"/>
      <c r="T11" s="375"/>
      <c r="U11" s="365"/>
    </row>
    <row r="12" spans="3:26" s="111" customFormat="1" ht="12.75" customHeight="1">
      <c r="C12" s="148"/>
      <c r="D12" s="273"/>
      <c r="E12" s="274"/>
      <c r="F12" s="275"/>
      <c r="G12" s="275"/>
      <c r="H12" s="149"/>
      <c r="I12" s="150"/>
      <c r="J12" s="151"/>
      <c r="K12" s="151"/>
      <c r="L12" s="151"/>
      <c r="M12" s="151"/>
      <c r="N12" s="249" t="s">
        <v>256</v>
      </c>
      <c r="O12" s="249"/>
      <c r="P12" s="249"/>
      <c r="Q12" s="249"/>
      <c r="R12" s="250" t="s">
        <v>178</v>
      </c>
      <c r="S12" s="250" t="s">
        <v>179</v>
      </c>
      <c r="T12" s="372" t="s">
        <v>222</v>
      </c>
      <c r="U12" s="365"/>
    </row>
    <row r="13" spans="3:26" s="111" customFormat="1" ht="12.75" customHeight="1">
      <c r="C13" s="148"/>
      <c r="D13" s="269" t="s">
        <v>259</v>
      </c>
      <c r="E13" s="276"/>
      <c r="F13" s="276"/>
      <c r="G13" s="276"/>
      <c r="H13" s="277"/>
      <c r="I13" s="277"/>
      <c r="J13" s="277"/>
      <c r="K13" s="151"/>
      <c r="L13" s="151"/>
      <c r="M13" s="151"/>
      <c r="N13" s="486" t="s">
        <v>247</v>
      </c>
      <c r="O13" s="486"/>
      <c r="P13" s="487"/>
      <c r="Q13" s="251" t="s">
        <v>177</v>
      </c>
      <c r="R13" s="231">
        <f>Calculations!$E$41</f>
        <v>45.458503832644759</v>
      </c>
      <c r="S13" s="264">
        <f>Calculations!$F$41</f>
        <v>43.816551487946462</v>
      </c>
      <c r="T13" s="262">
        <f>(R13/S13)-1</f>
        <v>3.7473335735925817E-2</v>
      </c>
      <c r="U13" s="365"/>
    </row>
    <row r="14" spans="3:26" s="111" customFormat="1" ht="12.75" customHeight="1">
      <c r="C14" s="148"/>
      <c r="D14" s="278" t="s">
        <v>260</v>
      </c>
      <c r="E14" s="476" t="s">
        <v>261</v>
      </c>
      <c r="F14" s="477"/>
      <c r="G14" s="477"/>
      <c r="H14" s="477"/>
      <c r="I14" s="477"/>
      <c r="J14" s="478"/>
      <c r="K14" s="151"/>
      <c r="L14" s="151"/>
      <c r="M14" s="151"/>
      <c r="N14" s="484" t="s">
        <v>248</v>
      </c>
      <c r="O14" s="484"/>
      <c r="P14" s="485"/>
      <c r="Q14" s="251" t="s">
        <v>177</v>
      </c>
      <c r="R14" s="231">
        <f>Calculations!$E$42</f>
        <v>11.733306441097122</v>
      </c>
      <c r="S14" s="264">
        <f>Calculations!$F$42</f>
        <v>10.041966426858513</v>
      </c>
      <c r="T14" s="262">
        <f t="shared" ref="T14:T20" si="0">(R14/S14)-1</f>
        <v>0.1684271727611939</v>
      </c>
      <c r="U14" s="365"/>
    </row>
    <row r="15" spans="3:26" ht="11.25" customHeight="1">
      <c r="C15" s="148"/>
      <c r="D15" s="279" t="s">
        <v>260</v>
      </c>
      <c r="E15" s="479" t="s">
        <v>262</v>
      </c>
      <c r="F15" s="480"/>
      <c r="G15" s="480"/>
      <c r="H15" s="480"/>
      <c r="I15" s="480"/>
      <c r="J15" s="481"/>
      <c r="K15" s="151"/>
      <c r="L15" s="151"/>
      <c r="M15" s="151"/>
      <c r="N15" s="484" t="s">
        <v>249</v>
      </c>
      <c r="O15" s="484"/>
      <c r="P15" s="485"/>
      <c r="Q15" s="251" t="s">
        <v>177</v>
      </c>
      <c r="R15" s="231">
        <f>Calculations!$E$43</f>
        <v>5.3946236510791366</v>
      </c>
      <c r="S15" s="264">
        <f>Calculations!$F$43</f>
        <v>5.9952038369304557</v>
      </c>
      <c r="T15" s="262">
        <f t="shared" si="0"/>
        <v>-0.100176775</v>
      </c>
      <c r="U15" s="365"/>
      <c r="V15" s="111"/>
      <c r="W15" s="111"/>
      <c r="X15" s="111"/>
      <c r="Y15" s="111"/>
      <c r="Z15" s="111"/>
    </row>
    <row r="16" spans="3:26" s="111" customFormat="1" ht="12.75" customHeight="1">
      <c r="C16" s="148"/>
      <c r="D16" s="280" t="s">
        <v>260</v>
      </c>
      <c r="E16" s="479" t="s">
        <v>263</v>
      </c>
      <c r="F16" s="480"/>
      <c r="G16" s="480"/>
      <c r="H16" s="480"/>
      <c r="I16" s="480"/>
      <c r="J16" s="481"/>
      <c r="K16" s="151"/>
      <c r="L16" s="152"/>
      <c r="M16" s="152"/>
      <c r="N16" s="484" t="s">
        <v>250</v>
      </c>
      <c r="O16" s="484"/>
      <c r="P16" s="485"/>
      <c r="Q16" s="251" t="s">
        <v>177</v>
      </c>
      <c r="R16" s="231">
        <f>Calculations!$E$44</f>
        <v>4.6232780882945992</v>
      </c>
      <c r="S16" s="264">
        <f>Calculations!$F$44</f>
        <v>4.07208557198358</v>
      </c>
      <c r="T16" s="262">
        <f t="shared" si="0"/>
        <v>0.13535877539099062</v>
      </c>
      <c r="U16" s="365"/>
    </row>
    <row r="17" spans="1:21" s="111" customFormat="1" ht="12.75" customHeight="1">
      <c r="C17" s="148"/>
      <c r="D17" s="385"/>
      <c r="E17" s="384"/>
      <c r="F17" s="384"/>
      <c r="G17" s="384"/>
      <c r="H17" s="384"/>
      <c r="I17" s="384"/>
      <c r="J17" s="384"/>
      <c r="K17" s="152"/>
      <c r="L17" s="152"/>
      <c r="M17" s="152"/>
      <c r="N17" s="482" t="s">
        <v>251</v>
      </c>
      <c r="O17" s="482"/>
      <c r="P17" s="483"/>
      <c r="Q17" s="251" t="s">
        <v>177</v>
      </c>
      <c r="R17" s="231">
        <f>Calculations!$E$45</f>
        <v>2.8776978417266186</v>
      </c>
      <c r="S17" s="264">
        <f>Calculations!$F$45</f>
        <v>1.1049138548118633</v>
      </c>
      <c r="T17" s="262">
        <f t="shared" si="0"/>
        <v>1.6044544823058735</v>
      </c>
      <c r="U17" s="365"/>
    </row>
    <row r="18" spans="1:21" s="111" customFormat="1" ht="12.75" customHeight="1">
      <c r="C18" s="148"/>
      <c r="D18" s="387" t="s">
        <v>211</v>
      </c>
      <c r="E18" s="384"/>
      <c r="F18" s="384"/>
      <c r="G18" s="384"/>
      <c r="H18" s="384"/>
      <c r="I18" s="384"/>
      <c r="J18" s="384"/>
      <c r="K18" s="152"/>
      <c r="L18" s="152"/>
      <c r="M18" s="152"/>
      <c r="N18" s="482" t="s">
        <v>252</v>
      </c>
      <c r="O18" s="482"/>
      <c r="P18" s="483"/>
      <c r="Q18" s="251" t="s">
        <v>177</v>
      </c>
      <c r="R18" s="231">
        <f>Calculations!$E$46</f>
        <v>1.7455802465679804</v>
      </c>
      <c r="S18" s="264">
        <f>Calculations!$F$46</f>
        <v>2.9671717171717171</v>
      </c>
      <c r="T18" s="262">
        <f t="shared" si="0"/>
        <v>-0.41170231690134451</v>
      </c>
      <c r="U18" s="365"/>
    </row>
    <row r="19" spans="1:21" s="111" customFormat="1" ht="12.75" customHeight="1">
      <c r="C19" s="148"/>
      <c r="D19" s="388" t="s">
        <v>365</v>
      </c>
      <c r="E19" s="384"/>
      <c r="F19" s="384"/>
      <c r="G19" s="384"/>
      <c r="H19" s="384"/>
      <c r="I19" s="384"/>
      <c r="J19" s="384"/>
      <c r="K19" s="152"/>
      <c r="L19" s="152"/>
      <c r="M19" s="152"/>
      <c r="N19" s="484" t="s">
        <v>255</v>
      </c>
      <c r="O19" s="484"/>
      <c r="P19" s="485"/>
      <c r="Q19" s="260" t="s">
        <v>177</v>
      </c>
      <c r="R19" s="246">
        <f>Calculations!$E$47</f>
        <v>0.85300869565217385</v>
      </c>
      <c r="S19" s="265">
        <f>Calculations!$F$47</f>
        <v>0.85300869565217385</v>
      </c>
      <c r="T19" s="262">
        <f t="shared" si="0"/>
        <v>0</v>
      </c>
      <c r="U19" s="365"/>
    </row>
    <row r="20" spans="1:21" s="111" customFormat="1" ht="12.75" customHeight="1">
      <c r="C20" s="148"/>
      <c r="D20" s="388" t="s">
        <v>355</v>
      </c>
      <c r="E20" s="384"/>
      <c r="F20" s="384"/>
      <c r="G20" s="384"/>
      <c r="H20" s="384"/>
      <c r="I20" s="384"/>
      <c r="J20" s="384"/>
      <c r="K20" s="152"/>
      <c r="L20" s="152"/>
      <c r="M20" s="152"/>
      <c r="N20" s="484" t="s">
        <v>253</v>
      </c>
      <c r="O20" s="484"/>
      <c r="P20" s="485"/>
      <c r="Q20" s="261" t="s">
        <v>177</v>
      </c>
      <c r="R20" s="255">
        <f>Calculations!$E$48</f>
        <v>22.854286956521737</v>
      </c>
      <c r="S20" s="266">
        <f>Calculations!$F$48</f>
        <v>22.854286956521737</v>
      </c>
      <c r="T20" s="263">
        <f t="shared" si="0"/>
        <v>0</v>
      </c>
      <c r="U20" s="365"/>
    </row>
    <row r="21" spans="1:21" s="111" customFormat="1" ht="15.75" customHeight="1">
      <c r="C21" s="148"/>
      <c r="D21" s="388" t="s">
        <v>356</v>
      </c>
      <c r="E21" s="384"/>
      <c r="F21" s="384"/>
      <c r="G21" s="384"/>
      <c r="H21" s="384"/>
      <c r="I21" s="384"/>
      <c r="J21" s="384"/>
      <c r="K21" s="152"/>
      <c r="L21" s="152"/>
      <c r="M21" s="152"/>
      <c r="N21" s="377"/>
      <c r="O21" s="377"/>
      <c r="P21" s="377"/>
      <c r="Q21" s="373"/>
      <c r="R21" s="376"/>
      <c r="S21" s="376"/>
      <c r="T21" s="399"/>
      <c r="U21" s="365"/>
    </row>
    <row r="22" spans="1:21" s="111" customFormat="1" ht="15.75" customHeight="1">
      <c r="C22" s="148"/>
      <c r="D22" s="389" t="s">
        <v>357</v>
      </c>
      <c r="E22" s="384"/>
      <c r="F22" s="384"/>
      <c r="G22" s="384"/>
      <c r="H22" s="384"/>
      <c r="I22" s="384"/>
      <c r="J22" s="384"/>
      <c r="K22" s="152"/>
      <c r="L22" s="152"/>
      <c r="M22" s="152"/>
      <c r="N22" s="249" t="s">
        <v>257</v>
      </c>
      <c r="O22" s="249"/>
      <c r="P22" s="249"/>
      <c r="Q22" s="249"/>
      <c r="R22" s="250" t="s">
        <v>178</v>
      </c>
      <c r="S22" s="250" t="s">
        <v>179</v>
      </c>
      <c r="T22" s="250" t="s">
        <v>222</v>
      </c>
      <c r="U22" s="365"/>
    </row>
    <row r="23" spans="1:21" s="111" customFormat="1" ht="15.75" customHeight="1">
      <c r="C23" s="148"/>
      <c r="D23" s="388" t="s">
        <v>358</v>
      </c>
      <c r="E23" s="384"/>
      <c r="F23" s="384"/>
      <c r="G23" s="384"/>
      <c r="H23" s="384"/>
      <c r="I23" s="384"/>
      <c r="J23" s="384"/>
      <c r="K23" s="152"/>
      <c r="L23" s="152"/>
      <c r="M23" s="152"/>
      <c r="N23" s="486" t="s">
        <v>247</v>
      </c>
      <c r="O23" s="486"/>
      <c r="P23" s="487"/>
      <c r="Q23" s="251" t="s">
        <v>177</v>
      </c>
      <c r="R23" s="229">
        <f>Calculations!$O$41</f>
        <v>55.839120525664789</v>
      </c>
      <c r="S23" s="267">
        <f>Calculations!$P$41</f>
        <v>56.181307714141525</v>
      </c>
      <c r="T23" s="271">
        <f t="shared" ref="T23:T28" si="1">(R23/S23)-1</f>
        <v>-6.0907658151680977E-3</v>
      </c>
      <c r="U23" s="365"/>
    </row>
    <row r="24" spans="1:21" s="111" customFormat="1" ht="12.75" customHeight="1">
      <c r="C24" s="148"/>
      <c r="D24" s="389" t="s">
        <v>359</v>
      </c>
      <c r="E24" s="384"/>
      <c r="F24" s="384"/>
      <c r="G24" s="384"/>
      <c r="H24" s="384"/>
      <c r="I24" s="384"/>
      <c r="J24" s="384"/>
      <c r="K24" s="152"/>
      <c r="L24" s="152"/>
      <c r="M24" s="152"/>
      <c r="N24" s="484" t="s">
        <v>248</v>
      </c>
      <c r="O24" s="484"/>
      <c r="P24" s="485"/>
      <c r="Q24" s="251" t="s">
        <v>177</v>
      </c>
      <c r="R24" s="231">
        <f>Calculations!$O$42</f>
        <v>17.784661069568159</v>
      </c>
      <c r="S24" s="264">
        <f>Calculations!$P$42</f>
        <v>15.219532867075367</v>
      </c>
      <c r="T24" s="262">
        <f t="shared" si="1"/>
        <v>0.16854184848484866</v>
      </c>
      <c r="U24" s="365"/>
    </row>
    <row r="25" spans="1:21" s="111" customFormat="1" ht="12.75" customHeight="1">
      <c r="C25" s="148"/>
      <c r="D25" s="388" t="s">
        <v>360</v>
      </c>
      <c r="E25" s="384"/>
      <c r="F25" s="384"/>
      <c r="G25" s="384"/>
      <c r="H25" s="384"/>
      <c r="I25" s="384"/>
      <c r="J25" s="384"/>
      <c r="K25" s="152"/>
      <c r="L25" s="152"/>
      <c r="M25" s="152"/>
      <c r="N25" s="484" t="s">
        <v>249</v>
      </c>
      <c r="O25" s="484"/>
      <c r="P25" s="485"/>
      <c r="Q25" s="251" t="s">
        <v>177</v>
      </c>
      <c r="R25" s="231">
        <f>Calculations!$O$43</f>
        <v>10.162663468324661</v>
      </c>
      <c r="S25" s="264">
        <f>Calculations!$P$43</f>
        <v>8.6968759240430682</v>
      </c>
      <c r="T25" s="262">
        <f t="shared" si="1"/>
        <v>0.16854184848484843</v>
      </c>
      <c r="U25" s="365"/>
    </row>
    <row r="26" spans="1:21" s="111" customFormat="1" ht="12.75" customHeight="1">
      <c r="C26" s="148"/>
      <c r="D26" s="390" t="s">
        <v>361</v>
      </c>
      <c r="E26" s="384"/>
      <c r="F26" s="384"/>
      <c r="G26" s="384"/>
      <c r="H26" s="384"/>
      <c r="I26" s="384"/>
      <c r="J26" s="384"/>
      <c r="K26" s="152"/>
      <c r="L26" s="152"/>
      <c r="M26" s="152"/>
      <c r="N26" s="474" t="s">
        <v>250</v>
      </c>
      <c r="O26" s="474"/>
      <c r="P26" s="474"/>
      <c r="Q26" s="251" t="s">
        <v>177</v>
      </c>
      <c r="R26" s="231">
        <f>Calculations!$O$44</f>
        <v>4.1845003355980612</v>
      </c>
      <c r="S26" s="264">
        <f>Calculations!$P$44</f>
        <v>8.2044465187616495</v>
      </c>
      <c r="T26" s="262">
        <f t="shared" si="1"/>
        <v>-0.48997164817528061</v>
      </c>
      <c r="U26" s="365"/>
    </row>
    <row r="27" spans="1:21" s="111" customFormat="1" ht="12.75" customHeight="1">
      <c r="C27" s="148"/>
      <c r="D27" s="388" t="s">
        <v>362</v>
      </c>
      <c r="E27" s="384"/>
      <c r="F27" s="384"/>
      <c r="G27" s="384"/>
      <c r="H27" s="384"/>
      <c r="I27" s="384"/>
      <c r="J27" s="384"/>
      <c r="K27" s="152"/>
      <c r="L27" s="152"/>
      <c r="M27" s="152"/>
      <c r="N27" s="473" t="s">
        <v>251</v>
      </c>
      <c r="O27" s="473"/>
      <c r="P27" s="473"/>
      <c r="Q27" s="251" t="s">
        <v>177</v>
      </c>
      <c r="R27" s="231">
        <f>Calculations!$O$45</f>
        <v>3.1625003360156607</v>
      </c>
      <c r="S27" s="264">
        <f>Calculations!$P$45</f>
        <v>3.3575077432514457</v>
      </c>
      <c r="T27" s="262">
        <f t="shared" si="1"/>
        <v>-5.8080999999999383E-2</v>
      </c>
      <c r="U27" s="365"/>
    </row>
    <row r="28" spans="1:21" s="111" customFormat="1" ht="12.75" customHeight="1">
      <c r="C28" s="148"/>
      <c r="D28" s="388" t="s">
        <v>363</v>
      </c>
      <c r="E28" s="384"/>
      <c r="F28" s="384"/>
      <c r="G28" s="384"/>
      <c r="H28" s="384"/>
      <c r="I28" s="384"/>
      <c r="J28" s="384"/>
      <c r="K28" s="152"/>
      <c r="L28" s="152"/>
      <c r="M28" s="152"/>
      <c r="N28" s="473" t="s">
        <v>252</v>
      </c>
      <c r="O28" s="473"/>
      <c r="P28" s="473"/>
      <c r="Q28" s="251" t="s">
        <v>177</v>
      </c>
      <c r="R28" s="231">
        <f>Calculations!$O$46</f>
        <v>1.0219999995824001</v>
      </c>
      <c r="S28" s="264">
        <f>Calculations!$P$46</f>
        <v>4.8469387755102042</v>
      </c>
      <c r="T28" s="262">
        <f t="shared" si="1"/>
        <v>-0.78914526324405221</v>
      </c>
      <c r="U28" s="365"/>
    </row>
    <row r="29" spans="1:21" s="111" customFormat="1" ht="12.75" customHeight="1">
      <c r="C29" s="148"/>
      <c r="D29" s="391" t="s">
        <v>364</v>
      </c>
      <c r="E29" s="384"/>
      <c r="F29" s="384"/>
      <c r="G29" s="384"/>
      <c r="H29" s="384"/>
      <c r="I29" s="384"/>
      <c r="J29" s="384"/>
      <c r="K29" s="152"/>
      <c r="L29" s="152"/>
      <c r="M29" s="152"/>
      <c r="N29" s="474" t="s">
        <v>255</v>
      </c>
      <c r="O29" s="474"/>
      <c r="P29" s="475"/>
      <c r="Q29" s="251" t="s">
        <v>177</v>
      </c>
      <c r="R29" s="246">
        <f>Calculations!$O$47</f>
        <v>0.85300869565217385</v>
      </c>
      <c r="S29" s="265">
        <f>Calculations!$P$47</f>
        <v>0.85300869565217385</v>
      </c>
      <c r="T29" s="262">
        <v>0</v>
      </c>
      <c r="U29" s="365"/>
    </row>
    <row r="30" spans="1:21" s="111" customFormat="1" ht="12.75" customHeight="1">
      <c r="C30" s="148"/>
      <c r="D30" s="384"/>
      <c r="E30" s="384"/>
      <c r="F30" s="384"/>
      <c r="G30" s="384"/>
      <c r="H30" s="384"/>
      <c r="I30" s="384"/>
      <c r="J30" s="384"/>
      <c r="K30" s="152"/>
      <c r="L30" s="155"/>
      <c r="M30" s="155"/>
      <c r="N30" s="474" t="s">
        <v>253</v>
      </c>
      <c r="O30" s="474"/>
      <c r="P30" s="474"/>
      <c r="Q30" s="252" t="s">
        <v>177</v>
      </c>
      <c r="R30" s="254">
        <f>Calculations!$O$48</f>
        <v>22.854286956521737</v>
      </c>
      <c r="S30" s="266">
        <f>Calculations!$P$48</f>
        <v>23.207443708609269</v>
      </c>
      <c r="T30" s="270">
        <v>0</v>
      </c>
      <c r="U30" s="365"/>
    </row>
    <row r="31" spans="1:21" s="111" customFormat="1" ht="12.75" customHeight="1" thickBot="1">
      <c r="A31" s="360"/>
      <c r="B31" s="392"/>
      <c r="C31" s="393"/>
      <c r="D31" s="394"/>
      <c r="E31" s="394"/>
      <c r="F31" s="394"/>
      <c r="G31" s="395"/>
      <c r="H31" s="396"/>
      <c r="I31" s="396"/>
      <c r="J31" s="397"/>
      <c r="K31" s="397"/>
      <c r="L31" s="397"/>
      <c r="M31" s="397"/>
      <c r="N31" s="395"/>
      <c r="O31" s="396"/>
      <c r="P31" s="396"/>
      <c r="Q31" s="397"/>
      <c r="R31" s="397"/>
      <c r="S31" s="397"/>
      <c r="T31" s="397"/>
      <c r="U31" s="398"/>
    </row>
    <row r="32" spans="1:21" s="111" customFormat="1" ht="12.75" customHeight="1">
      <c r="A32" s="360"/>
      <c r="B32" s="361"/>
      <c r="C32" s="359"/>
      <c r="D32" s="363"/>
      <c r="E32" s="363"/>
      <c r="F32" s="363"/>
      <c r="G32" s="243"/>
      <c r="H32" s="231"/>
      <c r="I32" s="231"/>
      <c r="J32" s="421"/>
      <c r="K32" s="422"/>
      <c r="L32" s="421"/>
      <c r="M32" s="197"/>
      <c r="N32" s="144"/>
      <c r="O32" s="361"/>
      <c r="P32" s="361"/>
      <c r="Q32" s="361"/>
      <c r="R32" s="383"/>
      <c r="S32" s="383"/>
      <c r="T32" s="383"/>
      <c r="U32" s="126"/>
    </row>
    <row r="33" spans="1:21" s="111" customFormat="1" ht="12.75" customHeight="1">
      <c r="A33" s="360"/>
      <c r="B33" s="361"/>
      <c r="C33" s="359"/>
      <c r="D33" s="363"/>
      <c r="E33" s="363"/>
      <c r="F33" s="363"/>
      <c r="G33" s="243"/>
      <c r="H33" s="231"/>
      <c r="I33" s="231"/>
      <c r="J33" s="421"/>
      <c r="K33" s="423"/>
      <c r="L33" s="421"/>
      <c r="M33" s="197"/>
      <c r="N33" s="144"/>
      <c r="O33" s="361"/>
      <c r="P33" s="361"/>
      <c r="Q33" s="361"/>
      <c r="R33" s="383"/>
      <c r="S33" s="383"/>
      <c r="T33" s="383"/>
      <c r="U33" s="126"/>
    </row>
    <row r="34" spans="1:21" s="111" customFormat="1" ht="12.75" customHeight="1">
      <c r="A34" s="360"/>
      <c r="B34" s="361"/>
      <c r="C34" s="359"/>
      <c r="D34" s="363"/>
      <c r="E34" s="363"/>
      <c r="F34" s="363"/>
      <c r="G34" s="243"/>
      <c r="H34" s="231"/>
      <c r="I34" s="231"/>
      <c r="J34" s="421"/>
      <c r="K34" s="422"/>
      <c r="L34" s="421"/>
      <c r="M34" s="197"/>
      <c r="N34" s="144"/>
      <c r="O34" s="361"/>
      <c r="P34" s="400"/>
      <c r="Q34" s="400"/>
      <c r="R34" s="126"/>
      <c r="S34" s="126"/>
      <c r="T34" s="126"/>
      <c r="U34" s="126"/>
    </row>
    <row r="35" spans="1:21" s="111" customFormat="1" ht="12.75" customHeight="1">
      <c r="A35" s="360"/>
      <c r="B35" s="361"/>
      <c r="C35" s="359"/>
      <c r="D35" s="363"/>
      <c r="E35" s="363"/>
      <c r="F35" s="363"/>
      <c r="G35" s="243"/>
      <c r="H35" s="231"/>
      <c r="I35" s="231"/>
      <c r="J35" s="421"/>
      <c r="K35" s="422"/>
      <c r="L35" s="421"/>
      <c r="M35" s="197"/>
      <c r="N35" s="144"/>
      <c r="O35" s="361"/>
      <c r="R35" s="126"/>
      <c r="S35" s="126"/>
      <c r="T35" s="462"/>
      <c r="U35" s="126"/>
    </row>
    <row r="36" spans="1:21" s="111" customFormat="1" ht="12.75" customHeight="1">
      <c r="A36" s="360"/>
      <c r="B36" s="361"/>
      <c r="C36" s="359"/>
      <c r="D36" s="363"/>
      <c r="E36" s="363"/>
      <c r="F36" s="363"/>
      <c r="G36" s="243"/>
      <c r="H36" s="231"/>
      <c r="I36" s="231"/>
      <c r="J36" s="421"/>
      <c r="K36" s="424"/>
      <c r="L36" s="419"/>
      <c r="M36" s="197"/>
      <c r="N36" s="144"/>
      <c r="O36" s="361"/>
      <c r="R36" s="126"/>
      <c r="S36" s="126"/>
      <c r="T36" s="126"/>
      <c r="U36" s="126"/>
    </row>
    <row r="37" spans="1:21" s="111" customFormat="1" ht="12.75" customHeight="1">
      <c r="A37" s="360"/>
      <c r="B37" s="361"/>
      <c r="C37" s="359"/>
      <c r="D37" s="363"/>
      <c r="E37" s="363"/>
      <c r="F37" s="363"/>
      <c r="G37" s="243"/>
      <c r="H37" s="231"/>
      <c r="I37" s="231"/>
      <c r="J37" s="419"/>
      <c r="K37" s="420"/>
      <c r="L37" s="419"/>
      <c r="M37" s="197"/>
      <c r="N37" s="144"/>
      <c r="O37" s="361"/>
      <c r="Q37" s="114"/>
      <c r="R37" s="126"/>
      <c r="S37" s="126"/>
      <c r="T37" s="126"/>
      <c r="U37" s="126"/>
    </row>
    <row r="38" spans="1:21" s="111" customFormat="1" ht="12.75" customHeight="1">
      <c r="A38" s="360"/>
      <c r="B38" s="361"/>
      <c r="C38" s="359"/>
      <c r="D38" s="363"/>
      <c r="E38" s="363"/>
      <c r="F38" s="363"/>
      <c r="G38" s="243"/>
      <c r="H38" s="231"/>
      <c r="I38" s="231"/>
      <c r="J38" s="419"/>
      <c r="K38" s="420"/>
      <c r="L38" s="419"/>
      <c r="M38" s="197"/>
      <c r="N38" s="144"/>
      <c r="O38" s="361"/>
      <c r="R38" s="126"/>
      <c r="S38" s="126"/>
      <c r="T38" s="126"/>
      <c r="U38" s="126"/>
    </row>
    <row r="39" spans="1:21" s="111" customFormat="1" ht="12.75" customHeight="1">
      <c r="A39" s="360"/>
      <c r="B39" s="361"/>
      <c r="C39" s="359"/>
      <c r="D39" s="363"/>
      <c r="E39" s="363"/>
      <c r="F39" s="363"/>
      <c r="G39" s="243"/>
      <c r="H39" s="246"/>
      <c r="I39" s="246"/>
      <c r="J39" s="419"/>
      <c r="K39" s="420"/>
      <c r="L39" s="140"/>
      <c r="M39" s="140"/>
      <c r="N39" s="144"/>
      <c r="O39" s="361"/>
      <c r="R39" s="126"/>
      <c r="S39" s="126"/>
      <c r="T39" s="126"/>
      <c r="U39" s="126"/>
    </row>
    <row r="40" spans="1:21" s="111" customFormat="1" ht="12.75" customHeight="1">
      <c r="A40" s="360"/>
      <c r="B40" s="361"/>
      <c r="C40" s="359"/>
      <c r="D40" s="363"/>
      <c r="E40" s="363"/>
      <c r="F40" s="363"/>
      <c r="G40" s="243"/>
      <c r="H40" s="246"/>
      <c r="I40" s="246"/>
      <c r="J40" s="197"/>
      <c r="K40" s="417"/>
      <c r="L40" s="357"/>
      <c r="M40" s="357"/>
      <c r="N40" s="144"/>
      <c r="O40" s="361"/>
      <c r="R40" s="126"/>
      <c r="S40" s="126"/>
      <c r="T40" s="126"/>
      <c r="U40" s="126"/>
    </row>
    <row r="41" spans="1:21" s="111" customFormat="1" ht="12.75" customHeight="1">
      <c r="A41" s="360"/>
      <c r="B41" s="361"/>
      <c r="C41" s="359"/>
      <c r="D41" s="358"/>
      <c r="E41" s="358"/>
      <c r="F41" s="358"/>
      <c r="G41" s="358"/>
      <c r="H41" s="358"/>
      <c r="I41" s="359"/>
      <c r="J41" s="140"/>
      <c r="K41" s="418"/>
      <c r="L41" s="197"/>
      <c r="M41" s="197"/>
      <c r="N41" s="144"/>
      <c r="O41" s="361"/>
      <c r="R41" s="126"/>
      <c r="S41" s="126"/>
      <c r="T41" s="126"/>
      <c r="U41" s="126"/>
    </row>
    <row r="42" spans="1:21" s="111" customFormat="1" ht="12.75" customHeight="1">
      <c r="A42" s="360"/>
      <c r="B42" s="361"/>
      <c r="C42" s="359"/>
      <c r="D42" s="356"/>
      <c r="E42" s="356"/>
      <c r="F42" s="356"/>
      <c r="G42" s="356"/>
      <c r="H42" s="357"/>
      <c r="I42" s="357"/>
      <c r="J42" s="357"/>
      <c r="K42" s="416"/>
      <c r="L42" s="197"/>
      <c r="M42" s="197"/>
      <c r="N42" s="144"/>
      <c r="O42" s="361"/>
      <c r="R42" s="126"/>
      <c r="S42" s="126"/>
      <c r="T42" s="126"/>
      <c r="U42" s="126"/>
    </row>
    <row r="43" spans="1:21" s="111" customFormat="1" ht="12.75" customHeight="1">
      <c r="A43" s="360"/>
      <c r="B43" s="361"/>
      <c r="C43" s="359"/>
      <c r="D43" s="362"/>
      <c r="E43" s="362"/>
      <c r="F43" s="362"/>
      <c r="G43" s="243"/>
      <c r="H43" s="229"/>
      <c r="I43" s="229"/>
      <c r="J43" s="197"/>
      <c r="K43" s="416"/>
      <c r="L43" s="197"/>
      <c r="M43" s="197"/>
      <c r="N43" s="144"/>
      <c r="O43" s="361"/>
      <c r="R43" s="126"/>
      <c r="S43" s="126"/>
      <c r="T43" s="126"/>
      <c r="U43" s="126"/>
    </row>
    <row r="44" spans="1:21" s="111" customFormat="1" ht="12.75" customHeight="1">
      <c r="A44" s="360"/>
      <c r="B44" s="361"/>
      <c r="C44" s="359"/>
      <c r="D44" s="363"/>
      <c r="E44" s="363"/>
      <c r="F44" s="363"/>
      <c r="G44" s="243"/>
      <c r="H44" s="231"/>
      <c r="I44" s="231"/>
      <c r="J44" s="197"/>
      <c r="K44" s="197"/>
      <c r="L44" s="197"/>
      <c r="M44" s="197"/>
      <c r="N44" s="144"/>
      <c r="O44" s="361"/>
      <c r="R44" s="126"/>
      <c r="S44" s="126"/>
      <c r="T44" s="126"/>
      <c r="U44" s="126"/>
    </row>
    <row r="45" spans="1:21" s="111" customFormat="1" ht="12.75" customHeight="1">
      <c r="A45" s="360"/>
      <c r="B45" s="361"/>
      <c r="C45" s="359"/>
      <c r="D45" s="363"/>
      <c r="E45" s="363"/>
      <c r="F45" s="363"/>
      <c r="G45" s="243"/>
      <c r="H45" s="231"/>
      <c r="I45" s="231"/>
      <c r="J45" s="197"/>
      <c r="K45" s="197"/>
      <c r="L45" s="197"/>
      <c r="M45" s="197"/>
      <c r="N45" s="144"/>
      <c r="O45" s="361"/>
      <c r="R45" s="126"/>
      <c r="S45" s="126"/>
      <c r="T45" s="126"/>
      <c r="U45" s="126"/>
    </row>
    <row r="46" spans="1:21" s="111" customFormat="1" ht="12.75" customHeight="1">
      <c r="A46" s="360"/>
      <c r="B46" s="361"/>
      <c r="C46" s="359"/>
      <c r="D46" s="363"/>
      <c r="E46" s="363"/>
      <c r="F46" s="363"/>
      <c r="G46" s="243"/>
      <c r="H46" s="231"/>
      <c r="I46" s="231"/>
      <c r="J46" s="197"/>
      <c r="K46" s="197"/>
      <c r="L46" s="197"/>
      <c r="M46" s="197"/>
      <c r="N46" s="144"/>
      <c r="O46" s="361"/>
      <c r="R46" s="126"/>
      <c r="S46" s="126"/>
      <c r="T46" s="126"/>
      <c r="U46" s="126"/>
    </row>
    <row r="47" spans="1:21" s="111" customFormat="1" ht="12.75" customHeight="1">
      <c r="A47" s="360"/>
      <c r="B47" s="361"/>
      <c r="C47" s="359"/>
      <c r="D47" s="363"/>
      <c r="E47" s="363"/>
      <c r="F47" s="363"/>
      <c r="G47" s="243"/>
      <c r="H47" s="231"/>
      <c r="I47" s="231"/>
      <c r="J47" s="197"/>
      <c r="K47" s="197"/>
      <c r="L47" s="197"/>
      <c r="M47" s="197"/>
      <c r="N47" s="144"/>
      <c r="O47" s="361"/>
      <c r="R47" s="126"/>
      <c r="S47" s="126"/>
      <c r="T47" s="126"/>
      <c r="U47" s="126"/>
    </row>
    <row r="48" spans="1:21" s="111" customFormat="1" ht="12.75" customHeight="1">
      <c r="A48" s="360"/>
      <c r="B48" s="361"/>
      <c r="C48" s="359"/>
      <c r="D48" s="363"/>
      <c r="E48" s="363"/>
      <c r="F48" s="363"/>
      <c r="G48" s="243"/>
      <c r="H48" s="231"/>
      <c r="I48" s="231"/>
      <c r="J48" s="197"/>
      <c r="K48" s="197"/>
      <c r="L48" s="197"/>
      <c r="M48" s="197"/>
      <c r="N48" s="144"/>
      <c r="O48" s="361"/>
      <c r="R48" s="126"/>
      <c r="S48" s="126"/>
      <c r="T48" s="126"/>
      <c r="U48" s="126"/>
    </row>
    <row r="49" spans="1:21" s="111" customFormat="1" ht="12.75" customHeight="1">
      <c r="A49" s="360"/>
      <c r="B49" s="361"/>
      <c r="C49" s="359"/>
      <c r="D49" s="363"/>
      <c r="E49" s="363"/>
      <c r="F49" s="363"/>
      <c r="G49" s="243"/>
      <c r="H49" s="246"/>
      <c r="I49" s="246"/>
      <c r="J49" s="197"/>
      <c r="K49" s="197"/>
      <c r="L49" s="140"/>
      <c r="M49" s="140"/>
      <c r="N49" s="144"/>
      <c r="O49" s="361"/>
      <c r="R49" s="126"/>
      <c r="S49" s="126"/>
      <c r="T49" s="126"/>
      <c r="U49" s="126"/>
    </row>
    <row r="50" spans="1:21" ht="12.75" customHeight="1">
      <c r="A50" s="360"/>
      <c r="B50" s="361"/>
      <c r="C50" s="140"/>
      <c r="D50" s="363"/>
      <c r="E50" s="363"/>
      <c r="F50" s="363"/>
      <c r="G50" s="243"/>
      <c r="H50" s="246"/>
      <c r="I50" s="246"/>
      <c r="J50" s="197"/>
      <c r="K50" s="140"/>
      <c r="L50" s="140"/>
      <c r="M50" s="140"/>
      <c r="N50" s="144"/>
      <c r="O50" s="361"/>
      <c r="P50" s="111"/>
      <c r="Q50" s="111"/>
      <c r="R50" s="126"/>
      <c r="S50" s="126"/>
      <c r="T50" s="126"/>
    </row>
    <row r="51" spans="1:21" ht="15">
      <c r="A51" s="360"/>
      <c r="B51" s="361"/>
      <c r="C51" s="361"/>
      <c r="D51" s="358"/>
      <c r="E51" s="358"/>
      <c r="F51" s="358"/>
      <c r="G51" s="358"/>
      <c r="H51" s="358"/>
      <c r="I51" s="359"/>
      <c r="J51" s="140"/>
      <c r="K51" s="140"/>
      <c r="L51" s="361"/>
      <c r="M51" s="361"/>
      <c r="N51" s="144"/>
      <c r="O51" s="361"/>
      <c r="P51" s="111"/>
      <c r="Q51" s="111"/>
      <c r="R51" s="126"/>
      <c r="S51" s="126"/>
      <c r="T51" s="126"/>
    </row>
    <row r="52" spans="1:21" ht="15">
      <c r="B52" s="114"/>
      <c r="C52" s="308"/>
      <c r="D52" s="361"/>
      <c r="E52" s="361"/>
      <c r="F52" s="361"/>
      <c r="G52" s="361"/>
      <c r="H52" s="361"/>
      <c r="I52" s="361"/>
      <c r="J52" s="361"/>
      <c r="K52" s="361"/>
      <c r="L52" s="355"/>
      <c r="M52" s="355"/>
      <c r="N52" s="144"/>
      <c r="O52" s="361"/>
      <c r="P52" s="111"/>
      <c r="Q52" s="111"/>
      <c r="R52" s="126"/>
      <c r="S52" s="126"/>
      <c r="T52" s="126"/>
    </row>
    <row r="53" spans="1:21" ht="15">
      <c r="C53" s="308"/>
      <c r="D53" s="114"/>
      <c r="E53" s="114"/>
      <c r="F53" s="114"/>
      <c r="G53" s="114"/>
      <c r="H53" s="114"/>
      <c r="I53" s="114"/>
      <c r="J53" s="114"/>
      <c r="K53" s="355"/>
      <c r="L53" s="311"/>
      <c r="M53" s="311"/>
      <c r="N53" s="144"/>
      <c r="O53" s="361"/>
    </row>
    <row r="54" spans="1:21">
      <c r="C54" s="308"/>
      <c r="D54" s="309"/>
      <c r="E54" s="308"/>
      <c r="F54" s="308"/>
      <c r="G54" s="310"/>
      <c r="H54" s="310"/>
      <c r="I54" s="311"/>
      <c r="J54" s="311"/>
      <c r="K54" s="311"/>
      <c r="L54" s="311"/>
      <c r="M54" s="311"/>
      <c r="N54" s="361"/>
      <c r="O54" s="361"/>
    </row>
    <row r="55" spans="1:21">
      <c r="D55" s="308"/>
      <c r="E55" s="308"/>
      <c r="F55" s="308"/>
      <c r="G55" s="310"/>
      <c r="H55" s="310"/>
      <c r="I55" s="311"/>
      <c r="J55" s="311"/>
      <c r="K55" s="311"/>
      <c r="N55" s="355"/>
      <c r="O55" s="114"/>
    </row>
    <row r="56" spans="1:21">
      <c r="D56" s="308"/>
      <c r="E56" s="308"/>
      <c r="F56" s="308"/>
      <c r="G56" s="310"/>
      <c r="H56" s="310"/>
      <c r="I56" s="311"/>
      <c r="J56" s="311"/>
      <c r="N56" s="311"/>
    </row>
    <row r="57" spans="1:21">
      <c r="N57" s="311"/>
    </row>
    <row r="58" spans="1:21">
      <c r="D58" s="111"/>
    </row>
    <row r="62" spans="1:21">
      <c r="L62" s="157"/>
      <c r="M62" s="157"/>
    </row>
    <row r="63" spans="1:21">
      <c r="D63" s="111"/>
      <c r="E63" s="111"/>
      <c r="F63" s="111"/>
      <c r="G63" s="111"/>
      <c r="H63" s="111"/>
      <c r="I63" s="111"/>
      <c r="J63" s="111"/>
      <c r="K63" s="157"/>
      <c r="L63" s="157"/>
      <c r="M63" s="157"/>
    </row>
    <row r="64" spans="1:21">
      <c r="D64" s="111"/>
      <c r="E64" s="111"/>
      <c r="F64" s="111"/>
      <c r="G64" s="111"/>
      <c r="H64" s="156"/>
      <c r="I64" s="156"/>
      <c r="J64" s="157"/>
      <c r="K64" s="157"/>
    </row>
    <row r="65" spans="4:10">
      <c r="D65" s="111"/>
      <c r="E65" s="111"/>
      <c r="F65" s="111"/>
      <c r="G65" s="111"/>
      <c r="H65" s="156"/>
      <c r="I65" s="156"/>
      <c r="J65" s="157"/>
    </row>
  </sheetData>
  <mergeCells count="28">
    <mergeCell ref="N11:P11"/>
    <mergeCell ref="N4:T9"/>
    <mergeCell ref="F3:G3"/>
    <mergeCell ref="F5:G5"/>
    <mergeCell ref="F8:G8"/>
    <mergeCell ref="F10:G10"/>
    <mergeCell ref="F9:G9"/>
    <mergeCell ref="N10:O10"/>
    <mergeCell ref="P10:Q10"/>
    <mergeCell ref="N13:P13"/>
    <mergeCell ref="N26:P26"/>
    <mergeCell ref="N23:P23"/>
    <mergeCell ref="N16:P16"/>
    <mergeCell ref="N17:P17"/>
    <mergeCell ref="N24:P24"/>
    <mergeCell ref="N25:P25"/>
    <mergeCell ref="N28:P28"/>
    <mergeCell ref="N29:P29"/>
    <mergeCell ref="N30:P30"/>
    <mergeCell ref="N27:P27"/>
    <mergeCell ref="E14:J14"/>
    <mergeCell ref="E15:J15"/>
    <mergeCell ref="E16:J16"/>
    <mergeCell ref="N18:P18"/>
    <mergeCell ref="N19:P19"/>
    <mergeCell ref="N20:P20"/>
    <mergeCell ref="N14:P14"/>
    <mergeCell ref="N15:P15"/>
  </mergeCells>
  <pageMargins left="0.75" right="0.75" top="1" bottom="1" header="0.5" footer="0.5"/>
  <pageSetup paperSize="9" orientation="portrait" horizontalDpi="4294967292" verticalDpi="4294967292" r:id="rId1"/>
</worksheet>
</file>

<file path=xl/worksheets/sheet2.xml><?xml version="1.0" encoding="utf-8"?>
<worksheet xmlns="http://schemas.openxmlformats.org/spreadsheetml/2006/main" xmlns:r="http://schemas.openxmlformats.org/officeDocument/2006/relationships">
  <dimension ref="A1:Y111"/>
  <sheetViews>
    <sheetView zoomScale="115" zoomScaleNormal="115" zoomScalePageLayoutView="115" workbookViewId="0">
      <selection activeCell="C28" sqref="C28"/>
    </sheetView>
  </sheetViews>
  <sheetFormatPr defaultColWidth="10.6640625" defaultRowHeight="12.75"/>
  <cols>
    <col min="1" max="2" width="3.44140625" style="100" customWidth="1"/>
    <col min="3" max="3" width="59.77734375" style="100" bestFit="1" customWidth="1"/>
    <col min="4" max="16384" width="10.6640625" style="100"/>
  </cols>
  <sheetData>
    <row r="1" spans="1:25">
      <c r="A1" s="91"/>
      <c r="B1" s="91"/>
      <c r="C1" s="91"/>
      <c r="D1" s="91"/>
      <c r="E1" s="91"/>
      <c r="F1" s="91"/>
      <c r="G1" s="91"/>
      <c r="H1" s="91"/>
      <c r="I1" s="91"/>
      <c r="J1" s="91"/>
      <c r="K1" s="91"/>
      <c r="L1" s="91"/>
    </row>
    <row r="2" spans="1:25" ht="15.75">
      <c r="A2" s="91"/>
      <c r="B2" s="368" t="s">
        <v>34</v>
      </c>
      <c r="C2" s="91"/>
      <c r="D2" s="91"/>
      <c r="E2" s="91"/>
      <c r="F2" s="91"/>
      <c r="G2" s="91"/>
      <c r="H2" s="91"/>
      <c r="I2" s="91"/>
      <c r="J2" s="91"/>
      <c r="K2" s="91"/>
      <c r="L2" s="91"/>
      <c r="M2" s="91"/>
      <c r="N2" s="91"/>
      <c r="O2" s="91"/>
      <c r="P2" s="91"/>
      <c r="Q2" s="91"/>
      <c r="R2" s="91"/>
      <c r="S2" s="91"/>
      <c r="T2" s="91"/>
      <c r="U2" s="91"/>
      <c r="V2" s="91"/>
      <c r="W2" s="91"/>
      <c r="X2" s="91"/>
      <c r="Y2" s="91"/>
    </row>
    <row r="3" spans="1:25">
      <c r="A3" s="91"/>
      <c r="B3" s="91"/>
      <c r="C3" s="91"/>
      <c r="D3" s="91"/>
      <c r="E3" s="91"/>
      <c r="F3" s="91"/>
      <c r="G3" s="91"/>
      <c r="H3" s="91"/>
      <c r="I3" s="91"/>
      <c r="J3" s="91"/>
      <c r="K3" s="91"/>
      <c r="L3" s="91"/>
      <c r="M3" s="91"/>
      <c r="N3" s="91"/>
      <c r="O3" s="91"/>
      <c r="P3" s="91"/>
      <c r="Q3" s="91"/>
      <c r="R3" s="91"/>
      <c r="S3" s="91"/>
      <c r="T3" s="91"/>
      <c r="U3" s="91"/>
      <c r="V3" s="91"/>
      <c r="W3" s="91"/>
      <c r="X3" s="91"/>
      <c r="Y3" s="91"/>
    </row>
    <row r="4" spans="1:25" ht="15.75">
      <c r="A4" s="91"/>
      <c r="B4" s="91"/>
      <c r="C4" s="454" t="s">
        <v>384</v>
      </c>
      <c r="D4" s="76"/>
      <c r="E4" s="91"/>
      <c r="F4" s="91"/>
      <c r="G4" s="91"/>
      <c r="H4" s="91"/>
      <c r="I4" s="91"/>
      <c r="J4" s="91"/>
      <c r="K4" s="91"/>
      <c r="L4" s="91"/>
    </row>
    <row r="5" spans="1:25">
      <c r="A5" s="91"/>
      <c r="B5" s="381"/>
      <c r="C5" s="455" t="s">
        <v>352</v>
      </c>
      <c r="D5" s="76"/>
      <c r="E5" s="91"/>
      <c r="F5" s="91"/>
      <c r="G5" s="91"/>
      <c r="H5" s="91"/>
      <c r="I5" s="91"/>
      <c r="J5" s="91"/>
      <c r="K5" s="91"/>
      <c r="L5" s="91"/>
    </row>
    <row r="6" spans="1:25">
      <c r="A6" s="91"/>
      <c r="B6" s="128"/>
      <c r="C6" s="508" t="s">
        <v>353</v>
      </c>
      <c r="D6" s="76"/>
      <c r="E6" s="91"/>
      <c r="F6" s="91"/>
      <c r="G6" s="128"/>
      <c r="H6" s="91"/>
      <c r="I6" s="91"/>
      <c r="J6" s="91"/>
      <c r="K6" s="91"/>
      <c r="L6" s="91"/>
    </row>
    <row r="7" spans="1:25">
      <c r="A7" s="91"/>
      <c r="B7" s="128"/>
      <c r="C7" s="509"/>
      <c r="D7" s="130"/>
      <c r="E7" s="91"/>
      <c r="F7" s="91"/>
      <c r="G7" s="91"/>
      <c r="H7" s="91"/>
      <c r="I7" s="91"/>
      <c r="J7" s="91"/>
      <c r="K7" s="91"/>
      <c r="L7" s="91"/>
    </row>
    <row r="8" spans="1:25">
      <c r="A8" s="91"/>
      <c r="B8" s="128"/>
      <c r="C8" s="441" t="s">
        <v>405</v>
      </c>
      <c r="D8" s="130"/>
      <c r="E8" s="128"/>
      <c r="F8" s="128"/>
      <c r="G8" s="91"/>
      <c r="H8" s="91"/>
      <c r="I8" s="91"/>
      <c r="J8" s="91"/>
      <c r="K8" s="91"/>
      <c r="L8" s="91"/>
    </row>
    <row r="9" spans="1:25">
      <c r="A9" s="91"/>
      <c r="B9" s="128"/>
      <c r="C9" s="129"/>
      <c r="D9" s="130"/>
      <c r="E9" s="128"/>
      <c r="F9" s="128"/>
      <c r="G9" s="91"/>
      <c r="H9" s="91"/>
      <c r="I9" s="91"/>
      <c r="J9" s="91"/>
      <c r="K9" s="91"/>
      <c r="L9" s="91"/>
    </row>
    <row r="10" spans="1:25">
      <c r="A10" s="91"/>
      <c r="B10" s="128"/>
      <c r="C10" s="129"/>
      <c r="D10" s="130"/>
      <c r="E10" s="128"/>
      <c r="F10" s="128"/>
      <c r="G10" s="91"/>
      <c r="H10" s="91"/>
      <c r="I10" s="91"/>
      <c r="J10" s="91"/>
      <c r="K10" s="91"/>
      <c r="L10" s="91"/>
    </row>
    <row r="11" spans="1:25">
      <c r="A11" s="91"/>
      <c r="B11" s="128"/>
      <c r="C11" s="129"/>
      <c r="D11" s="130"/>
      <c r="E11" s="128"/>
      <c r="F11" s="128"/>
      <c r="G11" s="91"/>
      <c r="H11" s="91"/>
      <c r="I11" s="91"/>
      <c r="J11" s="91"/>
      <c r="K11" s="91"/>
      <c r="L11" s="91"/>
    </row>
    <row r="12" spans="1:25">
      <c r="A12" s="91"/>
      <c r="B12" s="128"/>
      <c r="C12" s="129"/>
      <c r="D12" s="130"/>
      <c r="E12" s="128"/>
      <c r="F12" s="128"/>
      <c r="G12" s="91"/>
      <c r="H12" s="91"/>
      <c r="I12" s="91"/>
      <c r="J12" s="91"/>
      <c r="K12" s="91"/>
      <c r="L12" s="91"/>
    </row>
    <row r="13" spans="1:25">
      <c r="A13" s="91"/>
      <c r="B13" s="128"/>
      <c r="C13" s="129"/>
      <c r="D13" s="130"/>
      <c r="E13" s="128"/>
      <c r="F13" s="128"/>
      <c r="G13" s="91"/>
      <c r="H13" s="91"/>
      <c r="I13" s="91"/>
      <c r="J13" s="91"/>
      <c r="K13" s="91"/>
      <c r="L13" s="91"/>
    </row>
    <row r="14" spans="1:25">
      <c r="A14" s="91"/>
      <c r="B14" s="128"/>
      <c r="C14" s="129"/>
      <c r="D14" s="86"/>
      <c r="E14" s="128"/>
      <c r="F14" s="128"/>
      <c r="G14" s="91"/>
      <c r="H14" s="91"/>
      <c r="I14" s="91"/>
      <c r="J14" s="91"/>
      <c r="K14" s="91"/>
      <c r="L14" s="91"/>
    </row>
    <row r="15" spans="1:25">
      <c r="A15" s="91"/>
      <c r="B15" s="128"/>
      <c r="C15" s="129"/>
      <c r="D15" s="128"/>
      <c r="E15" s="128"/>
      <c r="F15" s="128"/>
      <c r="G15" s="91"/>
      <c r="H15" s="91"/>
      <c r="I15" s="91"/>
      <c r="J15" s="91"/>
      <c r="K15" s="91"/>
      <c r="L15" s="91"/>
    </row>
    <row r="16" spans="1:25">
      <c r="A16" s="91"/>
      <c r="B16" s="128"/>
      <c r="C16" s="129"/>
      <c r="D16" s="128"/>
      <c r="E16" s="128"/>
      <c r="F16" s="128"/>
      <c r="G16" s="91"/>
      <c r="H16" s="91"/>
      <c r="I16" s="91"/>
      <c r="J16" s="91"/>
      <c r="K16" s="91"/>
      <c r="L16" s="91"/>
    </row>
    <row r="17" spans="1:12">
      <c r="A17" s="91"/>
      <c r="B17" s="128"/>
      <c r="C17" s="129"/>
      <c r="D17" s="128"/>
      <c r="E17" s="128"/>
      <c r="F17" s="128"/>
      <c r="G17" s="91"/>
      <c r="H17" s="91"/>
      <c r="I17" s="91"/>
      <c r="J17" s="91"/>
      <c r="K17" s="91"/>
      <c r="L17" s="91"/>
    </row>
    <row r="18" spans="1:12">
      <c r="A18" s="91"/>
      <c r="B18" s="128"/>
      <c r="C18" s="129"/>
      <c r="D18" s="128"/>
      <c r="E18" s="128"/>
      <c r="F18" s="128"/>
      <c r="G18" s="91"/>
      <c r="H18" s="91"/>
      <c r="I18" s="91"/>
      <c r="J18" s="91"/>
      <c r="K18" s="91"/>
      <c r="L18" s="91"/>
    </row>
    <row r="19" spans="1:12">
      <c r="A19" s="91"/>
      <c r="B19" s="128"/>
      <c r="C19" s="129"/>
      <c r="D19" s="128"/>
      <c r="E19" s="128"/>
      <c r="F19" s="128"/>
      <c r="G19" s="91"/>
      <c r="H19" s="91"/>
      <c r="I19" s="91"/>
      <c r="J19" s="91"/>
      <c r="K19" s="91"/>
      <c r="L19" s="91"/>
    </row>
    <row r="20" spans="1:12">
      <c r="A20" s="91"/>
      <c r="B20" s="128"/>
      <c r="C20" s="129"/>
      <c r="D20" s="128"/>
      <c r="E20" s="128"/>
      <c r="F20" s="128"/>
      <c r="G20" s="91"/>
      <c r="H20" s="91"/>
      <c r="I20" s="91"/>
      <c r="J20" s="91"/>
      <c r="K20" s="91"/>
      <c r="L20" s="91"/>
    </row>
    <row r="21" spans="1:12">
      <c r="A21" s="91"/>
      <c r="B21" s="128"/>
      <c r="C21" s="129"/>
      <c r="D21" s="128"/>
      <c r="E21" s="128"/>
      <c r="F21" s="128"/>
      <c r="G21" s="91"/>
      <c r="H21" s="91"/>
      <c r="I21" s="91"/>
      <c r="J21" s="91"/>
      <c r="K21" s="91"/>
      <c r="L21" s="91"/>
    </row>
    <row r="22" spans="1:12">
      <c r="A22" s="91"/>
      <c r="B22" s="128"/>
      <c r="C22" s="129"/>
      <c r="D22" s="128"/>
      <c r="E22" s="128"/>
      <c r="F22" s="128"/>
      <c r="G22" s="91"/>
      <c r="H22" s="91"/>
      <c r="I22" s="91"/>
      <c r="J22" s="91"/>
      <c r="K22" s="91"/>
      <c r="L22" s="91"/>
    </row>
    <row r="23" spans="1:12">
      <c r="A23" s="91"/>
      <c r="B23" s="128"/>
      <c r="C23" s="129"/>
      <c r="D23" s="128"/>
      <c r="E23" s="128"/>
      <c r="F23" s="128"/>
      <c r="G23" s="91"/>
      <c r="H23" s="91"/>
      <c r="I23" s="91"/>
      <c r="J23" s="91"/>
      <c r="K23" s="91"/>
      <c r="L23" s="91"/>
    </row>
    <row r="24" spans="1:12">
      <c r="A24" s="91"/>
      <c r="B24" s="128"/>
      <c r="C24" s="129"/>
      <c r="D24" s="128"/>
      <c r="E24" s="128"/>
      <c r="F24" s="128"/>
      <c r="G24" s="91"/>
      <c r="H24" s="91"/>
      <c r="I24" s="91"/>
      <c r="J24" s="91"/>
      <c r="K24" s="91"/>
      <c r="L24" s="91"/>
    </row>
    <row r="25" spans="1:12">
      <c r="A25" s="91"/>
      <c r="B25" s="128"/>
      <c r="C25" s="129"/>
      <c r="D25" s="128"/>
      <c r="E25" s="128"/>
      <c r="F25" s="128"/>
      <c r="G25" s="91"/>
      <c r="H25" s="91"/>
      <c r="I25" s="91"/>
      <c r="J25" s="91"/>
      <c r="K25" s="91"/>
      <c r="L25" s="91"/>
    </row>
    <row r="26" spans="1:12">
      <c r="A26" s="91"/>
      <c r="B26" s="128"/>
      <c r="C26" s="129"/>
      <c r="D26" s="128"/>
      <c r="E26" s="128"/>
      <c r="F26" s="128"/>
      <c r="G26" s="91"/>
      <c r="H26" s="91"/>
      <c r="I26" s="91"/>
      <c r="J26" s="91"/>
      <c r="K26" s="91"/>
      <c r="L26" s="91"/>
    </row>
    <row r="27" spans="1:12">
      <c r="A27" s="91"/>
      <c r="B27" s="128"/>
      <c r="C27" s="129"/>
      <c r="D27" s="128"/>
      <c r="E27" s="128"/>
      <c r="F27" s="128"/>
      <c r="G27" s="91"/>
      <c r="H27" s="91"/>
      <c r="I27" s="91"/>
      <c r="J27" s="91"/>
      <c r="K27" s="91"/>
      <c r="L27" s="91"/>
    </row>
    <row r="28" spans="1:12">
      <c r="A28" s="91"/>
      <c r="B28" s="128"/>
      <c r="C28" s="129"/>
      <c r="D28" s="128"/>
      <c r="E28" s="128"/>
      <c r="F28" s="128"/>
      <c r="G28" s="91"/>
      <c r="H28" s="91"/>
      <c r="I28" s="91"/>
      <c r="J28" s="91"/>
      <c r="K28" s="91"/>
      <c r="L28" s="91"/>
    </row>
    <row r="29" spans="1:12">
      <c r="A29" s="91"/>
      <c r="B29" s="128"/>
      <c r="C29" s="129"/>
      <c r="D29" s="128"/>
      <c r="E29" s="128"/>
      <c r="F29" s="128"/>
      <c r="G29" s="91"/>
      <c r="H29" s="91"/>
      <c r="I29" s="91"/>
      <c r="J29" s="91"/>
      <c r="K29" s="91"/>
      <c r="L29" s="91"/>
    </row>
    <row r="30" spans="1:12">
      <c r="A30" s="91"/>
      <c r="B30" s="128"/>
      <c r="C30" s="129"/>
      <c r="D30" s="128"/>
      <c r="E30" s="128"/>
      <c r="F30" s="128"/>
      <c r="G30" s="91"/>
      <c r="H30" s="91"/>
      <c r="I30" s="91"/>
      <c r="J30" s="91"/>
      <c r="K30" s="91"/>
      <c r="L30" s="91"/>
    </row>
    <row r="31" spans="1:12">
      <c r="A31" s="91"/>
      <c r="B31" s="128"/>
      <c r="C31" s="129"/>
      <c r="D31" s="128"/>
      <c r="E31" s="128"/>
      <c r="F31" s="128"/>
      <c r="G31" s="91"/>
      <c r="H31" s="91"/>
      <c r="I31" s="91"/>
      <c r="J31" s="91"/>
      <c r="K31" s="91"/>
      <c r="L31" s="91"/>
    </row>
    <row r="32" spans="1:12">
      <c r="A32" s="91"/>
      <c r="B32" s="128"/>
      <c r="C32" s="128"/>
      <c r="D32" s="128"/>
      <c r="E32" s="128"/>
      <c r="F32" s="128"/>
      <c r="G32" s="91"/>
      <c r="H32" s="91"/>
      <c r="I32" s="91"/>
      <c r="J32" s="91"/>
      <c r="K32" s="91"/>
      <c r="L32" s="91"/>
    </row>
    <row r="33" spans="1:12">
      <c r="A33" s="91"/>
      <c r="B33" s="128"/>
      <c r="C33" s="128"/>
      <c r="D33" s="128"/>
      <c r="E33" s="128"/>
      <c r="F33" s="128"/>
      <c r="G33" s="91"/>
      <c r="H33" s="91"/>
      <c r="I33" s="91"/>
      <c r="J33" s="91"/>
      <c r="K33" s="91"/>
      <c r="L33" s="91"/>
    </row>
    <row r="34" spans="1:12">
      <c r="A34" s="91"/>
      <c r="B34" s="128"/>
      <c r="C34" s="128"/>
      <c r="D34" s="128"/>
      <c r="E34" s="128"/>
      <c r="F34" s="128"/>
      <c r="G34" s="91"/>
      <c r="H34" s="91"/>
      <c r="I34" s="91"/>
      <c r="J34" s="91"/>
      <c r="K34" s="91"/>
      <c r="L34" s="91"/>
    </row>
    <row r="35" spans="1:12">
      <c r="A35" s="91"/>
      <c r="B35" s="128"/>
      <c r="C35" s="128"/>
      <c r="D35" s="128"/>
      <c r="E35" s="128"/>
      <c r="F35" s="128"/>
      <c r="G35" s="91"/>
      <c r="H35" s="91"/>
      <c r="I35" s="91"/>
      <c r="J35" s="91"/>
      <c r="K35" s="91"/>
      <c r="L35" s="91"/>
    </row>
    <row r="36" spans="1:12">
      <c r="A36" s="91"/>
      <c r="B36" s="128"/>
      <c r="C36" s="128"/>
      <c r="D36" s="128"/>
      <c r="E36" s="128"/>
      <c r="F36" s="128"/>
      <c r="G36" s="91"/>
      <c r="H36" s="91"/>
      <c r="I36" s="91"/>
      <c r="J36" s="91"/>
      <c r="K36" s="91"/>
      <c r="L36" s="91"/>
    </row>
    <row r="37" spans="1:12">
      <c r="A37" s="91"/>
      <c r="B37" s="128"/>
      <c r="C37" s="128"/>
      <c r="D37" s="128"/>
      <c r="E37" s="128"/>
      <c r="F37" s="128"/>
      <c r="G37" s="91"/>
      <c r="H37" s="91"/>
      <c r="I37" s="91"/>
      <c r="J37" s="91"/>
      <c r="K37" s="91"/>
      <c r="L37" s="91"/>
    </row>
    <row r="38" spans="1:12">
      <c r="A38" s="91"/>
      <c r="B38" s="128"/>
      <c r="C38" s="128"/>
      <c r="D38" s="128"/>
      <c r="E38" s="128"/>
      <c r="F38" s="128"/>
      <c r="G38" s="91"/>
      <c r="H38" s="91"/>
      <c r="I38" s="91"/>
      <c r="J38" s="91"/>
      <c r="K38" s="91"/>
      <c r="L38" s="91"/>
    </row>
    <row r="39" spans="1:12">
      <c r="A39" s="91"/>
      <c r="B39" s="128"/>
      <c r="C39" s="128"/>
      <c r="D39" s="128"/>
      <c r="E39" s="128"/>
      <c r="F39" s="128"/>
      <c r="G39" s="91"/>
      <c r="H39" s="91"/>
      <c r="I39" s="91"/>
      <c r="J39" s="91"/>
      <c r="K39" s="91"/>
      <c r="L39" s="91"/>
    </row>
    <row r="40" spans="1:12">
      <c r="A40" s="91"/>
      <c r="B40" s="128"/>
      <c r="C40" s="128"/>
      <c r="D40" s="128"/>
      <c r="E40" s="128"/>
      <c r="F40" s="128"/>
      <c r="G40" s="91"/>
      <c r="H40" s="91"/>
      <c r="I40" s="91"/>
      <c r="J40" s="91"/>
      <c r="K40" s="91"/>
      <c r="L40" s="91"/>
    </row>
    <row r="41" spans="1:12">
      <c r="A41" s="91"/>
      <c r="B41" s="91"/>
      <c r="C41" s="91"/>
      <c r="D41" s="91"/>
      <c r="E41" s="91"/>
      <c r="F41" s="91"/>
      <c r="G41" s="91"/>
      <c r="H41" s="91"/>
      <c r="I41" s="91"/>
      <c r="J41" s="91"/>
      <c r="K41" s="91"/>
      <c r="L41" s="91"/>
    </row>
    <row r="42" spans="1:12">
      <c r="A42" s="91"/>
      <c r="B42" s="91"/>
      <c r="C42" s="91"/>
      <c r="D42" s="91"/>
      <c r="E42" s="91"/>
      <c r="F42" s="91"/>
      <c r="G42" s="91"/>
      <c r="H42" s="91"/>
      <c r="I42" s="91"/>
      <c r="J42" s="91"/>
      <c r="K42" s="91"/>
      <c r="L42" s="91"/>
    </row>
    <row r="43" spans="1:12">
      <c r="A43" s="91"/>
      <c r="B43" s="91"/>
      <c r="C43" s="91"/>
      <c r="D43" s="91"/>
      <c r="E43" s="91"/>
      <c r="F43" s="91"/>
      <c r="G43" s="91"/>
      <c r="H43" s="91"/>
      <c r="I43" s="91"/>
      <c r="J43" s="91"/>
      <c r="K43" s="91"/>
      <c r="L43" s="91"/>
    </row>
    <row r="44" spans="1:12">
      <c r="A44" s="91"/>
      <c r="B44" s="91"/>
      <c r="C44" s="91"/>
      <c r="D44" s="91"/>
      <c r="E44" s="91"/>
      <c r="F44" s="91"/>
      <c r="G44" s="91"/>
      <c r="H44" s="91"/>
      <c r="I44" s="91"/>
      <c r="J44" s="91"/>
      <c r="K44" s="91"/>
      <c r="L44" s="91"/>
    </row>
    <row r="45" spans="1:12">
      <c r="A45" s="91"/>
      <c r="B45" s="91"/>
      <c r="C45" s="91"/>
      <c r="D45" s="91"/>
      <c r="E45" s="91"/>
      <c r="F45" s="91"/>
      <c r="G45" s="91"/>
      <c r="H45" s="91"/>
      <c r="I45" s="91"/>
      <c r="J45" s="91"/>
      <c r="K45" s="91"/>
      <c r="L45" s="91"/>
    </row>
    <row r="46" spans="1:12">
      <c r="A46" s="91"/>
      <c r="B46" s="91"/>
      <c r="C46" s="91"/>
      <c r="D46" s="91"/>
      <c r="E46" s="91"/>
      <c r="F46" s="91"/>
      <c r="G46" s="91"/>
      <c r="H46" s="91"/>
      <c r="I46" s="91"/>
      <c r="J46" s="91"/>
      <c r="K46" s="91"/>
      <c r="L46" s="91"/>
    </row>
    <row r="47" spans="1:12">
      <c r="A47" s="91"/>
      <c r="B47" s="91"/>
      <c r="C47" s="91"/>
      <c r="D47" s="91"/>
      <c r="E47" s="91"/>
      <c r="F47" s="91"/>
      <c r="G47" s="91"/>
      <c r="H47" s="91"/>
      <c r="I47" s="91"/>
      <c r="J47" s="91"/>
      <c r="K47" s="91"/>
      <c r="L47" s="91"/>
    </row>
    <row r="48" spans="1:12">
      <c r="A48" s="91"/>
      <c r="B48" s="91"/>
      <c r="C48" s="91"/>
      <c r="D48" s="91"/>
      <c r="E48" s="91"/>
      <c r="F48" s="91"/>
      <c r="G48" s="91"/>
      <c r="H48" s="91"/>
      <c r="I48" s="91"/>
      <c r="J48" s="91"/>
      <c r="K48" s="91"/>
      <c r="L48" s="91"/>
    </row>
    <row r="49" spans="1:12">
      <c r="A49" s="91"/>
      <c r="B49" s="91"/>
      <c r="C49" s="91"/>
      <c r="D49" s="91"/>
      <c r="E49" s="91"/>
      <c r="F49" s="91"/>
      <c r="G49" s="91"/>
      <c r="H49" s="91"/>
      <c r="I49" s="91"/>
      <c r="J49" s="91"/>
      <c r="K49" s="91"/>
      <c r="L49" s="91"/>
    </row>
    <row r="50" spans="1:12">
      <c r="A50" s="91"/>
      <c r="B50" s="91"/>
      <c r="C50" s="91"/>
      <c r="D50" s="91"/>
      <c r="E50" s="91"/>
      <c r="F50" s="91"/>
      <c r="G50" s="91"/>
      <c r="H50" s="91"/>
      <c r="I50" s="91"/>
      <c r="J50" s="91"/>
      <c r="K50" s="91"/>
      <c r="L50" s="91"/>
    </row>
    <row r="51" spans="1:12">
      <c r="A51" s="91"/>
      <c r="B51" s="91"/>
    </row>
    <row r="52" spans="1:12">
      <c r="A52" s="91"/>
      <c r="B52" s="91"/>
    </row>
    <row r="53" spans="1:12">
      <c r="A53" s="91"/>
      <c r="B53" s="91"/>
    </row>
    <row r="54" spans="1:12">
      <c r="A54" s="91"/>
      <c r="B54" s="91"/>
    </row>
    <row r="55" spans="1:12">
      <c r="A55" s="91"/>
      <c r="B55" s="91"/>
    </row>
    <row r="56" spans="1:12">
      <c r="A56" s="91"/>
      <c r="B56" s="91"/>
    </row>
    <row r="57" spans="1:12">
      <c r="A57" s="91"/>
      <c r="B57" s="91"/>
    </row>
    <row r="58" spans="1:12">
      <c r="A58" s="91"/>
      <c r="B58" s="91"/>
    </row>
    <row r="59" spans="1:12">
      <c r="A59" s="91"/>
      <c r="B59" s="91"/>
    </row>
    <row r="60" spans="1:12">
      <c r="A60" s="91"/>
      <c r="B60" s="91"/>
    </row>
    <row r="61" spans="1:12">
      <c r="A61" s="91"/>
      <c r="B61" s="91"/>
    </row>
    <row r="62" spans="1:12">
      <c r="A62" s="91"/>
      <c r="B62" s="91"/>
    </row>
    <row r="63" spans="1:12">
      <c r="A63" s="91"/>
      <c r="B63" s="91"/>
    </row>
    <row r="64" spans="1:12">
      <c r="A64" s="91"/>
      <c r="B64" s="91"/>
    </row>
    <row r="65" spans="1:2">
      <c r="A65" s="91"/>
      <c r="B65" s="91"/>
    </row>
    <row r="66" spans="1:2">
      <c r="A66" s="91"/>
      <c r="B66" s="91"/>
    </row>
    <row r="67" spans="1:2">
      <c r="A67" s="91"/>
      <c r="B67" s="91"/>
    </row>
    <row r="68" spans="1:2">
      <c r="A68" s="91"/>
      <c r="B68" s="91"/>
    </row>
    <row r="69" spans="1:2">
      <c r="A69" s="91"/>
      <c r="B69" s="91"/>
    </row>
    <row r="70" spans="1:2">
      <c r="A70" s="91"/>
      <c r="B70" s="91"/>
    </row>
    <row r="71" spans="1:2">
      <c r="A71" s="91"/>
      <c r="B71" s="91"/>
    </row>
    <row r="72" spans="1:2">
      <c r="A72" s="91"/>
      <c r="B72" s="91"/>
    </row>
    <row r="73" spans="1:2">
      <c r="A73" s="91"/>
      <c r="B73" s="91"/>
    </row>
    <row r="74" spans="1:2">
      <c r="A74" s="91"/>
      <c r="B74" s="91"/>
    </row>
    <row r="75" spans="1:2">
      <c r="A75" s="91"/>
      <c r="B75" s="91"/>
    </row>
    <row r="76" spans="1:2">
      <c r="A76" s="91"/>
      <c r="B76" s="91"/>
    </row>
    <row r="77" spans="1:2">
      <c r="A77" s="91"/>
      <c r="B77" s="91"/>
    </row>
    <row r="78" spans="1:2">
      <c r="A78" s="91"/>
      <c r="B78" s="91"/>
    </row>
    <row r="79" spans="1:2">
      <c r="A79" s="91"/>
      <c r="B79" s="91"/>
    </row>
    <row r="80" spans="1:2">
      <c r="A80" s="91"/>
      <c r="B80" s="91"/>
    </row>
    <row r="81" spans="1:2">
      <c r="A81" s="91"/>
      <c r="B81" s="91"/>
    </row>
    <row r="82" spans="1:2">
      <c r="A82" s="91"/>
      <c r="B82" s="91"/>
    </row>
    <row r="83" spans="1:2">
      <c r="A83" s="91"/>
      <c r="B83" s="91"/>
    </row>
    <row r="84" spans="1:2">
      <c r="A84" s="91"/>
      <c r="B84" s="91"/>
    </row>
    <row r="85" spans="1:2">
      <c r="A85" s="91"/>
      <c r="B85" s="91"/>
    </row>
    <row r="86" spans="1:2">
      <c r="A86" s="91"/>
      <c r="B86" s="91"/>
    </row>
    <row r="87" spans="1:2">
      <c r="A87" s="91"/>
      <c r="B87" s="91"/>
    </row>
    <row r="88" spans="1:2">
      <c r="A88" s="91"/>
      <c r="B88" s="91"/>
    </row>
    <row r="89" spans="1:2">
      <c r="A89" s="91"/>
      <c r="B89" s="91"/>
    </row>
    <row r="90" spans="1:2">
      <c r="A90" s="91"/>
      <c r="B90" s="91"/>
    </row>
    <row r="91" spans="1:2">
      <c r="A91" s="91"/>
      <c r="B91" s="91"/>
    </row>
    <row r="92" spans="1:2">
      <c r="A92" s="91"/>
      <c r="B92" s="91"/>
    </row>
    <row r="93" spans="1:2">
      <c r="A93" s="91"/>
      <c r="B93" s="91"/>
    </row>
    <row r="94" spans="1:2">
      <c r="A94" s="91"/>
      <c r="B94" s="91"/>
    </row>
    <row r="95" spans="1:2">
      <c r="A95" s="91"/>
      <c r="B95" s="91"/>
    </row>
    <row r="96" spans="1:2">
      <c r="A96" s="91"/>
      <c r="B96" s="91"/>
    </row>
    <row r="97" spans="1:2">
      <c r="A97" s="91"/>
      <c r="B97" s="91"/>
    </row>
    <row r="98" spans="1:2">
      <c r="A98" s="91"/>
      <c r="B98" s="91"/>
    </row>
    <row r="99" spans="1:2">
      <c r="A99" s="91"/>
      <c r="B99" s="91"/>
    </row>
    <row r="100" spans="1:2">
      <c r="A100" s="91"/>
      <c r="B100" s="91"/>
    </row>
    <row r="101" spans="1:2">
      <c r="A101" s="91"/>
      <c r="B101" s="91"/>
    </row>
    <row r="102" spans="1:2">
      <c r="A102" s="91"/>
      <c r="B102" s="91"/>
    </row>
    <row r="103" spans="1:2">
      <c r="A103" s="91"/>
      <c r="B103" s="91"/>
    </row>
    <row r="104" spans="1:2">
      <c r="A104" s="91"/>
      <c r="B104" s="91"/>
    </row>
    <row r="105" spans="1:2">
      <c r="A105" s="91"/>
      <c r="B105" s="91"/>
    </row>
    <row r="106" spans="1:2">
      <c r="A106" s="91"/>
      <c r="B106" s="91"/>
    </row>
    <row r="107" spans="1:2">
      <c r="A107" s="91"/>
      <c r="B107" s="91"/>
    </row>
    <row r="108" spans="1:2">
      <c r="A108" s="91"/>
      <c r="B108" s="91"/>
    </row>
    <row r="109" spans="1:2">
      <c r="A109" s="91"/>
      <c r="B109" s="91"/>
    </row>
    <row r="110" spans="1:2">
      <c r="A110" s="91"/>
      <c r="B110" s="91"/>
    </row>
    <row r="111" spans="1:2">
      <c r="A111" s="91"/>
      <c r="B111" s="91"/>
    </row>
  </sheetData>
  <mergeCells count="1">
    <mergeCell ref="C6:C7"/>
  </mergeCells>
  <pageMargins left="0.75" right="0.75" top="1" bottom="1" header="0.5" footer="0.5"/>
  <pageSetup paperSize="9" orientation="portrait" horizontalDpi="4294967292" verticalDpi="4294967292" r:id="rId1"/>
</worksheet>
</file>

<file path=xl/worksheets/sheet3.xml><?xml version="1.0" encoding="utf-8"?>
<worksheet xmlns="http://schemas.openxmlformats.org/spreadsheetml/2006/main" xmlns:r="http://schemas.openxmlformats.org/officeDocument/2006/relationships">
  <dimension ref="A1:Z119"/>
  <sheetViews>
    <sheetView zoomScale="115" zoomScaleNormal="115" zoomScalePageLayoutView="115" workbookViewId="0">
      <selection activeCell="D23" sqref="D23"/>
    </sheetView>
  </sheetViews>
  <sheetFormatPr defaultColWidth="10.6640625" defaultRowHeight="15" outlineLevelCol="1"/>
  <cols>
    <col min="1" max="2" width="3.44140625" style="1" customWidth="1"/>
    <col min="3" max="3" width="9.109375" style="1" bestFit="1" customWidth="1"/>
    <col min="4" max="4" width="79.77734375" style="1" bestFit="1" customWidth="1"/>
    <col min="5" max="5" width="33.88671875" style="108" customWidth="1" outlineLevel="1"/>
    <col min="6" max="6" width="17.109375" style="1" customWidth="1" outlineLevel="1"/>
    <col min="7" max="7" width="10.6640625" style="1"/>
    <col min="8" max="8" width="15.6640625" style="1" hidden="1" customWidth="1" outlineLevel="1"/>
    <col min="9" max="9" width="67.109375" style="1" hidden="1" customWidth="1" outlineLevel="1"/>
    <col min="10" max="14" width="10.6640625" style="1" hidden="1" customWidth="1" outlineLevel="1"/>
    <col min="15" max="15" width="10.6640625" style="1" collapsed="1"/>
    <col min="16" max="16384" width="10.6640625" style="1"/>
  </cols>
  <sheetData>
    <row r="1" spans="1:26" s="3" customFormat="1"/>
    <row r="2" spans="1:26" ht="19.5">
      <c r="A2" s="3"/>
      <c r="B2" s="9" t="s">
        <v>33</v>
      </c>
      <c r="C2" s="3"/>
      <c r="F2" s="3"/>
      <c r="G2" s="3"/>
      <c r="H2" s="3"/>
      <c r="I2" s="3"/>
      <c r="J2" s="3"/>
      <c r="K2" s="3"/>
      <c r="L2" s="3"/>
      <c r="M2" s="3"/>
      <c r="N2" s="3"/>
      <c r="O2" s="3"/>
      <c r="P2" s="3"/>
      <c r="Q2" s="3"/>
      <c r="R2" s="3"/>
      <c r="S2" s="3"/>
      <c r="T2" s="3"/>
      <c r="U2" s="3"/>
      <c r="V2" s="3"/>
      <c r="W2" s="3"/>
      <c r="X2" s="3"/>
      <c r="Y2" s="3"/>
      <c r="Z2" s="3"/>
    </row>
    <row r="3" spans="1:26" ht="18.75">
      <c r="A3" s="3"/>
      <c r="B3" s="3"/>
      <c r="C3" s="3"/>
      <c r="D3" s="7"/>
      <c r="E3" s="7"/>
      <c r="F3" s="3"/>
      <c r="G3" s="3"/>
      <c r="H3" s="8"/>
      <c r="I3" s="8"/>
      <c r="J3" s="8"/>
      <c r="K3" s="8"/>
      <c r="L3" s="30"/>
      <c r="M3" s="30"/>
      <c r="N3" s="30"/>
      <c r="O3" s="3"/>
      <c r="P3" s="3"/>
      <c r="Q3" s="3"/>
      <c r="R3" s="3"/>
      <c r="S3" s="3"/>
      <c r="T3" s="3"/>
      <c r="U3" s="3"/>
      <c r="V3" s="3"/>
      <c r="W3" s="3"/>
      <c r="X3" s="3"/>
      <c r="Y3" s="3"/>
      <c r="Z3" s="3"/>
    </row>
    <row r="4" spans="1:26" ht="18">
      <c r="A4" s="3"/>
      <c r="B4" s="3"/>
      <c r="C4" s="5" t="s">
        <v>0</v>
      </c>
      <c r="D4" s="6" t="s">
        <v>350</v>
      </c>
      <c r="E4" s="6" t="s">
        <v>174</v>
      </c>
      <c r="F4" s="6" t="s">
        <v>1</v>
      </c>
      <c r="G4" s="312"/>
      <c r="H4" s="62" t="s">
        <v>87</v>
      </c>
      <c r="I4" s="62" t="s">
        <v>148</v>
      </c>
      <c r="J4" s="8"/>
      <c r="K4" s="8"/>
      <c r="L4" s="30"/>
      <c r="M4" s="30"/>
      <c r="N4" s="30"/>
      <c r="O4" s="3"/>
      <c r="P4" s="3"/>
      <c r="Q4" s="3"/>
      <c r="R4" s="3"/>
      <c r="S4" s="3"/>
      <c r="T4" s="3"/>
      <c r="U4" s="3"/>
      <c r="V4" s="3"/>
      <c r="W4" s="3"/>
      <c r="X4" s="3"/>
      <c r="Y4" s="3"/>
      <c r="Z4" s="3"/>
    </row>
    <row r="5" spans="1:26">
      <c r="A5" s="3"/>
      <c r="B5" s="3"/>
      <c r="C5" s="4">
        <v>1</v>
      </c>
      <c r="D5" s="78" t="s">
        <v>142</v>
      </c>
      <c r="E5" s="134" t="s">
        <v>207</v>
      </c>
      <c r="F5" s="464"/>
      <c r="G5" s="3"/>
      <c r="H5" s="61" t="s">
        <v>47</v>
      </c>
      <c r="I5" s="60" t="s">
        <v>88</v>
      </c>
      <c r="J5" s="30"/>
      <c r="K5" s="30"/>
      <c r="L5" s="30"/>
      <c r="M5" s="30"/>
      <c r="N5" s="30"/>
      <c r="O5" s="3"/>
      <c r="P5" s="3"/>
      <c r="Q5" s="3"/>
      <c r="R5" s="3"/>
      <c r="S5" s="3"/>
      <c r="T5" s="3"/>
      <c r="U5" s="3"/>
      <c r="V5" s="3"/>
      <c r="W5" s="3"/>
      <c r="X5" s="3"/>
      <c r="Y5" s="3"/>
      <c r="Z5" s="3"/>
    </row>
    <row r="6" spans="1:26">
      <c r="A6" s="3"/>
      <c r="B6" s="3"/>
      <c r="C6" s="4">
        <v>2</v>
      </c>
      <c r="D6" s="153" t="s">
        <v>400</v>
      </c>
      <c r="E6" s="153" t="s">
        <v>206</v>
      </c>
      <c r="F6" s="464" t="s">
        <v>401</v>
      </c>
      <c r="G6" s="3"/>
      <c r="H6" s="61"/>
      <c r="I6" s="59" t="s">
        <v>89</v>
      </c>
      <c r="J6" s="30"/>
      <c r="K6" s="30"/>
      <c r="L6" s="30"/>
      <c r="M6" s="30"/>
      <c r="N6" s="30"/>
      <c r="O6" s="3"/>
      <c r="P6" s="3"/>
      <c r="Q6" s="3"/>
      <c r="R6" s="3"/>
      <c r="S6" s="3"/>
      <c r="T6" s="3"/>
      <c r="U6" s="3"/>
      <c r="V6" s="3"/>
      <c r="W6" s="3"/>
      <c r="X6" s="3"/>
      <c r="Y6" s="3"/>
      <c r="Z6" s="3"/>
    </row>
    <row r="7" spans="1:26">
      <c r="A7" s="3"/>
      <c r="B7" s="3"/>
      <c r="C7" s="97">
        <v>3</v>
      </c>
      <c r="D7" s="153" t="s">
        <v>210</v>
      </c>
      <c r="E7" s="72" t="s">
        <v>206</v>
      </c>
      <c r="F7" s="464" t="s">
        <v>404</v>
      </c>
      <c r="G7" s="3"/>
      <c r="H7" s="61"/>
      <c r="I7" s="59" t="s">
        <v>90</v>
      </c>
      <c r="J7" s="30"/>
      <c r="K7" s="30"/>
      <c r="L7" s="30"/>
      <c r="M7" s="30"/>
      <c r="N7" s="30"/>
      <c r="O7" s="3"/>
      <c r="P7" s="3"/>
      <c r="Q7" s="3"/>
      <c r="R7" s="3"/>
      <c r="S7" s="3"/>
      <c r="T7" s="3"/>
      <c r="U7" s="3"/>
      <c r="V7" s="3"/>
      <c r="W7" s="3"/>
      <c r="X7" s="3"/>
      <c r="Y7" s="3"/>
      <c r="Z7" s="3"/>
    </row>
    <row r="8" spans="1:26">
      <c r="A8" s="3"/>
      <c r="B8" s="3"/>
      <c r="C8" s="97">
        <v>4</v>
      </c>
      <c r="D8" s="85" t="s">
        <v>146</v>
      </c>
      <c r="E8" s="85" t="s">
        <v>176</v>
      </c>
      <c r="F8" s="464"/>
      <c r="G8" s="3"/>
      <c r="H8" s="61"/>
      <c r="I8" s="60"/>
      <c r="J8" s="30"/>
      <c r="K8" s="30"/>
      <c r="L8" s="30"/>
      <c r="M8" s="30"/>
      <c r="N8" s="30"/>
      <c r="O8" s="3"/>
      <c r="P8" s="3"/>
      <c r="Q8" s="3"/>
      <c r="R8" s="3"/>
      <c r="S8" s="3"/>
      <c r="T8" s="3"/>
      <c r="U8" s="3"/>
      <c r="V8" s="3"/>
      <c r="W8" s="3"/>
      <c r="X8" s="3"/>
      <c r="Y8" s="3"/>
      <c r="Z8" s="3"/>
    </row>
    <row r="9" spans="1:26">
      <c r="A9" s="3"/>
      <c r="B9" s="3"/>
      <c r="C9" s="97">
        <v>5</v>
      </c>
      <c r="D9" s="305" t="s">
        <v>160</v>
      </c>
      <c r="E9" s="154" t="s">
        <v>207</v>
      </c>
      <c r="F9" s="464"/>
      <c r="G9" s="3"/>
      <c r="H9" s="61" t="s">
        <v>45</v>
      </c>
      <c r="I9" s="60" t="s">
        <v>88</v>
      </c>
      <c r="J9" s="30"/>
      <c r="K9" s="30"/>
      <c r="L9" s="30"/>
      <c r="M9" s="30"/>
      <c r="N9" s="30"/>
      <c r="O9" s="3"/>
      <c r="P9" s="3"/>
      <c r="Q9" s="3"/>
      <c r="R9" s="3"/>
      <c r="S9" s="3"/>
      <c r="T9" s="3"/>
      <c r="U9" s="3"/>
      <c r="V9" s="3"/>
      <c r="W9" s="3"/>
      <c r="X9" s="3"/>
      <c r="Y9" s="3"/>
      <c r="Z9" s="3"/>
    </row>
    <row r="10" spans="1:26">
      <c r="A10" s="3"/>
      <c r="B10" s="3"/>
      <c r="C10" s="97">
        <v>6</v>
      </c>
      <c r="D10" s="94" t="s">
        <v>167</v>
      </c>
      <c r="E10" s="135" t="s">
        <v>208</v>
      </c>
      <c r="F10" s="464"/>
      <c r="G10" s="3"/>
      <c r="H10" s="61"/>
      <c r="I10" s="59" t="s">
        <v>91</v>
      </c>
      <c r="J10" s="30"/>
      <c r="K10" s="30"/>
      <c r="L10" s="30"/>
      <c r="M10" s="30"/>
      <c r="N10" s="30"/>
      <c r="O10" s="3"/>
      <c r="P10" s="3"/>
      <c r="Q10" s="3"/>
      <c r="R10" s="3"/>
      <c r="S10" s="3"/>
      <c r="T10" s="3"/>
      <c r="U10" s="3"/>
      <c r="V10" s="3"/>
      <c r="W10" s="3"/>
      <c r="X10" s="3"/>
      <c r="Y10" s="3"/>
      <c r="Z10" s="3"/>
    </row>
    <row r="11" spans="1:26">
      <c r="A11" s="3"/>
      <c r="B11" s="3"/>
      <c r="C11" s="97">
        <v>7</v>
      </c>
      <c r="D11" s="94" t="s">
        <v>166</v>
      </c>
      <c r="E11" s="135" t="s">
        <v>366</v>
      </c>
      <c r="F11" s="464"/>
      <c r="G11" s="3"/>
      <c r="H11" s="61"/>
      <c r="I11" s="59" t="s">
        <v>92</v>
      </c>
      <c r="J11" s="30"/>
      <c r="K11" s="30"/>
      <c r="L11" s="30"/>
      <c r="M11" s="30"/>
      <c r="N11" s="30"/>
      <c r="O11" s="3"/>
      <c r="P11" s="3"/>
      <c r="Q11" s="3"/>
      <c r="R11" s="3"/>
      <c r="S11" s="3"/>
      <c r="T11" s="3"/>
      <c r="U11" s="3"/>
      <c r="V11" s="3"/>
      <c r="W11" s="3"/>
      <c r="X11" s="3"/>
      <c r="Y11" s="3"/>
      <c r="Z11" s="3"/>
    </row>
    <row r="12" spans="1:26">
      <c r="A12" s="3"/>
      <c r="B12" s="3"/>
      <c r="C12" s="97">
        <v>8</v>
      </c>
      <c r="D12" s="446" t="s">
        <v>386</v>
      </c>
      <c r="E12" s="453" t="s">
        <v>387</v>
      </c>
      <c r="F12" s="465"/>
      <c r="G12" s="3"/>
      <c r="H12" s="61"/>
      <c r="I12" s="59" t="s">
        <v>89</v>
      </c>
      <c r="J12" s="30"/>
      <c r="K12" s="30"/>
      <c r="L12" s="30"/>
      <c r="M12" s="30"/>
      <c r="N12" s="30"/>
      <c r="O12" s="3"/>
      <c r="P12" s="3"/>
      <c r="Q12" s="3"/>
      <c r="R12" s="3"/>
      <c r="S12" s="3"/>
      <c r="T12" s="3"/>
      <c r="U12" s="3"/>
      <c r="V12" s="3"/>
      <c r="W12" s="3"/>
      <c r="X12" s="3"/>
      <c r="Y12" s="3"/>
      <c r="Z12" s="3"/>
    </row>
    <row r="13" spans="1:26">
      <c r="A13" s="3"/>
      <c r="B13" s="3"/>
      <c r="C13" s="97">
        <v>9</v>
      </c>
      <c r="D13" s="442" t="s">
        <v>212</v>
      </c>
      <c r="E13" s="450" t="s">
        <v>213</v>
      </c>
      <c r="F13" s="307"/>
      <c r="G13" s="3"/>
      <c r="H13" s="61"/>
      <c r="I13" s="59" t="s">
        <v>90</v>
      </c>
      <c r="J13" s="30"/>
      <c r="K13" s="30"/>
      <c r="L13" s="30"/>
      <c r="M13" s="30"/>
      <c r="N13" s="30"/>
      <c r="O13" s="3"/>
      <c r="P13" s="3"/>
      <c r="Q13" s="3"/>
      <c r="R13" s="3"/>
      <c r="S13" s="3"/>
      <c r="T13" s="3"/>
      <c r="U13" s="3"/>
      <c r="V13" s="3"/>
      <c r="W13" s="3"/>
      <c r="X13" s="3"/>
      <c r="Y13" s="3"/>
      <c r="Z13" s="3"/>
    </row>
    <row r="14" spans="1:26">
      <c r="A14" s="3"/>
      <c r="B14" s="3"/>
      <c r="C14" s="97">
        <v>10</v>
      </c>
      <c r="D14" s="443" t="s">
        <v>147</v>
      </c>
      <c r="E14" s="443" t="s">
        <v>207</v>
      </c>
      <c r="F14" s="466"/>
      <c r="G14" s="3"/>
      <c r="H14" s="61" t="s">
        <v>85</v>
      </c>
      <c r="I14" s="58" t="s">
        <v>93</v>
      </c>
      <c r="J14" s="30"/>
      <c r="K14" s="30"/>
      <c r="L14" s="30"/>
      <c r="M14" s="30"/>
      <c r="N14" s="30"/>
      <c r="O14" s="3"/>
      <c r="P14" s="3"/>
      <c r="Q14" s="3"/>
      <c r="R14" s="3"/>
      <c r="S14" s="3"/>
      <c r="T14" s="3"/>
      <c r="U14" s="3"/>
      <c r="V14" s="3"/>
      <c r="W14" s="3"/>
      <c r="X14" s="3"/>
      <c r="Y14" s="3"/>
      <c r="Z14" s="3"/>
    </row>
    <row r="15" spans="1:26">
      <c r="A15" s="3"/>
      <c r="B15" s="131"/>
      <c r="C15" s="97">
        <v>11</v>
      </c>
      <c r="D15" s="300" t="s">
        <v>327</v>
      </c>
      <c r="E15" s="451" t="s">
        <v>328</v>
      </c>
      <c r="F15" s="451"/>
      <c r="G15" s="3"/>
      <c r="H15" s="61"/>
      <c r="I15" s="59" t="s">
        <v>94</v>
      </c>
      <c r="J15" s="30"/>
      <c r="K15" s="30"/>
      <c r="L15" s="30"/>
      <c r="M15" s="30"/>
      <c r="N15" s="30"/>
      <c r="O15" s="3"/>
      <c r="P15" s="3"/>
      <c r="Q15" s="3"/>
      <c r="R15" s="3"/>
      <c r="S15" s="3"/>
      <c r="T15" s="3"/>
      <c r="U15" s="3"/>
      <c r="V15" s="3"/>
      <c r="W15" s="3"/>
      <c r="X15" s="3"/>
      <c r="Y15" s="3"/>
      <c r="Z15" s="3"/>
    </row>
    <row r="16" spans="1:26">
      <c r="A16" s="3"/>
      <c r="B16" s="131"/>
      <c r="C16" s="97">
        <v>12</v>
      </c>
      <c r="D16" s="306" t="s">
        <v>162</v>
      </c>
      <c r="E16" s="452" t="s">
        <v>176</v>
      </c>
      <c r="F16" s="467"/>
      <c r="G16" s="3"/>
      <c r="H16" s="61"/>
      <c r="I16" s="60"/>
      <c r="J16" s="30"/>
      <c r="K16" s="30"/>
      <c r="L16" s="30"/>
      <c r="M16" s="30"/>
      <c r="N16" s="30"/>
      <c r="O16" s="3"/>
      <c r="P16" s="3"/>
      <c r="Q16" s="3"/>
      <c r="R16" s="3"/>
      <c r="S16" s="3"/>
      <c r="T16" s="3"/>
      <c r="U16" s="3"/>
      <c r="V16" s="3"/>
      <c r="W16" s="3"/>
      <c r="X16" s="3"/>
      <c r="Y16" s="3"/>
      <c r="Z16" s="3"/>
    </row>
    <row r="17" spans="1:26">
      <c r="A17" s="3"/>
      <c r="B17" s="131"/>
      <c r="C17" s="97">
        <v>13</v>
      </c>
      <c r="D17" s="300" t="s">
        <v>334</v>
      </c>
      <c r="E17" s="300" t="s">
        <v>335</v>
      </c>
      <c r="F17" s="468"/>
      <c r="G17" s="3"/>
      <c r="H17" s="61"/>
      <c r="I17" s="60"/>
      <c r="J17" s="30"/>
      <c r="K17" s="30"/>
      <c r="L17" s="30"/>
      <c r="M17" s="30"/>
      <c r="N17" s="30"/>
      <c r="O17" s="3"/>
      <c r="P17" s="3"/>
      <c r="Q17" s="3"/>
      <c r="R17" s="3"/>
      <c r="S17" s="3"/>
      <c r="T17" s="3"/>
      <c r="U17" s="3"/>
      <c r="V17" s="3"/>
      <c r="W17" s="3"/>
      <c r="X17" s="3"/>
      <c r="Y17" s="3"/>
      <c r="Z17" s="3"/>
    </row>
    <row r="18" spans="1:26">
      <c r="A18" s="3"/>
      <c r="B18" s="131"/>
      <c r="C18" s="97">
        <v>14</v>
      </c>
      <c r="D18" s="444" t="s">
        <v>143</v>
      </c>
      <c r="E18" s="300" t="s">
        <v>175</v>
      </c>
      <c r="F18" s="468"/>
      <c r="G18" s="3"/>
      <c r="H18" s="61"/>
      <c r="I18" s="60"/>
      <c r="J18" s="30"/>
      <c r="K18" s="30"/>
      <c r="L18" s="30"/>
      <c r="M18" s="30"/>
      <c r="N18" s="30"/>
      <c r="O18" s="3"/>
      <c r="P18" s="3"/>
      <c r="Q18" s="3"/>
      <c r="R18" s="3"/>
      <c r="S18" s="3"/>
      <c r="T18" s="3"/>
      <c r="U18" s="3"/>
      <c r="V18" s="3"/>
      <c r="W18" s="3"/>
      <c r="X18" s="3"/>
      <c r="Y18" s="3"/>
      <c r="Z18" s="3"/>
    </row>
    <row r="19" spans="1:26">
      <c r="A19" s="3"/>
      <c r="B19" s="131"/>
      <c r="C19" s="97">
        <v>15</v>
      </c>
      <c r="D19" s="449" t="s">
        <v>388</v>
      </c>
      <c r="E19" s="449" t="s">
        <v>206</v>
      </c>
      <c r="F19" s="469" t="s">
        <v>402</v>
      </c>
      <c r="G19" s="3"/>
      <c r="H19" s="61" t="s">
        <v>41</v>
      </c>
      <c r="I19" s="58" t="s">
        <v>93</v>
      </c>
      <c r="J19" s="30"/>
      <c r="K19" s="30"/>
      <c r="L19" s="30"/>
      <c r="M19" s="30"/>
      <c r="N19" s="30"/>
      <c r="O19" s="3"/>
      <c r="P19" s="3"/>
      <c r="Q19" s="3"/>
      <c r="R19" s="3"/>
      <c r="S19" s="3"/>
      <c r="T19" s="3"/>
      <c r="U19" s="3"/>
      <c r="V19" s="3"/>
      <c r="W19" s="3"/>
      <c r="X19" s="3"/>
      <c r="Y19" s="3"/>
      <c r="Z19" s="3"/>
    </row>
    <row r="20" spans="1:26">
      <c r="A20" s="3"/>
      <c r="B20" s="131"/>
      <c r="C20" s="97">
        <v>16</v>
      </c>
      <c r="D20" s="445" t="s">
        <v>338</v>
      </c>
      <c r="E20" s="300" t="s">
        <v>335</v>
      </c>
      <c r="F20" s="468"/>
      <c r="G20" s="3"/>
      <c r="H20" s="61"/>
      <c r="I20" s="60"/>
      <c r="J20" s="30"/>
      <c r="K20" s="30"/>
      <c r="L20" s="30"/>
      <c r="M20" s="30"/>
      <c r="N20" s="30"/>
      <c r="O20" s="3"/>
      <c r="P20" s="3"/>
      <c r="Q20" s="3"/>
      <c r="R20" s="3"/>
      <c r="S20" s="3"/>
      <c r="T20" s="3"/>
      <c r="U20" s="3"/>
      <c r="V20" s="3"/>
      <c r="W20" s="3"/>
      <c r="X20" s="3"/>
      <c r="Y20" s="3"/>
      <c r="Z20" s="3"/>
    </row>
    <row r="21" spans="1:26">
      <c r="A21" s="3"/>
      <c r="B21" s="131"/>
      <c r="C21" s="97">
        <v>17</v>
      </c>
      <c r="D21" s="447" t="s">
        <v>49</v>
      </c>
      <c r="E21" s="447" t="s">
        <v>206</v>
      </c>
      <c r="F21" s="470" t="s">
        <v>403</v>
      </c>
      <c r="G21" s="3"/>
      <c r="H21" s="61"/>
      <c r="I21" s="60"/>
      <c r="J21" s="30"/>
      <c r="K21" s="30"/>
      <c r="L21" s="30"/>
      <c r="M21" s="30"/>
      <c r="N21" s="30"/>
      <c r="O21" s="3"/>
      <c r="P21" s="3"/>
      <c r="Q21" s="3"/>
      <c r="R21" s="3"/>
      <c r="S21" s="3"/>
      <c r="T21" s="3"/>
      <c r="U21" s="3"/>
      <c r="V21" s="3"/>
      <c r="W21" s="3"/>
      <c r="X21" s="3"/>
      <c r="Y21" s="3"/>
      <c r="Z21" s="3"/>
    </row>
    <row r="22" spans="1:26">
      <c r="A22" s="3"/>
      <c r="B22" s="131"/>
      <c r="C22" s="97">
        <v>18</v>
      </c>
      <c r="D22" s="440" t="s">
        <v>145</v>
      </c>
      <c r="E22" s="440" t="s">
        <v>207</v>
      </c>
      <c r="F22" s="471"/>
      <c r="G22" s="3"/>
      <c r="H22" s="61"/>
      <c r="I22" s="60"/>
      <c r="J22" s="30"/>
      <c r="K22" s="30"/>
      <c r="L22" s="30"/>
      <c r="M22" s="30"/>
      <c r="N22" s="30"/>
      <c r="O22" s="3"/>
      <c r="P22" s="3"/>
      <c r="Q22" s="3"/>
      <c r="R22" s="3"/>
      <c r="S22" s="3"/>
      <c r="T22" s="3"/>
      <c r="U22" s="3"/>
      <c r="V22" s="3"/>
      <c r="W22" s="3"/>
      <c r="X22" s="3"/>
      <c r="Y22" s="3"/>
      <c r="Z22" s="3"/>
    </row>
    <row r="23" spans="1:26">
      <c r="A23" s="3"/>
      <c r="B23" s="131"/>
      <c r="C23" s="97">
        <v>19</v>
      </c>
      <c r="D23" s="448" t="s">
        <v>275</v>
      </c>
      <c r="E23" s="448" t="s">
        <v>328</v>
      </c>
      <c r="F23" s="472"/>
      <c r="G23" s="3"/>
      <c r="H23" s="61" t="s">
        <v>43</v>
      </c>
      <c r="I23" s="60" t="s">
        <v>95</v>
      </c>
      <c r="J23" s="30"/>
      <c r="K23" s="30"/>
      <c r="L23" s="30"/>
      <c r="M23" s="30"/>
      <c r="N23" s="30"/>
      <c r="O23" s="3"/>
      <c r="P23" s="3"/>
      <c r="Q23" s="3"/>
      <c r="R23" s="3"/>
      <c r="S23" s="3"/>
      <c r="T23" s="3"/>
      <c r="U23" s="3"/>
      <c r="V23" s="3"/>
      <c r="W23" s="3"/>
      <c r="X23" s="3"/>
      <c r="Y23" s="3"/>
      <c r="Z23" s="3"/>
    </row>
    <row r="24" spans="1:26">
      <c r="A24" s="3"/>
      <c r="B24" s="131"/>
      <c r="C24" s="127"/>
      <c r="D24" s="132"/>
      <c r="E24" s="132"/>
      <c r="F24" s="132"/>
      <c r="G24" s="3"/>
      <c r="H24" s="61"/>
      <c r="I24" s="60"/>
      <c r="J24" s="30"/>
      <c r="K24" s="30"/>
      <c r="L24" s="30"/>
      <c r="M24" s="30"/>
      <c r="N24" s="30"/>
      <c r="O24" s="3"/>
      <c r="P24" s="3"/>
      <c r="Q24" s="3"/>
      <c r="R24" s="3"/>
      <c r="S24" s="3"/>
      <c r="T24" s="3"/>
      <c r="U24" s="3"/>
      <c r="V24" s="3"/>
      <c r="W24" s="3"/>
      <c r="X24" s="3"/>
      <c r="Y24" s="3"/>
      <c r="Z24" s="3"/>
    </row>
    <row r="25" spans="1:26">
      <c r="A25" s="3"/>
      <c r="B25" s="131"/>
      <c r="C25" s="127"/>
      <c r="D25" s="132"/>
      <c r="E25" s="132"/>
      <c r="F25" s="132"/>
      <c r="G25" s="3"/>
      <c r="H25" s="61"/>
      <c r="I25" s="60"/>
      <c r="J25" s="30"/>
      <c r="K25" s="30"/>
      <c r="L25" s="30"/>
      <c r="M25" s="30"/>
      <c r="N25" s="30"/>
      <c r="O25" s="3"/>
      <c r="P25" s="3"/>
      <c r="Q25" s="3"/>
      <c r="R25" s="3"/>
      <c r="S25" s="3"/>
      <c r="T25" s="3"/>
      <c r="U25" s="3"/>
      <c r="V25" s="3"/>
      <c r="W25" s="3"/>
      <c r="X25" s="3"/>
      <c r="Y25" s="3"/>
      <c r="Z25" s="3"/>
    </row>
    <row r="26" spans="1:26">
      <c r="A26" s="3"/>
      <c r="B26" s="131"/>
      <c r="C26" s="127"/>
      <c r="D26" s="132"/>
      <c r="E26" s="132"/>
      <c r="F26" s="132"/>
      <c r="G26" s="3"/>
      <c r="H26" s="61" t="s">
        <v>42</v>
      </c>
      <c r="I26" s="60" t="s">
        <v>88</v>
      </c>
      <c r="J26" s="30"/>
      <c r="K26" s="30"/>
      <c r="L26" s="30"/>
      <c r="M26" s="30"/>
      <c r="N26" s="30"/>
      <c r="O26" s="3"/>
      <c r="P26" s="3"/>
      <c r="Q26" s="3"/>
      <c r="R26" s="3"/>
      <c r="S26" s="3"/>
      <c r="T26" s="3"/>
      <c r="U26" s="3"/>
      <c r="V26" s="3"/>
      <c r="W26" s="3"/>
      <c r="X26" s="3"/>
      <c r="Y26" s="3"/>
      <c r="Z26" s="3"/>
    </row>
    <row r="27" spans="1:26">
      <c r="A27" s="3"/>
      <c r="B27" s="131"/>
      <c r="C27" s="127"/>
      <c r="D27" s="132"/>
      <c r="E27" s="132"/>
      <c r="F27" s="132"/>
      <c r="G27" s="3"/>
      <c r="H27" s="61"/>
      <c r="I27" s="59" t="s">
        <v>89</v>
      </c>
      <c r="J27" s="30"/>
      <c r="K27" s="30"/>
      <c r="L27" s="30"/>
      <c r="M27" s="30"/>
      <c r="N27" s="30"/>
      <c r="O27" s="3"/>
      <c r="P27" s="3"/>
      <c r="Q27" s="3"/>
      <c r="R27" s="3"/>
      <c r="S27" s="3"/>
      <c r="T27" s="3"/>
      <c r="U27" s="3"/>
      <c r="V27" s="3"/>
      <c r="W27" s="3"/>
      <c r="X27" s="3"/>
      <c r="Y27" s="3"/>
      <c r="Z27" s="3"/>
    </row>
    <row r="28" spans="1:26">
      <c r="A28" s="3"/>
      <c r="B28" s="131"/>
      <c r="C28" s="127"/>
      <c r="D28" s="132"/>
      <c r="E28" s="132"/>
      <c r="F28" s="132"/>
      <c r="G28" s="3"/>
      <c r="H28" s="61"/>
      <c r="I28" s="59" t="s">
        <v>90</v>
      </c>
      <c r="J28" s="30"/>
      <c r="K28" s="30"/>
      <c r="L28" s="30"/>
      <c r="M28" s="30"/>
      <c r="N28" s="30"/>
      <c r="O28" s="3"/>
      <c r="P28" s="3"/>
      <c r="Q28" s="3"/>
      <c r="R28" s="3"/>
      <c r="S28" s="3"/>
      <c r="T28" s="3"/>
      <c r="U28" s="3"/>
      <c r="V28" s="3"/>
      <c r="W28" s="3"/>
      <c r="X28" s="3"/>
      <c r="Y28" s="3"/>
      <c r="Z28" s="3"/>
    </row>
    <row r="29" spans="1:26">
      <c r="A29" s="3"/>
      <c r="B29" s="131"/>
      <c r="C29" s="127"/>
      <c r="D29" s="132"/>
      <c r="E29" s="132"/>
      <c r="F29" s="132"/>
      <c r="G29" s="3"/>
      <c r="H29" s="61"/>
      <c r="I29" s="60"/>
      <c r="J29" s="30"/>
      <c r="K29" s="30"/>
      <c r="L29" s="30"/>
      <c r="M29" s="30"/>
      <c r="N29" s="30"/>
      <c r="O29" s="3"/>
      <c r="P29" s="3"/>
      <c r="Q29" s="3"/>
      <c r="R29" s="3"/>
      <c r="S29" s="3"/>
      <c r="T29" s="3"/>
      <c r="U29" s="3"/>
      <c r="V29" s="3"/>
      <c r="W29" s="3"/>
      <c r="X29" s="3"/>
      <c r="Y29" s="3"/>
      <c r="Z29" s="3"/>
    </row>
    <row r="30" spans="1:26">
      <c r="A30" s="3"/>
      <c r="B30" s="131"/>
      <c r="C30" s="127"/>
      <c r="D30" s="132"/>
      <c r="E30" s="132"/>
      <c r="F30" s="132"/>
      <c r="G30" s="3"/>
      <c r="H30" s="61" t="s">
        <v>46</v>
      </c>
      <c r="I30" s="60" t="s">
        <v>88</v>
      </c>
      <c r="J30" s="30"/>
      <c r="K30" s="30"/>
      <c r="L30" s="30"/>
      <c r="M30" s="30"/>
      <c r="N30" s="30"/>
      <c r="O30" s="3"/>
      <c r="P30" s="3"/>
      <c r="Q30" s="3"/>
      <c r="R30" s="3"/>
      <c r="S30" s="3"/>
      <c r="T30" s="3"/>
      <c r="U30" s="3"/>
      <c r="V30" s="3"/>
      <c r="W30" s="3"/>
      <c r="X30" s="3"/>
      <c r="Y30" s="3"/>
      <c r="Z30" s="3"/>
    </row>
    <row r="31" spans="1:26">
      <c r="A31" s="3"/>
      <c r="B31" s="131"/>
      <c r="C31" s="127"/>
      <c r="D31" s="132"/>
      <c r="E31" s="132"/>
      <c r="F31" s="132"/>
      <c r="G31" s="3"/>
      <c r="H31" s="61"/>
      <c r="I31" s="59" t="s">
        <v>91</v>
      </c>
      <c r="J31" s="30"/>
      <c r="K31" s="30"/>
      <c r="L31" s="30"/>
      <c r="M31" s="30"/>
      <c r="N31" s="30"/>
      <c r="O31" s="3"/>
      <c r="P31" s="3"/>
      <c r="Q31" s="3"/>
      <c r="R31" s="3"/>
      <c r="S31" s="3"/>
      <c r="T31" s="3"/>
      <c r="U31" s="3"/>
      <c r="V31" s="3"/>
      <c r="W31" s="3"/>
      <c r="X31" s="3"/>
      <c r="Y31" s="3"/>
      <c r="Z31" s="3"/>
    </row>
    <row r="32" spans="1:26">
      <c r="A32" s="3"/>
      <c r="B32" s="131"/>
      <c r="C32" s="127"/>
      <c r="D32" s="132"/>
      <c r="E32" s="132"/>
      <c r="F32" s="132"/>
      <c r="G32" s="3"/>
      <c r="H32" s="61"/>
      <c r="I32" s="59" t="s">
        <v>92</v>
      </c>
      <c r="J32" s="30"/>
      <c r="K32" s="30"/>
      <c r="L32" s="30"/>
      <c r="M32" s="30"/>
      <c r="N32" s="30"/>
      <c r="O32" s="3"/>
      <c r="P32" s="3"/>
      <c r="Q32" s="3"/>
      <c r="R32" s="3"/>
      <c r="S32" s="3"/>
      <c r="T32" s="3"/>
      <c r="U32" s="3"/>
      <c r="V32" s="3"/>
      <c r="W32" s="3"/>
      <c r="X32" s="3"/>
      <c r="Y32" s="3"/>
      <c r="Z32" s="3"/>
    </row>
    <row r="33" spans="1:26">
      <c r="A33" s="3"/>
      <c r="B33" s="131"/>
      <c r="C33" s="127"/>
      <c r="D33" s="132"/>
      <c r="E33" s="132"/>
      <c r="F33" s="132"/>
      <c r="G33" s="3"/>
      <c r="H33" s="61"/>
      <c r="I33" s="59" t="s">
        <v>89</v>
      </c>
      <c r="J33" s="30"/>
      <c r="K33" s="30"/>
      <c r="L33" s="30"/>
      <c r="M33" s="30"/>
      <c r="N33" s="30"/>
      <c r="O33" s="3"/>
      <c r="P33" s="3"/>
      <c r="Q33" s="3"/>
      <c r="R33" s="3"/>
      <c r="S33" s="3"/>
      <c r="T33" s="3"/>
      <c r="U33" s="3"/>
      <c r="V33" s="3"/>
      <c r="W33" s="3"/>
      <c r="X33" s="3"/>
      <c r="Y33" s="3"/>
      <c r="Z33" s="3"/>
    </row>
    <row r="34" spans="1:26">
      <c r="A34" s="3"/>
      <c r="B34" s="131"/>
      <c r="C34" s="127"/>
      <c r="D34" s="132"/>
      <c r="E34" s="132"/>
      <c r="F34" s="132"/>
      <c r="G34" s="3"/>
      <c r="H34" s="61"/>
      <c r="I34" s="59" t="s">
        <v>90</v>
      </c>
      <c r="J34" s="30"/>
      <c r="K34" s="30"/>
      <c r="L34" s="30"/>
      <c r="M34" s="30"/>
      <c r="N34" s="30"/>
      <c r="O34" s="3"/>
      <c r="P34" s="3"/>
      <c r="Q34" s="3"/>
      <c r="R34" s="3"/>
      <c r="S34" s="3"/>
      <c r="T34" s="3"/>
      <c r="U34" s="3"/>
      <c r="V34" s="3"/>
      <c r="W34" s="3"/>
      <c r="X34" s="3"/>
      <c r="Y34" s="3"/>
      <c r="Z34" s="3"/>
    </row>
    <row r="35" spans="1:26">
      <c r="A35" s="132"/>
      <c r="B35" s="131"/>
      <c r="C35" s="127"/>
      <c r="E35" s="132"/>
      <c r="F35" s="132"/>
      <c r="G35" s="3"/>
      <c r="H35" s="61"/>
      <c r="I35" s="60"/>
      <c r="J35" s="30"/>
      <c r="K35" s="30"/>
      <c r="L35" s="30"/>
      <c r="M35" s="30"/>
      <c r="N35" s="30"/>
      <c r="O35" s="3"/>
      <c r="P35" s="3"/>
      <c r="Q35" s="3"/>
      <c r="R35" s="3"/>
      <c r="S35" s="3"/>
      <c r="T35" s="3"/>
      <c r="U35" s="3"/>
      <c r="V35" s="3"/>
      <c r="W35" s="3"/>
      <c r="X35" s="3"/>
      <c r="Y35" s="3"/>
      <c r="Z35" s="3"/>
    </row>
    <row r="36" spans="1:26">
      <c r="A36" s="3"/>
      <c r="B36" s="131"/>
      <c r="C36" s="127"/>
      <c r="D36" s="132"/>
      <c r="E36" s="132"/>
      <c r="F36" s="132"/>
      <c r="G36" s="3"/>
      <c r="H36" s="61" t="s">
        <v>86</v>
      </c>
      <c r="I36" s="60" t="s">
        <v>88</v>
      </c>
      <c r="J36" s="30"/>
      <c r="K36" s="30"/>
      <c r="L36" s="30"/>
      <c r="M36" s="30"/>
      <c r="N36" s="30"/>
      <c r="O36" s="3"/>
      <c r="P36" s="3"/>
      <c r="Q36" s="3"/>
      <c r="R36" s="3"/>
      <c r="S36" s="3"/>
      <c r="T36" s="3"/>
      <c r="U36" s="3"/>
      <c r="V36" s="3"/>
      <c r="W36" s="3"/>
      <c r="X36" s="3"/>
      <c r="Y36" s="3"/>
      <c r="Z36" s="3"/>
    </row>
    <row r="37" spans="1:26">
      <c r="A37" s="3"/>
      <c r="B37" s="131"/>
      <c r="C37" s="127"/>
      <c r="D37" s="132"/>
      <c r="E37" s="132"/>
      <c r="F37" s="132"/>
      <c r="G37" s="3"/>
      <c r="H37" s="33"/>
      <c r="I37" s="33"/>
      <c r="J37" s="30"/>
      <c r="K37" s="30"/>
      <c r="L37" s="30"/>
      <c r="M37" s="30"/>
      <c r="N37" s="30"/>
      <c r="O37" s="3"/>
      <c r="P37" s="3"/>
      <c r="Q37" s="3"/>
      <c r="R37" s="3"/>
      <c r="S37" s="3"/>
      <c r="T37" s="3"/>
      <c r="U37" s="3"/>
      <c r="V37" s="3"/>
      <c r="W37" s="3"/>
      <c r="X37" s="3"/>
      <c r="Y37" s="3"/>
      <c r="Z37" s="3"/>
    </row>
    <row r="38" spans="1:26">
      <c r="A38" s="3"/>
      <c r="B38" s="131"/>
      <c r="C38" s="127"/>
      <c r="D38" s="132"/>
      <c r="E38" s="132"/>
      <c r="F38" s="132"/>
      <c r="G38" s="3"/>
      <c r="H38" s="33"/>
      <c r="I38" s="33"/>
      <c r="J38" s="30"/>
      <c r="K38" s="30"/>
      <c r="L38" s="30"/>
      <c r="M38" s="30"/>
      <c r="N38" s="30"/>
      <c r="O38" s="3"/>
      <c r="P38" s="3"/>
      <c r="Q38" s="3"/>
      <c r="R38" s="3"/>
      <c r="S38" s="3"/>
      <c r="T38" s="3"/>
      <c r="U38" s="3"/>
      <c r="V38" s="3"/>
      <c r="W38" s="3"/>
      <c r="X38" s="3"/>
      <c r="Y38" s="3"/>
      <c r="Z38" s="3"/>
    </row>
    <row r="39" spans="1:26">
      <c r="A39" s="3"/>
      <c r="B39" s="131"/>
      <c r="C39" s="127"/>
      <c r="D39" s="132"/>
      <c r="E39" s="132"/>
      <c r="F39" s="132"/>
      <c r="G39" s="3"/>
      <c r="H39" s="33"/>
      <c r="I39" s="33"/>
      <c r="J39" s="30"/>
      <c r="K39" s="30"/>
      <c r="L39" s="30"/>
      <c r="M39" s="30"/>
      <c r="N39" s="30"/>
      <c r="O39" s="3"/>
      <c r="P39" s="3"/>
      <c r="Q39" s="3"/>
      <c r="R39" s="3"/>
      <c r="S39" s="3"/>
      <c r="T39" s="3"/>
      <c r="U39" s="3"/>
      <c r="V39" s="3"/>
      <c r="W39" s="3"/>
      <c r="X39" s="3"/>
      <c r="Y39" s="3"/>
      <c r="Z39" s="3"/>
    </row>
    <row r="40" spans="1:26">
      <c r="A40" s="3"/>
      <c r="B40" s="131"/>
      <c r="C40" s="131"/>
      <c r="D40" s="131"/>
      <c r="E40" s="131"/>
      <c r="F40" s="131"/>
      <c r="G40" s="3"/>
      <c r="H40" s="33"/>
      <c r="I40" s="33"/>
      <c r="J40" s="3"/>
      <c r="K40" s="3"/>
      <c r="L40" s="3"/>
      <c r="M40" s="3"/>
      <c r="N40" s="3"/>
      <c r="O40" s="3"/>
      <c r="P40" s="3"/>
      <c r="Q40" s="3"/>
      <c r="R40" s="3"/>
      <c r="S40" s="3"/>
      <c r="T40" s="3"/>
      <c r="U40" s="3"/>
      <c r="V40" s="3"/>
      <c r="W40" s="3"/>
      <c r="X40" s="3"/>
      <c r="Y40" s="3"/>
      <c r="Z40" s="3"/>
    </row>
    <row r="41" spans="1:26">
      <c r="A41" s="3"/>
      <c r="B41" s="131"/>
      <c r="C41" s="131"/>
      <c r="D41" s="131"/>
      <c r="E41" s="131"/>
      <c r="F41" s="131"/>
      <c r="G41" s="3"/>
      <c r="H41" s="33"/>
      <c r="I41" s="33"/>
      <c r="J41" s="3"/>
      <c r="K41" s="3"/>
      <c r="L41" s="3"/>
      <c r="M41" s="3"/>
      <c r="N41" s="3"/>
      <c r="O41" s="3"/>
      <c r="P41" s="3"/>
      <c r="Q41" s="3"/>
      <c r="R41" s="3"/>
      <c r="S41" s="3"/>
      <c r="T41" s="3"/>
      <c r="U41" s="3"/>
      <c r="V41" s="3"/>
      <c r="W41" s="3"/>
      <c r="X41" s="3"/>
      <c r="Y41" s="3"/>
      <c r="Z41" s="3"/>
    </row>
    <row r="42" spans="1:26">
      <c r="A42" s="3"/>
      <c r="B42" s="131"/>
      <c r="C42" s="131"/>
      <c r="D42" s="131"/>
      <c r="E42" s="131"/>
      <c r="F42" s="131"/>
      <c r="G42" s="3"/>
      <c r="H42" s="33"/>
      <c r="I42" s="33"/>
      <c r="J42" s="3"/>
      <c r="K42" s="3"/>
      <c r="L42" s="3"/>
      <c r="M42" s="3"/>
      <c r="N42" s="3"/>
      <c r="O42" s="3"/>
      <c r="P42" s="3"/>
      <c r="Q42" s="3"/>
      <c r="R42" s="3"/>
      <c r="S42" s="3"/>
      <c r="T42" s="3"/>
      <c r="U42" s="3"/>
      <c r="V42" s="3"/>
      <c r="W42" s="3"/>
      <c r="X42" s="3"/>
      <c r="Y42" s="3"/>
      <c r="Z42" s="3"/>
    </row>
    <row r="43" spans="1:26">
      <c r="A43" s="3"/>
      <c r="B43" s="131"/>
      <c r="C43" s="131"/>
      <c r="D43" s="131"/>
      <c r="E43" s="131"/>
      <c r="F43" s="131"/>
      <c r="G43" s="3"/>
      <c r="H43" s="3"/>
      <c r="I43" s="3"/>
      <c r="J43" s="3"/>
      <c r="K43" s="3"/>
      <c r="L43" s="3"/>
      <c r="M43" s="3"/>
      <c r="N43" s="3"/>
      <c r="O43" s="3"/>
      <c r="P43" s="3"/>
      <c r="Q43" s="3"/>
      <c r="R43" s="3"/>
      <c r="S43" s="3"/>
      <c r="T43" s="3"/>
      <c r="U43" s="3"/>
      <c r="V43" s="3"/>
      <c r="W43" s="3"/>
      <c r="X43" s="3"/>
      <c r="Y43" s="3"/>
      <c r="Z43" s="3"/>
    </row>
    <row r="44" spans="1:2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H117" s="3"/>
      <c r="I117" s="3"/>
    </row>
    <row r="118" spans="1:26">
      <c r="H118" s="3"/>
      <c r="I118" s="3"/>
    </row>
    <row r="119" spans="1:26">
      <c r="H119" s="3"/>
      <c r="I119" s="3"/>
    </row>
  </sheetData>
  <sortState ref="C5:F23">
    <sortCondition ref="D5"/>
  </sortState>
  <hyperlinks>
    <hyperlink ref="I6" r:id="rId1"/>
    <hyperlink ref="I7" r:id="rId2"/>
    <hyperlink ref="I10" r:id="rId3"/>
    <hyperlink ref="I11" r:id="rId4"/>
    <hyperlink ref="I12" r:id="rId5"/>
    <hyperlink ref="I13" r:id="rId6"/>
    <hyperlink ref="I15" r:id="rId7"/>
    <hyperlink ref="I27" r:id="rId8"/>
    <hyperlink ref="I28" r:id="rId9"/>
    <hyperlink ref="I31" r:id="rId10"/>
    <hyperlink ref="I32" r:id="rId11"/>
    <hyperlink ref="I33" r:id="rId12"/>
    <hyperlink ref="I34" r:id="rId13"/>
  </hyperlinks>
  <pageMargins left="0.75" right="0.75" top="1" bottom="1" header="0.5" footer="0.5"/>
  <pageSetup paperSize="9" orientation="portrait" horizontalDpi="4294967292" verticalDpi="4294967292" r:id="rId14"/>
</worksheet>
</file>

<file path=xl/worksheets/sheet4.xml><?xml version="1.0" encoding="utf-8"?>
<worksheet xmlns="http://schemas.openxmlformats.org/spreadsheetml/2006/main" xmlns:r="http://schemas.openxmlformats.org/officeDocument/2006/relationships">
  <dimension ref="A2:J1420"/>
  <sheetViews>
    <sheetView zoomScale="70" zoomScaleNormal="70" zoomScalePageLayoutView="150" workbookViewId="0">
      <pane xSplit="3" ySplit="2" topLeftCell="D1238" activePane="bottomRight" state="frozen"/>
      <selection pane="topRight" activeCell="D1" sqref="D1"/>
      <selection pane="bottomLeft" activeCell="A3" sqref="A3"/>
      <selection pane="bottomRight" activeCell="B1287" sqref="B1287"/>
    </sheetView>
  </sheetViews>
  <sheetFormatPr defaultColWidth="10.6640625" defaultRowHeight="12.75"/>
  <cols>
    <col min="1" max="1" width="3.44140625" style="100" customWidth="1"/>
    <col min="2" max="2" width="38.88671875" style="100" customWidth="1"/>
    <col min="3" max="3" width="5.5546875" style="90" bestFit="1" customWidth="1"/>
    <col min="4" max="4" width="87.109375" style="100" customWidth="1"/>
    <col min="5" max="5" width="12.44140625" style="92" bestFit="1" customWidth="1"/>
    <col min="6" max="6" width="8.88671875" style="100" bestFit="1" customWidth="1"/>
    <col min="7" max="7" width="23.109375" style="100" bestFit="1" customWidth="1"/>
    <col min="8" max="9" width="17.88671875" style="100" bestFit="1" customWidth="1"/>
    <col min="10" max="16384" width="10.6640625" style="100"/>
  </cols>
  <sheetData>
    <row r="2" spans="1:8">
      <c r="B2" s="57" t="s">
        <v>3</v>
      </c>
      <c r="C2" s="56" t="s">
        <v>4</v>
      </c>
      <c r="D2" s="57" t="s">
        <v>5</v>
      </c>
      <c r="E2" s="55" t="s">
        <v>6</v>
      </c>
      <c r="F2" s="57" t="s">
        <v>51</v>
      </c>
    </row>
    <row r="3" spans="1:8">
      <c r="A3" s="33"/>
      <c r="B3" s="80" t="s">
        <v>166</v>
      </c>
      <c r="C3" s="54">
        <v>81</v>
      </c>
      <c r="D3" s="51"/>
      <c r="E3" s="124"/>
      <c r="F3" s="125"/>
      <c r="G3" s="123" t="s">
        <v>169</v>
      </c>
      <c r="H3" s="69"/>
    </row>
    <row r="4" spans="1:8">
      <c r="A4" s="33"/>
      <c r="B4" s="33"/>
      <c r="C4" s="54"/>
      <c r="D4" s="51"/>
      <c r="E4" s="52">
        <v>5</v>
      </c>
      <c r="F4" s="69" t="s">
        <v>61</v>
      </c>
      <c r="G4" s="50" t="s">
        <v>53</v>
      </c>
      <c r="H4" s="69"/>
    </row>
    <row r="5" spans="1:8">
      <c r="A5" s="33"/>
      <c r="B5" s="33"/>
      <c r="C5" s="54"/>
      <c r="D5" s="51"/>
      <c r="E5" s="52">
        <v>30</v>
      </c>
      <c r="F5" s="69" t="s">
        <v>61</v>
      </c>
      <c r="G5" s="50" t="s">
        <v>68</v>
      </c>
      <c r="H5" s="69"/>
    </row>
    <row r="6" spans="1:8">
      <c r="A6" s="33"/>
      <c r="B6" s="33"/>
      <c r="C6" s="54"/>
      <c r="D6" s="51"/>
      <c r="E6" s="49">
        <v>0.41</v>
      </c>
      <c r="F6" s="69" t="s">
        <v>24</v>
      </c>
      <c r="G6" s="50" t="s">
        <v>54</v>
      </c>
      <c r="H6" s="69"/>
    </row>
    <row r="7" spans="1:8">
      <c r="A7" s="33"/>
      <c r="B7" s="33"/>
      <c r="C7" s="54"/>
      <c r="D7" s="51"/>
      <c r="E7" s="52">
        <v>51750</v>
      </c>
      <c r="F7" s="69" t="s">
        <v>62</v>
      </c>
      <c r="G7" s="50" t="s">
        <v>66</v>
      </c>
      <c r="H7" s="69"/>
    </row>
    <row r="8" spans="1:8">
      <c r="A8" s="33"/>
      <c r="B8" s="33"/>
      <c r="C8" s="54"/>
      <c r="D8" s="51"/>
      <c r="E8" s="52">
        <v>3000</v>
      </c>
      <c r="F8" s="69" t="s">
        <v>62</v>
      </c>
      <c r="G8" s="50" t="s">
        <v>65</v>
      </c>
      <c r="H8" s="69"/>
    </row>
    <row r="9" spans="1:8">
      <c r="A9" s="33"/>
      <c r="B9" s="33"/>
      <c r="C9" s="54"/>
      <c r="D9" s="51"/>
      <c r="E9" s="52">
        <v>1</v>
      </c>
      <c r="F9" s="69" t="s">
        <v>63</v>
      </c>
      <c r="G9" s="50" t="s">
        <v>56</v>
      </c>
      <c r="H9" s="69"/>
    </row>
    <row r="10" spans="1:8">
      <c r="A10" s="33"/>
      <c r="B10" s="33"/>
      <c r="C10" s="54"/>
      <c r="D10" s="51"/>
      <c r="E10" s="52">
        <v>1</v>
      </c>
      <c r="F10" s="69" t="s">
        <v>24</v>
      </c>
      <c r="G10" s="50" t="s">
        <v>58</v>
      </c>
      <c r="H10" s="69"/>
    </row>
    <row r="11" spans="1:8">
      <c r="A11" s="33"/>
      <c r="B11" s="33"/>
      <c r="C11" s="54"/>
      <c r="D11" s="51"/>
      <c r="E11" s="52">
        <v>1.4</v>
      </c>
      <c r="F11" s="69" t="s">
        <v>132</v>
      </c>
      <c r="G11" s="50" t="s">
        <v>59</v>
      </c>
      <c r="H11" s="69"/>
    </row>
    <row r="12" spans="1:8">
      <c r="A12" s="33"/>
      <c r="B12" s="33"/>
      <c r="C12" s="54"/>
      <c r="D12" s="51"/>
      <c r="E12" s="52">
        <v>2300</v>
      </c>
      <c r="F12" s="69" t="s">
        <v>132</v>
      </c>
      <c r="G12" s="50" t="s">
        <v>60</v>
      </c>
      <c r="H12" s="69"/>
    </row>
    <row r="13" spans="1:8">
      <c r="A13" s="33"/>
      <c r="B13" s="33"/>
      <c r="C13" s="54"/>
      <c r="D13" s="51"/>
      <c r="E13" s="49">
        <v>2.1999999999999999E-2</v>
      </c>
      <c r="F13" s="69" t="s">
        <v>24</v>
      </c>
      <c r="G13" s="69" t="s">
        <v>64</v>
      </c>
      <c r="H13" s="69"/>
    </row>
    <row r="14" spans="1:8">
      <c r="A14" s="33"/>
      <c r="B14" s="33"/>
      <c r="C14" s="54"/>
      <c r="D14" s="51"/>
      <c r="E14" s="120">
        <v>5050</v>
      </c>
      <c r="F14" s="114" t="s">
        <v>172</v>
      </c>
      <c r="G14" s="114" t="s">
        <v>173</v>
      </c>
      <c r="H14" s="69"/>
    </row>
    <row r="15" spans="1:8">
      <c r="A15" s="33"/>
      <c r="B15" s="51"/>
      <c r="C15" s="54"/>
      <c r="D15" s="51"/>
      <c r="E15" s="52">
        <v>870</v>
      </c>
      <c r="F15" s="114" t="s">
        <v>13</v>
      </c>
      <c r="G15" s="114" t="s">
        <v>185</v>
      </c>
      <c r="H15" s="69"/>
    </row>
    <row r="16" spans="1:8">
      <c r="A16" s="33"/>
      <c r="B16" s="33"/>
      <c r="C16" s="54"/>
      <c r="D16" s="51"/>
      <c r="E16" s="52"/>
      <c r="F16" s="69"/>
      <c r="G16" s="69"/>
      <c r="H16" s="69"/>
    </row>
    <row r="17" spans="1:8">
      <c r="A17" s="33"/>
      <c r="B17" s="33"/>
      <c r="C17" s="54"/>
      <c r="D17" s="51"/>
      <c r="E17" s="52"/>
      <c r="F17" s="69"/>
      <c r="G17" s="69"/>
      <c r="H17" s="69"/>
    </row>
    <row r="18" spans="1:8">
      <c r="A18" s="33"/>
      <c r="B18" s="33"/>
      <c r="C18" s="54"/>
      <c r="D18" s="51"/>
      <c r="E18" s="52"/>
      <c r="F18" s="69"/>
      <c r="G18" s="69"/>
      <c r="H18" s="69"/>
    </row>
    <row r="19" spans="1:8">
      <c r="A19" s="33"/>
      <c r="B19" s="33"/>
      <c r="C19" s="54"/>
      <c r="D19" s="51"/>
      <c r="E19" s="52"/>
      <c r="F19" s="69"/>
      <c r="G19" s="69"/>
      <c r="H19" s="69"/>
    </row>
    <row r="20" spans="1:8">
      <c r="A20" s="33"/>
      <c r="B20" s="33"/>
      <c r="C20" s="54"/>
      <c r="D20" s="51"/>
      <c r="E20" s="52"/>
      <c r="F20" s="69"/>
      <c r="G20" s="69"/>
      <c r="H20" s="69"/>
    </row>
    <row r="21" spans="1:8">
      <c r="A21" s="33"/>
      <c r="B21" s="33"/>
      <c r="C21" s="54"/>
      <c r="D21" s="51"/>
      <c r="E21" s="52"/>
      <c r="F21" s="69"/>
      <c r="G21" s="69"/>
      <c r="H21" s="69"/>
    </row>
    <row r="22" spans="1:8">
      <c r="A22" s="33"/>
      <c r="B22" s="33"/>
      <c r="C22" s="54"/>
      <c r="D22" s="51"/>
      <c r="E22" s="52"/>
      <c r="F22" s="69"/>
      <c r="G22" s="69"/>
      <c r="H22" s="69"/>
    </row>
    <row r="23" spans="1:8">
      <c r="A23" s="33"/>
      <c r="B23" s="33"/>
      <c r="C23" s="54"/>
      <c r="D23" s="48"/>
      <c r="E23" s="52"/>
      <c r="F23" s="69"/>
      <c r="G23" s="69"/>
      <c r="H23" s="69"/>
    </row>
    <row r="24" spans="1:8">
      <c r="A24" s="33"/>
      <c r="B24" s="33"/>
      <c r="C24" s="54"/>
      <c r="D24" s="48"/>
      <c r="E24" s="52"/>
      <c r="F24" s="69"/>
      <c r="G24" s="69"/>
      <c r="H24" s="69"/>
    </row>
    <row r="25" spans="1:8">
      <c r="A25" s="33"/>
      <c r="B25" s="33"/>
      <c r="C25" s="54"/>
      <c r="D25" s="48"/>
      <c r="E25" s="52"/>
      <c r="F25" s="69"/>
      <c r="G25" s="69"/>
      <c r="H25" s="69"/>
    </row>
    <row r="26" spans="1:8">
      <c r="A26" s="33"/>
      <c r="B26" s="33"/>
      <c r="C26" s="54"/>
      <c r="D26" s="48"/>
      <c r="E26" s="52"/>
      <c r="F26" s="69"/>
      <c r="G26" s="69"/>
      <c r="H26" s="69"/>
    </row>
    <row r="27" spans="1:8">
      <c r="A27" s="33"/>
      <c r="B27" s="33"/>
      <c r="C27" s="54"/>
      <c r="D27" s="48"/>
      <c r="E27" s="52"/>
      <c r="F27" s="69"/>
      <c r="G27" s="69"/>
      <c r="H27" s="69"/>
    </row>
    <row r="28" spans="1:8">
      <c r="A28" s="33"/>
      <c r="B28" s="33"/>
      <c r="C28" s="54"/>
      <c r="D28" s="51"/>
      <c r="E28" s="52"/>
      <c r="F28" s="69"/>
      <c r="G28" s="69"/>
      <c r="H28" s="69"/>
    </row>
    <row r="29" spans="1:8">
      <c r="A29" s="33"/>
      <c r="B29" s="33"/>
      <c r="C29" s="54"/>
      <c r="D29" s="51"/>
      <c r="E29" s="52"/>
      <c r="F29" s="69"/>
      <c r="G29" s="69"/>
      <c r="H29" s="69"/>
    </row>
    <row r="30" spans="1:8">
      <c r="A30" s="33"/>
      <c r="B30" s="33"/>
      <c r="C30" s="54"/>
      <c r="D30" s="51"/>
      <c r="E30" s="52"/>
      <c r="F30" s="69"/>
      <c r="G30" s="69"/>
      <c r="H30" s="69"/>
    </row>
    <row r="31" spans="1:8">
      <c r="A31" s="33"/>
      <c r="B31" s="33"/>
      <c r="C31" s="54"/>
      <c r="D31" s="51"/>
      <c r="E31" s="52"/>
      <c r="F31" s="69"/>
      <c r="G31" s="69"/>
      <c r="H31" s="69"/>
    </row>
    <row r="32" spans="1:8">
      <c r="A32" s="33"/>
      <c r="B32" s="33"/>
      <c r="C32" s="54"/>
      <c r="D32" s="51"/>
      <c r="E32" s="52"/>
      <c r="F32" s="69"/>
      <c r="G32" s="69"/>
      <c r="H32" s="69"/>
    </row>
    <row r="33" spans="1:8">
      <c r="A33" s="33"/>
      <c r="B33" s="33"/>
      <c r="C33" s="54"/>
      <c r="D33" s="51"/>
      <c r="E33" s="52"/>
      <c r="F33" s="69"/>
      <c r="G33" s="69"/>
      <c r="H33" s="69"/>
    </row>
    <row r="34" spans="1:8">
      <c r="A34" s="33"/>
      <c r="B34" s="33"/>
      <c r="C34" s="54"/>
      <c r="D34" s="51"/>
      <c r="E34" s="52"/>
      <c r="F34" s="69"/>
      <c r="G34" s="69"/>
      <c r="H34" s="69"/>
    </row>
    <row r="35" spans="1:8">
      <c r="A35" s="33"/>
      <c r="B35" s="33"/>
      <c r="C35" s="54"/>
      <c r="D35" s="51"/>
      <c r="E35" s="52"/>
      <c r="F35" s="69"/>
      <c r="G35" s="69"/>
      <c r="H35" s="69"/>
    </row>
    <row r="36" spans="1:8">
      <c r="A36" s="33"/>
      <c r="B36" s="33"/>
      <c r="C36" s="54"/>
      <c r="D36" s="51"/>
      <c r="E36" s="52"/>
      <c r="F36" s="69"/>
      <c r="G36" s="69"/>
      <c r="H36" s="69"/>
    </row>
    <row r="37" spans="1:8">
      <c r="A37" s="33"/>
      <c r="B37" s="33"/>
      <c r="C37" s="54"/>
      <c r="D37" s="51"/>
      <c r="E37" s="52"/>
      <c r="F37" s="69"/>
      <c r="G37" s="69"/>
      <c r="H37" s="69"/>
    </row>
    <row r="38" spans="1:8">
      <c r="A38" s="33"/>
      <c r="B38" s="33"/>
      <c r="C38" s="54"/>
      <c r="D38" s="51"/>
      <c r="E38" s="52"/>
      <c r="F38" s="69"/>
      <c r="G38" s="69"/>
      <c r="H38" s="69"/>
    </row>
    <row r="39" spans="1:8">
      <c r="A39" s="33"/>
      <c r="B39" s="33"/>
      <c r="C39" s="54"/>
      <c r="D39" s="51"/>
      <c r="E39" s="52"/>
      <c r="F39" s="69"/>
      <c r="G39" s="69"/>
      <c r="H39" s="69"/>
    </row>
    <row r="40" spans="1:8">
      <c r="A40" s="33"/>
      <c r="B40" s="33"/>
      <c r="C40" s="54"/>
      <c r="D40" s="51"/>
      <c r="E40" s="52"/>
      <c r="F40" s="69"/>
      <c r="G40" s="69"/>
      <c r="H40" s="69"/>
    </row>
    <row r="41" spans="1:8">
      <c r="A41" s="33"/>
      <c r="B41" s="33"/>
      <c r="C41" s="54"/>
      <c r="D41" s="51"/>
      <c r="E41" s="52"/>
      <c r="F41" s="69"/>
      <c r="G41" s="69"/>
      <c r="H41" s="69"/>
    </row>
    <row r="42" spans="1:8">
      <c r="A42" s="33"/>
      <c r="B42" s="33"/>
      <c r="C42" s="54"/>
      <c r="D42" s="51"/>
      <c r="E42" s="52"/>
      <c r="F42" s="69"/>
      <c r="G42" s="69"/>
      <c r="H42" s="69"/>
    </row>
    <row r="43" spans="1:8">
      <c r="A43" s="33"/>
      <c r="B43" s="33"/>
      <c r="C43" s="54"/>
      <c r="D43" s="51"/>
      <c r="E43" s="52"/>
      <c r="F43" s="69"/>
      <c r="G43" s="69"/>
      <c r="H43" s="69"/>
    </row>
    <row r="44" spans="1:8" s="111" customFormat="1">
      <c r="A44" s="115"/>
      <c r="B44" s="115"/>
      <c r="C44" s="54"/>
      <c r="D44" s="112"/>
      <c r="E44" s="52"/>
      <c r="F44" s="69"/>
      <c r="G44" s="69"/>
      <c r="H44" s="114"/>
    </row>
    <row r="45" spans="1:8">
      <c r="A45" s="33"/>
      <c r="B45" s="33"/>
      <c r="C45" s="54"/>
      <c r="D45" s="51"/>
      <c r="E45" s="120"/>
      <c r="F45" s="114"/>
      <c r="G45" s="114"/>
      <c r="H45" s="69"/>
    </row>
    <row r="46" spans="1:8">
      <c r="A46" s="33"/>
      <c r="B46" s="33"/>
      <c r="C46" s="54"/>
      <c r="D46" s="53"/>
      <c r="E46" s="52"/>
      <c r="F46" s="69"/>
      <c r="G46" s="69"/>
      <c r="H46" s="69"/>
    </row>
    <row r="47" spans="1:8">
      <c r="A47" s="33"/>
      <c r="B47" s="33"/>
      <c r="C47" s="54">
        <v>23</v>
      </c>
      <c r="D47" s="51"/>
      <c r="E47" s="52"/>
      <c r="F47" s="69"/>
      <c r="G47" s="69"/>
      <c r="H47" s="69"/>
    </row>
    <row r="48" spans="1:8">
      <c r="A48" s="33"/>
      <c r="B48" s="33"/>
      <c r="C48" s="54"/>
      <c r="D48" s="51"/>
      <c r="E48" s="52"/>
      <c r="F48" s="69"/>
      <c r="G48" s="119" t="s">
        <v>170</v>
      </c>
      <c r="H48" s="69"/>
    </row>
    <row r="49" spans="1:8">
      <c r="A49" s="33"/>
      <c r="B49" s="33"/>
      <c r="C49" s="54"/>
      <c r="D49" s="51"/>
      <c r="E49" s="52">
        <v>5</v>
      </c>
      <c r="F49" s="69" t="s">
        <v>61</v>
      </c>
      <c r="G49" s="50" t="s">
        <v>53</v>
      </c>
      <c r="H49" s="69"/>
    </row>
    <row r="50" spans="1:8">
      <c r="A50" s="33"/>
      <c r="B50" s="33"/>
      <c r="C50" s="54"/>
      <c r="D50" s="51"/>
      <c r="E50" s="52">
        <v>20</v>
      </c>
      <c r="F50" s="69" t="s">
        <v>61</v>
      </c>
      <c r="G50" s="50" t="s">
        <v>68</v>
      </c>
      <c r="H50" s="69"/>
    </row>
    <row r="51" spans="1:8">
      <c r="A51" s="33"/>
      <c r="B51" s="33"/>
      <c r="C51" s="54"/>
      <c r="D51" s="51"/>
      <c r="E51" s="47">
        <v>0.373</v>
      </c>
      <c r="F51" s="69" t="s">
        <v>24</v>
      </c>
      <c r="G51" s="50" t="s">
        <v>54</v>
      </c>
      <c r="H51" s="69"/>
    </row>
    <row r="52" spans="1:8">
      <c r="A52" s="33"/>
      <c r="B52" s="33"/>
      <c r="C52" s="54"/>
      <c r="D52" s="51"/>
      <c r="E52" s="52">
        <v>81000</v>
      </c>
      <c r="F52" s="69" t="s">
        <v>62</v>
      </c>
      <c r="G52" s="50" t="s">
        <v>66</v>
      </c>
      <c r="H52" s="69"/>
    </row>
    <row r="53" spans="1:8">
      <c r="A53" s="33"/>
      <c r="B53" s="33"/>
      <c r="C53" s="54"/>
      <c r="D53" s="51"/>
      <c r="E53" s="52">
        <v>4950</v>
      </c>
      <c r="F53" s="69" t="s">
        <v>62</v>
      </c>
      <c r="G53" s="50" t="s">
        <v>65</v>
      </c>
      <c r="H53" s="69"/>
    </row>
    <row r="54" spans="1:8">
      <c r="A54" s="33"/>
      <c r="B54" s="33"/>
      <c r="C54" s="54"/>
      <c r="D54" s="51"/>
      <c r="E54" s="52">
        <v>2.9</v>
      </c>
      <c r="F54" s="69" t="s">
        <v>63</v>
      </c>
      <c r="G54" s="50" t="s">
        <v>56</v>
      </c>
      <c r="H54" s="69"/>
    </row>
    <row r="55" spans="1:8">
      <c r="A55" s="33"/>
      <c r="B55" s="33"/>
      <c r="C55" s="54"/>
      <c r="D55" s="51"/>
      <c r="E55" s="47" t="s">
        <v>165</v>
      </c>
      <c r="F55" s="69" t="s">
        <v>24</v>
      </c>
      <c r="G55" s="50" t="s">
        <v>58</v>
      </c>
      <c r="H55" s="69"/>
    </row>
    <row r="56" spans="1:8">
      <c r="A56" s="33"/>
      <c r="B56" s="33"/>
      <c r="C56" s="54"/>
      <c r="D56" s="51"/>
      <c r="E56" s="52">
        <v>44</v>
      </c>
      <c r="F56" s="69" t="s">
        <v>132</v>
      </c>
      <c r="G56" s="50" t="s">
        <v>59</v>
      </c>
      <c r="H56" s="69"/>
    </row>
    <row r="57" spans="1:8">
      <c r="A57" s="33"/>
      <c r="B57" s="33"/>
      <c r="C57" s="54"/>
      <c r="D57" s="51"/>
      <c r="E57" s="52">
        <v>4844</v>
      </c>
      <c r="F57" s="69" t="s">
        <v>132</v>
      </c>
      <c r="G57" s="50" t="s">
        <v>60</v>
      </c>
      <c r="H57" s="69"/>
    </row>
    <row r="58" spans="1:8">
      <c r="A58" s="33"/>
      <c r="B58" s="33"/>
      <c r="C58" s="54"/>
      <c r="D58" s="51"/>
      <c r="E58" s="46">
        <v>2.4E-2</v>
      </c>
      <c r="F58" s="69" t="s">
        <v>24</v>
      </c>
      <c r="G58" s="69" t="s">
        <v>64</v>
      </c>
      <c r="H58" s="69"/>
    </row>
    <row r="59" spans="1:8">
      <c r="A59" s="33"/>
      <c r="B59" s="33"/>
      <c r="C59" s="54"/>
      <c r="D59" s="51"/>
      <c r="E59" s="52">
        <v>7.8</v>
      </c>
      <c r="F59" s="69" t="s">
        <v>63</v>
      </c>
      <c r="G59" s="69" t="s">
        <v>57</v>
      </c>
      <c r="H59" s="69"/>
    </row>
    <row r="60" spans="1:8">
      <c r="A60" s="33"/>
      <c r="B60" s="33"/>
      <c r="C60" s="54"/>
      <c r="D60" s="51"/>
      <c r="E60" s="52"/>
      <c r="F60" s="69"/>
      <c r="G60" s="69"/>
      <c r="H60" s="69"/>
    </row>
    <row r="61" spans="1:8">
      <c r="A61" s="33"/>
      <c r="B61" s="33"/>
      <c r="C61" s="54"/>
      <c r="D61" s="51"/>
      <c r="E61" s="52"/>
      <c r="F61" s="69"/>
      <c r="G61" s="69"/>
      <c r="H61" s="69"/>
    </row>
    <row r="62" spans="1:8">
      <c r="A62" s="33"/>
      <c r="B62" s="33"/>
      <c r="C62" s="54"/>
      <c r="D62" s="51"/>
      <c r="E62" s="52"/>
      <c r="F62" s="69"/>
      <c r="G62" s="69"/>
      <c r="H62" s="69"/>
    </row>
    <row r="63" spans="1:8">
      <c r="A63" s="33"/>
      <c r="B63" s="33"/>
      <c r="C63" s="54"/>
      <c r="D63" s="51"/>
      <c r="E63" s="52"/>
      <c r="F63" s="69"/>
      <c r="G63" s="69"/>
      <c r="H63" s="69"/>
    </row>
    <row r="64" spans="1:8">
      <c r="A64" s="33"/>
      <c r="B64" s="33"/>
      <c r="C64" s="54"/>
      <c r="D64" s="51"/>
      <c r="E64" s="52"/>
      <c r="F64" s="69"/>
      <c r="G64" s="69"/>
      <c r="H64" s="69"/>
    </row>
    <row r="65" spans="1:8">
      <c r="A65" s="33"/>
      <c r="B65" s="33"/>
      <c r="C65" s="54"/>
      <c r="D65" s="51"/>
      <c r="E65" s="45"/>
      <c r="F65" s="69"/>
      <c r="G65" s="69"/>
      <c r="H65" s="69"/>
    </row>
    <row r="66" spans="1:8">
      <c r="A66" s="33"/>
      <c r="B66" s="33"/>
      <c r="C66" s="54"/>
      <c r="D66" s="51"/>
      <c r="E66" s="45"/>
      <c r="F66" s="69"/>
      <c r="G66" s="69"/>
      <c r="H66" s="69"/>
    </row>
    <row r="67" spans="1:8">
      <c r="A67" s="33"/>
      <c r="B67" s="33"/>
      <c r="C67" s="54"/>
      <c r="D67" s="51"/>
      <c r="E67" s="45"/>
      <c r="F67" s="69"/>
      <c r="G67" s="69"/>
      <c r="H67" s="69"/>
    </row>
    <row r="68" spans="1:8">
      <c r="A68" s="33"/>
      <c r="B68" s="33"/>
      <c r="C68" s="54"/>
      <c r="D68" s="51"/>
      <c r="E68" s="45"/>
      <c r="F68" s="69"/>
      <c r="G68" s="69"/>
      <c r="H68" s="69"/>
    </row>
    <row r="69" spans="1:8">
      <c r="A69" s="33"/>
      <c r="B69" s="33"/>
      <c r="C69" s="54"/>
      <c r="D69" s="51"/>
      <c r="E69" s="45"/>
      <c r="F69" s="69"/>
      <c r="G69" s="69"/>
      <c r="H69" s="69"/>
    </row>
    <row r="70" spans="1:8">
      <c r="A70" s="33"/>
      <c r="B70" s="33"/>
      <c r="C70" s="54"/>
      <c r="D70" s="51"/>
      <c r="E70" s="45"/>
      <c r="F70" s="69"/>
      <c r="G70" s="69"/>
      <c r="H70" s="69"/>
    </row>
    <row r="71" spans="1:8">
      <c r="A71" s="33"/>
      <c r="B71" s="33"/>
      <c r="C71" s="54"/>
      <c r="D71" s="51"/>
      <c r="E71" s="45"/>
      <c r="F71" s="69"/>
      <c r="G71" s="69"/>
      <c r="H71" s="69"/>
    </row>
    <row r="72" spans="1:8">
      <c r="A72" s="33"/>
      <c r="B72" s="33"/>
      <c r="C72" s="54"/>
      <c r="D72" s="51"/>
      <c r="E72" s="45"/>
      <c r="F72" s="69"/>
      <c r="G72" s="69"/>
      <c r="H72" s="69"/>
    </row>
    <row r="73" spans="1:8">
      <c r="A73" s="33"/>
      <c r="B73" s="33"/>
      <c r="C73" s="54"/>
      <c r="D73" s="51"/>
      <c r="E73" s="45"/>
      <c r="F73" s="69"/>
      <c r="G73" s="69"/>
      <c r="H73" s="69"/>
    </row>
    <row r="74" spans="1:8">
      <c r="A74" s="33"/>
      <c r="B74" s="33"/>
      <c r="C74" s="54"/>
      <c r="D74" s="51"/>
      <c r="E74" s="52"/>
      <c r="F74" s="69"/>
      <c r="G74" s="69"/>
      <c r="H74" s="69"/>
    </row>
    <row r="75" spans="1:8">
      <c r="A75" s="33"/>
      <c r="B75" s="33"/>
      <c r="C75" s="54"/>
      <c r="D75" s="51"/>
      <c r="E75" s="52"/>
      <c r="F75" s="69"/>
      <c r="G75" s="69"/>
      <c r="H75" s="69"/>
    </row>
    <row r="76" spans="1:8">
      <c r="A76" s="33"/>
      <c r="B76" s="33"/>
      <c r="C76" s="54"/>
      <c r="D76" s="51"/>
      <c r="E76" s="52"/>
      <c r="F76" s="69"/>
      <c r="G76" s="69"/>
      <c r="H76" s="69"/>
    </row>
    <row r="77" spans="1:8">
      <c r="A77" s="33"/>
      <c r="B77" s="33"/>
      <c r="C77" s="54"/>
      <c r="D77" s="51"/>
      <c r="E77" s="52"/>
      <c r="F77" s="69"/>
      <c r="G77" s="69"/>
      <c r="H77" s="69"/>
    </row>
    <row r="78" spans="1:8">
      <c r="A78" s="33"/>
      <c r="B78" s="33"/>
      <c r="C78" s="54"/>
      <c r="D78" s="51"/>
      <c r="E78" s="52"/>
      <c r="F78" s="69"/>
      <c r="G78" s="69"/>
      <c r="H78" s="69"/>
    </row>
    <row r="79" spans="1:8">
      <c r="A79" s="33"/>
      <c r="B79" s="33"/>
      <c r="C79" s="54"/>
      <c r="D79" s="51"/>
      <c r="E79" s="52"/>
      <c r="F79" s="69"/>
      <c r="G79" s="69"/>
      <c r="H79" s="69"/>
    </row>
    <row r="80" spans="1:8">
      <c r="A80" s="33"/>
      <c r="B80" s="33"/>
      <c r="C80" s="54"/>
      <c r="D80" s="51"/>
      <c r="E80" s="52"/>
      <c r="F80" s="69"/>
      <c r="G80" s="69"/>
      <c r="H80" s="69"/>
    </row>
    <row r="81" spans="1:8">
      <c r="A81" s="33"/>
      <c r="B81" s="33"/>
      <c r="C81" s="54"/>
      <c r="D81" s="51"/>
      <c r="E81" s="52"/>
      <c r="F81" s="69"/>
      <c r="G81" s="69"/>
      <c r="H81" s="69"/>
    </row>
    <row r="82" spans="1:8">
      <c r="A82" s="33"/>
      <c r="B82" s="33"/>
      <c r="C82" s="54"/>
      <c r="D82" s="51"/>
      <c r="E82" s="52"/>
      <c r="F82" s="69"/>
      <c r="G82" s="69"/>
      <c r="H82" s="69"/>
    </row>
    <row r="83" spans="1:8">
      <c r="A83" s="33"/>
      <c r="B83" s="33"/>
      <c r="C83" s="54"/>
      <c r="D83" s="51"/>
      <c r="E83" s="52"/>
      <c r="F83" s="69"/>
      <c r="G83" s="69"/>
      <c r="H83" s="69"/>
    </row>
    <row r="84" spans="1:8">
      <c r="A84" s="33"/>
      <c r="B84" s="33"/>
      <c r="C84" s="54"/>
      <c r="D84" s="51"/>
      <c r="E84" s="52"/>
      <c r="F84" s="69"/>
      <c r="G84" s="69"/>
      <c r="H84" s="69"/>
    </row>
    <row r="85" spans="1:8">
      <c r="A85" s="33"/>
      <c r="B85" s="33"/>
      <c r="C85" s="54"/>
      <c r="D85" s="51"/>
      <c r="E85" s="52"/>
      <c r="F85" s="69"/>
      <c r="G85" s="69"/>
      <c r="H85" s="69"/>
    </row>
    <row r="86" spans="1:8">
      <c r="A86" s="33"/>
      <c r="B86" s="33"/>
      <c r="C86" s="54"/>
      <c r="D86" s="51"/>
      <c r="E86" s="52"/>
      <c r="F86" s="69"/>
      <c r="G86" s="69"/>
      <c r="H86" s="69"/>
    </row>
    <row r="87" spans="1:8">
      <c r="A87" s="33"/>
      <c r="B87" s="33"/>
      <c r="C87" s="54"/>
      <c r="D87" s="51"/>
      <c r="E87" s="52"/>
      <c r="F87" s="69"/>
      <c r="G87" s="69"/>
      <c r="H87" s="69"/>
    </row>
    <row r="88" spans="1:8">
      <c r="A88" s="33"/>
      <c r="B88" s="33"/>
      <c r="C88" s="54"/>
      <c r="D88" s="51"/>
      <c r="E88" s="52"/>
      <c r="F88" s="69"/>
      <c r="G88" s="69"/>
      <c r="H88" s="69"/>
    </row>
    <row r="89" spans="1:8">
      <c r="A89" s="33"/>
      <c r="B89" s="33"/>
      <c r="C89" s="54"/>
      <c r="D89" s="51"/>
      <c r="E89" s="52"/>
      <c r="F89" s="69"/>
      <c r="G89" s="69"/>
      <c r="H89" s="69"/>
    </row>
    <row r="90" spans="1:8">
      <c r="A90" s="33"/>
      <c r="B90" s="33"/>
      <c r="C90" s="54"/>
      <c r="D90" s="53" t="s">
        <v>123</v>
      </c>
      <c r="E90" s="52"/>
      <c r="F90" s="69"/>
      <c r="G90" s="69"/>
      <c r="H90" s="69"/>
    </row>
    <row r="91" spans="1:8">
      <c r="A91" s="33"/>
      <c r="B91" s="33"/>
      <c r="C91" s="54"/>
      <c r="D91" s="51"/>
      <c r="E91" s="52"/>
      <c r="F91" s="69"/>
      <c r="G91" s="119" t="s">
        <v>169</v>
      </c>
      <c r="H91" s="69"/>
    </row>
    <row r="92" spans="1:8">
      <c r="A92" s="33"/>
      <c r="B92" s="33"/>
      <c r="C92" s="54">
        <v>20</v>
      </c>
      <c r="D92" s="51"/>
      <c r="E92" s="52">
        <v>3</v>
      </c>
      <c r="F92" s="69" t="s">
        <v>61</v>
      </c>
      <c r="G92" s="50" t="s">
        <v>53</v>
      </c>
      <c r="H92" s="69"/>
    </row>
    <row r="93" spans="1:8">
      <c r="A93" s="33"/>
      <c r="B93" s="33"/>
      <c r="C93" s="54"/>
      <c r="D93" s="51"/>
      <c r="E93" s="52">
        <v>35</v>
      </c>
      <c r="F93" s="69" t="s">
        <v>61</v>
      </c>
      <c r="G93" s="50" t="s">
        <v>68</v>
      </c>
      <c r="H93" s="69"/>
    </row>
    <row r="94" spans="1:8">
      <c r="A94" s="33"/>
      <c r="B94" s="33"/>
      <c r="C94" s="54"/>
      <c r="D94" s="51"/>
      <c r="E94" s="49">
        <v>0.46</v>
      </c>
      <c r="F94" s="69" t="s">
        <v>24</v>
      </c>
      <c r="G94" s="50" t="s">
        <v>54</v>
      </c>
      <c r="H94" s="69"/>
    </row>
    <row r="95" spans="1:8">
      <c r="A95" s="33"/>
      <c r="B95" s="33"/>
      <c r="C95" s="54"/>
      <c r="D95" s="51"/>
      <c r="E95" s="52">
        <v>35000</v>
      </c>
      <c r="F95" s="69" t="s">
        <v>62</v>
      </c>
      <c r="G95" s="50" t="s">
        <v>66</v>
      </c>
      <c r="H95" s="69"/>
    </row>
    <row r="96" spans="1:8">
      <c r="A96" s="33"/>
      <c r="B96" s="33"/>
      <c r="C96" s="54"/>
      <c r="D96" s="51"/>
      <c r="E96" s="52">
        <v>2500</v>
      </c>
      <c r="F96" s="69" t="s">
        <v>62</v>
      </c>
      <c r="G96" s="50" t="s">
        <v>65</v>
      </c>
      <c r="H96" s="69"/>
    </row>
    <row r="97" spans="1:8">
      <c r="A97" s="33"/>
      <c r="B97" s="33"/>
      <c r="C97" s="54"/>
      <c r="D97" s="51"/>
      <c r="E97" s="52">
        <v>1</v>
      </c>
      <c r="F97" s="69" t="s">
        <v>63</v>
      </c>
      <c r="G97" s="50" t="s">
        <v>56</v>
      </c>
      <c r="H97" s="69"/>
    </row>
    <row r="98" spans="1:8">
      <c r="A98" s="33"/>
      <c r="B98" s="33"/>
      <c r="C98" s="54"/>
      <c r="D98" s="51"/>
      <c r="E98" s="52" t="s">
        <v>67</v>
      </c>
      <c r="F98" s="69" t="s">
        <v>24</v>
      </c>
      <c r="G98" s="50" t="s">
        <v>58</v>
      </c>
      <c r="H98" s="69"/>
    </row>
    <row r="99" spans="1:8">
      <c r="A99" s="33"/>
      <c r="B99" s="33"/>
      <c r="C99" s="54"/>
      <c r="D99" s="51"/>
      <c r="E99" s="52">
        <v>22.5</v>
      </c>
      <c r="F99" s="69" t="s">
        <v>132</v>
      </c>
      <c r="G99" s="50" t="s">
        <v>59</v>
      </c>
      <c r="H99" s="69"/>
    </row>
    <row r="100" spans="1:8">
      <c r="A100" s="33"/>
      <c r="B100" s="33"/>
      <c r="C100" s="54"/>
      <c r="D100" s="51"/>
      <c r="E100" s="52">
        <v>1600</v>
      </c>
      <c r="F100" s="69" t="s">
        <v>132</v>
      </c>
      <c r="G100" s="50" t="s">
        <v>60</v>
      </c>
      <c r="H100" s="69"/>
    </row>
    <row r="101" spans="1:8">
      <c r="A101" s="33"/>
      <c r="B101" s="33"/>
      <c r="C101" s="54"/>
      <c r="D101" s="51"/>
      <c r="E101" s="49">
        <v>2.9000000000000001E-2</v>
      </c>
      <c r="F101" s="69" t="s">
        <v>24</v>
      </c>
      <c r="G101" s="69" t="s">
        <v>64</v>
      </c>
      <c r="H101" s="69"/>
    </row>
    <row r="102" spans="1:8">
      <c r="A102" s="33"/>
      <c r="B102" s="33"/>
      <c r="C102" s="54"/>
      <c r="D102" s="51"/>
      <c r="E102" s="52">
        <v>1600</v>
      </c>
      <c r="F102" s="114" t="s">
        <v>13</v>
      </c>
      <c r="G102" s="114" t="s">
        <v>186</v>
      </c>
      <c r="H102" s="69"/>
    </row>
    <row r="103" spans="1:8">
      <c r="A103" s="33"/>
      <c r="B103" s="33"/>
      <c r="C103" s="54"/>
      <c r="D103" s="51"/>
      <c r="E103" s="52">
        <v>0.44</v>
      </c>
      <c r="F103" s="114" t="s">
        <v>24</v>
      </c>
      <c r="G103" s="114" t="s">
        <v>187</v>
      </c>
      <c r="H103" s="69"/>
    </row>
    <row r="104" spans="1:8">
      <c r="A104" s="33"/>
      <c r="B104" s="33"/>
      <c r="C104" s="54"/>
      <c r="D104" s="51"/>
      <c r="E104" s="52"/>
      <c r="F104" s="69"/>
      <c r="G104" s="114" t="s">
        <v>188</v>
      </c>
      <c r="H104" s="69"/>
    </row>
    <row r="105" spans="1:8">
      <c r="A105" s="33"/>
      <c r="B105" s="33"/>
      <c r="C105" s="54"/>
      <c r="D105" s="51"/>
      <c r="E105" s="52"/>
      <c r="F105" s="69"/>
      <c r="G105" s="69"/>
      <c r="H105" s="69"/>
    </row>
    <row r="106" spans="1:8">
      <c r="A106" s="33"/>
      <c r="B106" s="33"/>
      <c r="C106" s="54"/>
      <c r="D106" s="51"/>
      <c r="E106" s="52"/>
      <c r="F106" s="69"/>
      <c r="G106" s="69"/>
      <c r="H106" s="69"/>
    </row>
    <row r="107" spans="1:8">
      <c r="A107" s="33"/>
      <c r="B107" s="33"/>
      <c r="C107" s="54"/>
      <c r="D107" s="51"/>
      <c r="E107" s="52"/>
      <c r="F107" s="69"/>
      <c r="G107" s="69"/>
      <c r="H107" s="69"/>
    </row>
    <row r="108" spans="1:8">
      <c r="A108" s="33"/>
      <c r="B108" s="33"/>
      <c r="C108" s="54"/>
      <c r="D108" s="51"/>
      <c r="E108" s="52"/>
      <c r="F108" s="69"/>
      <c r="G108" s="69"/>
      <c r="H108" s="69"/>
    </row>
    <row r="109" spans="1:8">
      <c r="A109" s="33"/>
      <c r="B109" s="33"/>
      <c r="C109" s="54"/>
      <c r="D109" s="51"/>
      <c r="E109" s="52"/>
      <c r="F109" s="69"/>
      <c r="G109" s="69"/>
      <c r="H109" s="69"/>
    </row>
    <row r="110" spans="1:8">
      <c r="A110" s="33"/>
      <c r="B110" s="33"/>
      <c r="C110" s="54"/>
      <c r="D110" s="51"/>
      <c r="E110" s="52"/>
      <c r="F110" s="69"/>
      <c r="G110" s="69"/>
      <c r="H110" s="69"/>
    </row>
    <row r="111" spans="1:8">
      <c r="A111" s="33"/>
      <c r="B111" s="33"/>
      <c r="C111" s="54"/>
      <c r="D111" s="51"/>
      <c r="E111" s="52"/>
      <c r="F111" s="69"/>
      <c r="G111" s="69"/>
      <c r="H111" s="69"/>
    </row>
    <row r="112" spans="1:8">
      <c r="A112" s="33"/>
      <c r="B112" s="33"/>
      <c r="C112" s="54"/>
      <c r="D112" s="51"/>
      <c r="E112" s="52"/>
      <c r="F112" s="69"/>
      <c r="G112" s="69"/>
      <c r="H112" s="69"/>
    </row>
    <row r="113" spans="1:8">
      <c r="A113" s="33"/>
      <c r="B113" s="33"/>
      <c r="C113" s="54"/>
      <c r="D113" s="51"/>
      <c r="E113" s="120"/>
      <c r="F113" s="114"/>
      <c r="G113" s="69"/>
      <c r="H113" s="69"/>
    </row>
    <row r="114" spans="1:8">
      <c r="A114" s="33"/>
      <c r="B114" s="115"/>
      <c r="C114" s="54"/>
      <c r="D114" s="51"/>
      <c r="E114" s="52"/>
      <c r="F114" s="69"/>
      <c r="G114" s="69"/>
      <c r="H114" s="69"/>
    </row>
    <row r="115" spans="1:8">
      <c r="A115" s="33"/>
      <c r="B115" s="115"/>
      <c r="C115" s="54"/>
      <c r="D115" s="51"/>
      <c r="E115" s="52"/>
      <c r="F115" s="69"/>
      <c r="G115" s="69"/>
      <c r="H115" s="69"/>
    </row>
    <row r="116" spans="1:8">
      <c r="A116" s="33"/>
      <c r="B116" s="115"/>
      <c r="C116" s="54"/>
      <c r="D116" s="112"/>
      <c r="E116" s="52"/>
      <c r="F116" s="69"/>
      <c r="G116" s="69"/>
      <c r="H116" s="69"/>
    </row>
    <row r="117" spans="1:8">
      <c r="A117" s="33"/>
      <c r="B117" s="115"/>
      <c r="C117" s="54"/>
      <c r="D117" s="112"/>
      <c r="E117" s="52"/>
      <c r="F117" s="69"/>
      <c r="G117" s="69"/>
      <c r="H117" s="69"/>
    </row>
    <row r="118" spans="1:8">
      <c r="A118" s="33"/>
      <c r="B118" s="115"/>
      <c r="C118" s="54"/>
      <c r="D118" s="112"/>
      <c r="E118" s="52"/>
      <c r="F118" s="69"/>
      <c r="G118" s="69"/>
      <c r="H118" s="69"/>
    </row>
    <row r="119" spans="1:8">
      <c r="A119" s="33"/>
      <c r="B119" s="115"/>
      <c r="C119" s="54"/>
      <c r="D119" s="112"/>
      <c r="E119" s="52"/>
      <c r="F119" s="69"/>
      <c r="G119" s="69"/>
      <c r="H119" s="69"/>
    </row>
    <row r="120" spans="1:8">
      <c r="A120" s="33"/>
      <c r="B120" s="33"/>
      <c r="C120" s="54"/>
      <c r="D120" s="112"/>
      <c r="E120" s="52"/>
      <c r="F120" s="69"/>
      <c r="G120" s="69"/>
      <c r="H120" s="69"/>
    </row>
    <row r="121" spans="1:8">
      <c r="A121" s="33"/>
      <c r="B121" s="33"/>
      <c r="C121" s="54"/>
      <c r="D121" s="51"/>
      <c r="E121" s="52"/>
      <c r="F121" s="69"/>
      <c r="G121" s="69"/>
      <c r="H121" s="69"/>
    </row>
    <row r="122" spans="1:8">
      <c r="A122" s="33"/>
      <c r="B122" s="33"/>
      <c r="C122" s="54"/>
      <c r="D122" s="51"/>
      <c r="E122" s="52"/>
      <c r="F122" s="69"/>
      <c r="G122" s="69"/>
      <c r="H122" s="69"/>
    </row>
    <row r="123" spans="1:8">
      <c r="A123" s="33"/>
      <c r="B123" s="33"/>
      <c r="C123" s="54"/>
      <c r="D123" s="51"/>
      <c r="E123" s="52"/>
      <c r="F123" s="114"/>
      <c r="G123" s="69"/>
      <c r="H123" s="69"/>
    </row>
    <row r="124" spans="1:8">
      <c r="A124" s="33"/>
      <c r="B124" s="33"/>
      <c r="C124" s="54"/>
      <c r="D124" s="51"/>
      <c r="E124" s="120"/>
      <c r="F124" s="114"/>
      <c r="G124" s="69"/>
      <c r="H124" s="69"/>
    </row>
    <row r="125" spans="1:8">
      <c r="A125" s="33"/>
      <c r="B125" s="33"/>
      <c r="C125" s="54"/>
      <c r="D125" s="51"/>
      <c r="E125" s="120"/>
      <c r="F125" s="114"/>
      <c r="G125" s="69"/>
      <c r="H125" s="69"/>
    </row>
    <row r="126" spans="1:8">
      <c r="A126" s="33"/>
      <c r="B126" s="33"/>
      <c r="C126" s="54"/>
      <c r="D126" s="51"/>
      <c r="E126" s="120"/>
      <c r="F126" s="114"/>
      <c r="G126" s="69"/>
      <c r="H126" s="69"/>
    </row>
    <row r="127" spans="1:8">
      <c r="A127" s="33"/>
      <c r="B127" s="33"/>
      <c r="C127" s="54"/>
      <c r="D127" s="51"/>
      <c r="E127" s="120"/>
      <c r="F127" s="114"/>
      <c r="G127" s="69"/>
      <c r="H127" s="69"/>
    </row>
    <row r="128" spans="1:8">
      <c r="A128" s="33"/>
      <c r="B128" s="33"/>
      <c r="C128" s="54"/>
      <c r="D128" s="51"/>
      <c r="E128" s="120"/>
      <c r="F128" s="69"/>
      <c r="G128" s="69"/>
      <c r="H128" s="69"/>
    </row>
    <row r="129" spans="1:8">
      <c r="A129" s="33"/>
      <c r="B129" s="33"/>
      <c r="C129" s="54"/>
      <c r="D129" s="51"/>
      <c r="E129" s="52"/>
      <c r="F129" s="69"/>
      <c r="G129" s="69"/>
      <c r="H129" s="69"/>
    </row>
    <row r="130" spans="1:8">
      <c r="A130" s="33"/>
      <c r="B130" s="33"/>
      <c r="C130" s="54"/>
      <c r="D130" s="51"/>
      <c r="E130" s="120"/>
      <c r="F130" s="69"/>
      <c r="G130" s="69"/>
      <c r="H130" s="69"/>
    </row>
    <row r="131" spans="1:8">
      <c r="A131" s="33"/>
      <c r="B131" s="33"/>
      <c r="C131" s="54"/>
      <c r="D131" s="51"/>
      <c r="E131" s="120"/>
      <c r="F131" s="69"/>
      <c r="G131" s="69"/>
      <c r="H131" s="69"/>
    </row>
    <row r="132" spans="1:8">
      <c r="A132" s="33"/>
      <c r="B132" s="33"/>
      <c r="C132" s="54"/>
      <c r="D132" s="51"/>
      <c r="E132" s="120"/>
      <c r="F132" s="69"/>
      <c r="G132" s="69"/>
      <c r="H132" s="69"/>
    </row>
    <row r="133" spans="1:8">
      <c r="A133" s="33"/>
      <c r="B133" s="33"/>
      <c r="C133" s="54"/>
      <c r="D133" s="51"/>
      <c r="E133" s="120"/>
      <c r="F133" s="69"/>
      <c r="G133" s="69"/>
      <c r="H133" s="69"/>
    </row>
    <row r="134" spans="1:8">
      <c r="A134" s="33"/>
      <c r="B134" s="33"/>
      <c r="C134" s="54"/>
      <c r="D134" s="51"/>
      <c r="E134" s="120"/>
      <c r="F134" s="69"/>
      <c r="G134" s="69"/>
      <c r="H134" s="69"/>
    </row>
    <row r="135" spans="1:8">
      <c r="A135" s="33"/>
      <c r="B135" s="33"/>
      <c r="C135" s="54"/>
      <c r="D135" s="51"/>
      <c r="E135" s="52"/>
      <c r="F135" s="69"/>
      <c r="G135" s="69"/>
      <c r="H135" s="69"/>
    </row>
    <row r="136" spans="1:8">
      <c r="A136" s="33"/>
      <c r="B136" s="33"/>
      <c r="C136" s="54">
        <v>21</v>
      </c>
      <c r="D136" s="53" t="s">
        <v>122</v>
      </c>
      <c r="E136" s="52"/>
      <c r="F136" s="69"/>
      <c r="G136" s="69"/>
      <c r="H136" s="69"/>
    </row>
    <row r="137" spans="1:8">
      <c r="A137" s="33"/>
      <c r="B137" s="33"/>
      <c r="C137" s="54"/>
      <c r="D137" s="51"/>
      <c r="E137" s="52"/>
      <c r="F137" s="69"/>
      <c r="G137" s="119" t="s">
        <v>170</v>
      </c>
      <c r="H137" s="69"/>
    </row>
    <row r="138" spans="1:8">
      <c r="A138" s="33"/>
      <c r="B138" s="33"/>
      <c r="C138" s="54"/>
      <c r="D138" s="51"/>
      <c r="E138" s="52">
        <v>5</v>
      </c>
      <c r="F138" s="69" t="s">
        <v>61</v>
      </c>
      <c r="G138" s="50" t="s">
        <v>53</v>
      </c>
      <c r="H138" s="69"/>
    </row>
    <row r="139" spans="1:8">
      <c r="A139" s="33"/>
      <c r="B139" s="33"/>
      <c r="C139" s="54"/>
      <c r="D139" s="51"/>
      <c r="E139" s="52">
        <v>20</v>
      </c>
      <c r="F139" s="69" t="s">
        <v>61</v>
      </c>
      <c r="G139" s="50" t="s">
        <v>37</v>
      </c>
      <c r="H139" s="69"/>
    </row>
    <row r="140" spans="1:8">
      <c r="A140" s="33"/>
      <c r="B140" s="33"/>
      <c r="C140" s="54"/>
      <c r="D140" s="51"/>
      <c r="E140" s="49">
        <v>0.36699999999999999</v>
      </c>
      <c r="F140" s="69" t="s">
        <v>24</v>
      </c>
      <c r="G140" s="50" t="s">
        <v>54</v>
      </c>
      <c r="H140" s="69"/>
    </row>
    <row r="141" spans="1:8">
      <c r="A141" s="33"/>
      <c r="B141" s="33"/>
      <c r="C141" s="54"/>
      <c r="D141" s="51"/>
      <c r="E141" s="52">
        <v>71520</v>
      </c>
      <c r="F141" s="69" t="s">
        <v>62</v>
      </c>
      <c r="G141" s="50" t="s">
        <v>66</v>
      </c>
      <c r="H141" s="69"/>
    </row>
    <row r="142" spans="1:8">
      <c r="A142" s="33"/>
      <c r="B142" s="33"/>
      <c r="C142" s="54"/>
      <c r="D142" s="51"/>
      <c r="E142" s="52">
        <v>4000</v>
      </c>
      <c r="F142" s="69" t="s">
        <v>62</v>
      </c>
      <c r="G142" s="50" t="s">
        <v>65</v>
      </c>
      <c r="H142" s="69"/>
    </row>
    <row r="143" spans="1:8">
      <c r="A143" s="33"/>
      <c r="B143" s="33"/>
      <c r="C143" s="54"/>
      <c r="D143" s="51"/>
      <c r="E143" s="52">
        <v>2.1</v>
      </c>
      <c r="F143" s="69" t="s">
        <v>63</v>
      </c>
      <c r="G143" s="50" t="s">
        <v>56</v>
      </c>
      <c r="H143" s="69"/>
    </row>
    <row r="144" spans="1:8">
      <c r="A144" s="33"/>
      <c r="B144" s="33"/>
      <c r="C144" s="54"/>
      <c r="D144" s="51"/>
      <c r="E144" s="52" t="s">
        <v>67</v>
      </c>
      <c r="F144" s="69" t="s">
        <v>24</v>
      </c>
      <c r="G144" s="50" t="s">
        <v>58</v>
      </c>
      <c r="H144" s="69"/>
    </row>
    <row r="145" spans="1:8">
      <c r="A145" s="33"/>
      <c r="B145" s="33"/>
      <c r="C145" s="54"/>
      <c r="D145" s="51"/>
      <c r="E145" s="52">
        <v>27.5</v>
      </c>
      <c r="F145" s="69" t="s">
        <v>132</v>
      </c>
      <c r="G145" s="50" t="s">
        <v>59</v>
      </c>
      <c r="H145" s="69"/>
    </row>
    <row r="146" spans="1:8">
      <c r="A146" s="33"/>
      <c r="B146" s="33"/>
      <c r="C146" s="54"/>
      <c r="D146" s="51"/>
      <c r="E146" s="52">
        <v>3530</v>
      </c>
      <c r="F146" s="69" t="s">
        <v>132</v>
      </c>
      <c r="G146" s="50" t="s">
        <v>60</v>
      </c>
      <c r="H146" s="69"/>
    </row>
    <row r="147" spans="1:8">
      <c r="A147" s="33"/>
      <c r="B147" s="33"/>
      <c r="C147" s="54"/>
      <c r="D147" s="51"/>
      <c r="E147" s="49">
        <v>2.4E-2</v>
      </c>
      <c r="F147" s="69" t="s">
        <v>24</v>
      </c>
      <c r="G147" s="69" t="s">
        <v>64</v>
      </c>
      <c r="H147" s="69"/>
    </row>
    <row r="148" spans="1:8">
      <c r="A148" s="33"/>
      <c r="B148" s="33"/>
      <c r="C148" s="54"/>
      <c r="D148" s="51"/>
      <c r="E148" s="52">
        <v>7.8</v>
      </c>
      <c r="F148" s="69" t="s">
        <v>63</v>
      </c>
      <c r="G148" s="69" t="s">
        <v>57</v>
      </c>
      <c r="H148" s="69"/>
    </row>
    <row r="149" spans="1:8">
      <c r="A149" s="33"/>
      <c r="B149" s="33"/>
      <c r="C149" s="54"/>
      <c r="D149" s="51"/>
      <c r="E149" s="52"/>
      <c r="F149" s="69"/>
      <c r="G149" s="69"/>
      <c r="H149" s="69"/>
    </row>
    <row r="150" spans="1:8">
      <c r="A150" s="33"/>
      <c r="B150" s="33"/>
      <c r="C150" s="54"/>
      <c r="D150" s="51"/>
      <c r="E150" s="52"/>
      <c r="F150" s="69"/>
      <c r="G150" s="69"/>
      <c r="H150" s="69"/>
    </row>
    <row r="151" spans="1:8">
      <c r="A151" s="33"/>
      <c r="B151" s="33"/>
      <c r="C151" s="54"/>
      <c r="D151" s="51"/>
      <c r="E151" s="52"/>
      <c r="F151" s="69"/>
      <c r="G151" s="69"/>
      <c r="H151" s="69"/>
    </row>
    <row r="152" spans="1:8">
      <c r="A152" s="33"/>
      <c r="B152" s="33"/>
      <c r="C152" s="54"/>
      <c r="D152" s="51"/>
      <c r="E152" s="52"/>
      <c r="F152" s="69"/>
      <c r="G152" s="69"/>
      <c r="H152" s="69"/>
    </row>
    <row r="153" spans="1:8">
      <c r="A153" s="33"/>
      <c r="B153" s="33"/>
      <c r="C153" s="54"/>
      <c r="D153" s="51"/>
      <c r="E153" s="52"/>
      <c r="F153" s="69"/>
      <c r="G153" s="69"/>
      <c r="H153" s="69"/>
    </row>
    <row r="154" spans="1:8">
      <c r="A154" s="33"/>
      <c r="B154" s="33"/>
      <c r="C154" s="54"/>
      <c r="D154" s="51"/>
      <c r="E154" s="52"/>
      <c r="F154" s="69"/>
      <c r="G154" s="69"/>
      <c r="H154" s="69"/>
    </row>
    <row r="155" spans="1:8">
      <c r="A155" s="33"/>
      <c r="B155" s="33"/>
      <c r="C155" s="54"/>
      <c r="D155" s="51"/>
      <c r="E155" s="52"/>
      <c r="F155" s="69"/>
      <c r="G155" s="69"/>
      <c r="H155" s="69"/>
    </row>
    <row r="156" spans="1:8">
      <c r="A156" s="33"/>
      <c r="B156" s="33"/>
      <c r="C156" s="54"/>
      <c r="D156" s="51"/>
      <c r="E156" s="52"/>
      <c r="F156" s="69"/>
      <c r="G156" s="69"/>
      <c r="H156" s="69"/>
    </row>
    <row r="157" spans="1:8">
      <c r="A157" s="33"/>
      <c r="B157" s="33"/>
      <c r="C157" s="54"/>
      <c r="D157" s="51"/>
      <c r="E157" s="52"/>
      <c r="F157" s="69"/>
      <c r="G157" s="69"/>
      <c r="H157" s="69"/>
    </row>
    <row r="158" spans="1:8">
      <c r="A158" s="33"/>
      <c r="B158" s="33"/>
      <c r="C158" s="54"/>
      <c r="D158" s="51"/>
      <c r="E158" s="52"/>
      <c r="F158" s="69"/>
      <c r="G158" s="69"/>
      <c r="H158" s="69"/>
    </row>
    <row r="159" spans="1:8">
      <c r="A159" s="33"/>
      <c r="B159" s="33"/>
      <c r="C159" s="54"/>
      <c r="D159" s="51"/>
      <c r="E159" s="52"/>
      <c r="F159" s="69"/>
      <c r="G159" s="69"/>
      <c r="H159" s="69"/>
    </row>
    <row r="160" spans="1:8">
      <c r="A160" s="33"/>
      <c r="B160" s="33"/>
      <c r="C160" s="54"/>
      <c r="D160" s="51"/>
      <c r="E160" s="52"/>
      <c r="F160" s="69"/>
      <c r="G160" s="69"/>
      <c r="H160" s="69"/>
    </row>
    <row r="161" spans="1:8">
      <c r="A161" s="33"/>
      <c r="B161" s="33"/>
      <c r="C161" s="54"/>
      <c r="D161" s="51"/>
      <c r="E161" s="52"/>
      <c r="F161" s="69"/>
      <c r="G161" s="69"/>
      <c r="H161" s="69"/>
    </row>
    <row r="162" spans="1:8">
      <c r="A162" s="33"/>
      <c r="B162" s="33"/>
      <c r="C162" s="54"/>
      <c r="D162" s="51"/>
      <c r="E162" s="52"/>
      <c r="F162" s="69"/>
      <c r="G162" s="69"/>
      <c r="H162" s="69"/>
    </row>
    <row r="163" spans="1:8">
      <c r="A163" s="33"/>
      <c r="B163" s="33"/>
      <c r="C163" s="54"/>
      <c r="D163" s="51"/>
      <c r="E163" s="52"/>
      <c r="F163" s="69"/>
      <c r="G163" s="69"/>
      <c r="H163" s="69"/>
    </row>
    <row r="164" spans="1:8">
      <c r="A164" s="33"/>
      <c r="B164" s="33"/>
      <c r="C164" s="54"/>
      <c r="D164" s="51"/>
      <c r="E164" s="52"/>
      <c r="F164" s="69"/>
      <c r="G164" s="69"/>
      <c r="H164" s="69"/>
    </row>
    <row r="165" spans="1:8">
      <c r="A165" s="33"/>
      <c r="B165" s="33"/>
      <c r="C165" s="54"/>
      <c r="D165" s="51"/>
      <c r="E165" s="52"/>
      <c r="F165" s="69"/>
      <c r="G165" s="69"/>
      <c r="H165" s="69"/>
    </row>
    <row r="166" spans="1:8">
      <c r="A166" s="33"/>
      <c r="B166" s="33"/>
      <c r="C166" s="54"/>
      <c r="D166" s="51"/>
      <c r="E166" s="52"/>
      <c r="F166" s="69"/>
      <c r="G166" s="69"/>
      <c r="H166" s="69"/>
    </row>
    <row r="167" spans="1:8">
      <c r="A167" s="33"/>
      <c r="B167" s="33"/>
      <c r="C167" s="54"/>
      <c r="D167" s="51"/>
      <c r="E167" s="52"/>
      <c r="F167" s="69"/>
      <c r="G167" s="69"/>
      <c r="H167" s="69"/>
    </row>
    <row r="168" spans="1:8">
      <c r="A168" s="33"/>
      <c r="B168" s="33"/>
      <c r="C168" s="54"/>
      <c r="D168" s="51"/>
      <c r="E168" s="52"/>
      <c r="F168" s="69"/>
      <c r="G168" s="69"/>
      <c r="H168" s="69"/>
    </row>
    <row r="169" spans="1:8">
      <c r="A169" s="33"/>
      <c r="B169" s="33"/>
      <c r="C169" s="54"/>
      <c r="D169" s="51"/>
      <c r="E169" s="52"/>
      <c r="F169" s="69"/>
      <c r="G169" s="69"/>
      <c r="H169" s="69"/>
    </row>
    <row r="170" spans="1:8">
      <c r="A170" s="33"/>
      <c r="B170" s="33"/>
      <c r="C170" s="54"/>
      <c r="D170" s="51"/>
      <c r="E170" s="52"/>
      <c r="F170" s="69"/>
      <c r="G170" s="69"/>
      <c r="H170" s="69"/>
    </row>
    <row r="171" spans="1:8">
      <c r="A171" s="33"/>
      <c r="B171" s="33"/>
      <c r="C171" s="54"/>
      <c r="D171" s="51"/>
      <c r="E171" s="52"/>
      <c r="F171" s="69"/>
      <c r="G171" s="69"/>
      <c r="H171" s="69"/>
    </row>
    <row r="172" spans="1:8">
      <c r="A172" s="33"/>
      <c r="B172" s="33"/>
      <c r="C172" s="54"/>
      <c r="D172" s="51"/>
      <c r="E172" s="52"/>
      <c r="F172" s="69"/>
      <c r="G172" s="69"/>
      <c r="H172" s="69"/>
    </row>
    <row r="173" spans="1:8">
      <c r="A173" s="33"/>
      <c r="B173" s="33"/>
      <c r="C173" s="54"/>
      <c r="D173" s="51"/>
      <c r="E173" s="52"/>
      <c r="F173" s="69"/>
      <c r="G173" s="69"/>
      <c r="H173" s="69"/>
    </row>
    <row r="174" spans="1:8">
      <c r="A174" s="33"/>
      <c r="B174" s="33"/>
      <c r="C174" s="54"/>
      <c r="D174" s="51"/>
      <c r="E174" s="52"/>
      <c r="F174" s="69"/>
      <c r="G174" s="69"/>
      <c r="H174" s="69"/>
    </row>
    <row r="175" spans="1:8">
      <c r="A175" s="33"/>
      <c r="B175" s="33"/>
      <c r="C175" s="54"/>
      <c r="D175" s="51"/>
      <c r="E175" s="52"/>
      <c r="F175" s="69"/>
      <c r="G175" s="69"/>
      <c r="H175" s="69"/>
    </row>
    <row r="176" spans="1:8">
      <c r="A176" s="33"/>
      <c r="B176" s="33"/>
      <c r="C176" s="54"/>
      <c r="D176" s="51"/>
      <c r="E176" s="52"/>
      <c r="F176" s="69"/>
      <c r="G176" s="69"/>
      <c r="H176" s="69"/>
    </row>
    <row r="177" spans="1:8">
      <c r="A177" s="33"/>
      <c r="B177" s="33"/>
      <c r="C177" s="54"/>
      <c r="D177" s="51"/>
      <c r="E177" s="52"/>
      <c r="F177" s="69"/>
      <c r="G177" s="69"/>
      <c r="H177" s="69"/>
    </row>
    <row r="178" spans="1:8">
      <c r="A178" s="33"/>
      <c r="B178" s="33"/>
      <c r="C178" s="54"/>
      <c r="D178" s="51"/>
      <c r="E178" s="52"/>
      <c r="F178" s="69"/>
      <c r="G178" s="69"/>
      <c r="H178" s="69"/>
    </row>
    <row r="179" spans="1:8">
      <c r="A179" s="33"/>
      <c r="B179" s="44"/>
      <c r="C179" s="43"/>
      <c r="D179" s="42"/>
      <c r="E179" s="118"/>
      <c r="F179" s="69"/>
      <c r="G179" s="69"/>
      <c r="H179" s="69"/>
    </row>
    <row r="180" spans="1:8">
      <c r="A180" s="33"/>
      <c r="B180" s="50" t="s">
        <v>49</v>
      </c>
      <c r="C180" s="54"/>
      <c r="D180" s="51"/>
      <c r="E180" s="120"/>
      <c r="F180" s="69"/>
      <c r="G180" s="69"/>
      <c r="H180" s="69"/>
    </row>
    <row r="181" spans="1:8">
      <c r="A181" s="33"/>
      <c r="B181" s="33"/>
      <c r="C181" s="54"/>
      <c r="D181" s="51"/>
      <c r="E181" s="52"/>
      <c r="F181" s="69"/>
      <c r="G181" s="119" t="s">
        <v>183</v>
      </c>
      <c r="H181" s="69"/>
    </row>
    <row r="182" spans="1:8">
      <c r="A182" s="33"/>
      <c r="B182" s="33"/>
      <c r="C182" s="54">
        <v>60</v>
      </c>
      <c r="D182" s="51"/>
      <c r="E182" s="52">
        <v>2171</v>
      </c>
      <c r="F182" s="41" t="s">
        <v>82</v>
      </c>
      <c r="G182" s="121" t="s">
        <v>153</v>
      </c>
      <c r="H182" s="69"/>
    </row>
    <row r="183" spans="1:8">
      <c r="A183" s="33"/>
      <c r="B183" s="33"/>
      <c r="C183" s="54"/>
      <c r="D183" s="51"/>
      <c r="E183" s="52">
        <v>2756</v>
      </c>
      <c r="F183" s="41" t="s">
        <v>82</v>
      </c>
      <c r="G183" s="114" t="s">
        <v>52</v>
      </c>
      <c r="H183" s="69"/>
    </row>
    <row r="184" spans="1:8">
      <c r="A184" s="33"/>
      <c r="B184" s="33"/>
      <c r="C184" s="54"/>
      <c r="D184" s="51"/>
      <c r="E184" s="52">
        <f>E183-E182</f>
        <v>585</v>
      </c>
      <c r="F184" s="41" t="s">
        <v>82</v>
      </c>
      <c r="G184" s="114" t="s">
        <v>151</v>
      </c>
      <c r="H184" s="69"/>
    </row>
    <row r="185" spans="1:8">
      <c r="A185" s="33"/>
      <c r="B185" s="33"/>
      <c r="C185" s="54"/>
      <c r="D185" s="51"/>
      <c r="E185" s="52">
        <v>3.97</v>
      </c>
      <c r="F185" s="114" t="s">
        <v>156</v>
      </c>
      <c r="G185" s="112" t="s">
        <v>159</v>
      </c>
      <c r="H185" s="69"/>
    </row>
    <row r="186" spans="1:8">
      <c r="A186" s="33"/>
      <c r="B186" s="33"/>
      <c r="C186" s="54"/>
      <c r="D186" s="51"/>
      <c r="E186" s="52">
        <v>780</v>
      </c>
      <c r="F186" s="114" t="s">
        <v>13</v>
      </c>
      <c r="G186" s="114" t="s">
        <v>184</v>
      </c>
      <c r="H186" s="69"/>
    </row>
    <row r="187" spans="1:8">
      <c r="A187" s="33"/>
      <c r="B187" s="33"/>
      <c r="C187" s="54"/>
      <c r="D187" s="51"/>
      <c r="E187" s="52">
        <v>0.46</v>
      </c>
      <c r="F187" s="114" t="s">
        <v>24</v>
      </c>
      <c r="G187" s="114" t="s">
        <v>54</v>
      </c>
      <c r="H187" s="69"/>
    </row>
    <row r="188" spans="1:8">
      <c r="A188" s="33"/>
      <c r="B188" s="33"/>
      <c r="C188" s="54"/>
      <c r="D188" s="51"/>
      <c r="E188" s="52">
        <v>28.75</v>
      </c>
      <c r="F188" s="114" t="s">
        <v>156</v>
      </c>
      <c r="G188" s="114" t="s">
        <v>181</v>
      </c>
      <c r="H188" s="69"/>
    </row>
    <row r="189" spans="1:8">
      <c r="A189" s="33"/>
      <c r="B189" s="33"/>
      <c r="C189" s="54"/>
      <c r="D189" s="51"/>
      <c r="E189" s="52"/>
      <c r="F189" s="69"/>
      <c r="G189" s="69"/>
      <c r="H189" s="69"/>
    </row>
    <row r="190" spans="1:8">
      <c r="A190" s="33"/>
      <c r="B190" s="33"/>
      <c r="C190" s="54"/>
      <c r="D190" s="51"/>
      <c r="E190" s="52"/>
      <c r="F190" s="69"/>
      <c r="G190" s="69"/>
      <c r="H190" s="69"/>
    </row>
    <row r="191" spans="1:8">
      <c r="A191" s="33"/>
      <c r="B191" s="33"/>
      <c r="C191" s="54"/>
      <c r="D191" s="51"/>
      <c r="E191" s="52"/>
      <c r="F191" s="69"/>
      <c r="G191" s="69"/>
      <c r="H191" s="69"/>
    </row>
    <row r="192" spans="1:8">
      <c r="A192" s="33"/>
      <c r="B192" s="33"/>
      <c r="C192" s="54"/>
      <c r="D192" s="51"/>
      <c r="E192" s="52"/>
      <c r="F192" s="69"/>
      <c r="G192" s="69"/>
      <c r="H192" s="69"/>
    </row>
    <row r="193" spans="1:8">
      <c r="A193" s="33"/>
      <c r="B193" s="33"/>
      <c r="C193" s="54"/>
      <c r="D193" s="51"/>
      <c r="E193" s="52"/>
      <c r="F193" s="69"/>
      <c r="G193" s="69"/>
      <c r="H193" s="69"/>
    </row>
    <row r="194" spans="1:8">
      <c r="A194" s="33"/>
      <c r="B194" s="33"/>
      <c r="C194" s="54"/>
      <c r="D194" s="51"/>
      <c r="E194" s="52"/>
      <c r="F194" s="69"/>
      <c r="G194" s="69"/>
      <c r="H194" s="69"/>
    </row>
    <row r="195" spans="1:8">
      <c r="A195" s="33"/>
      <c r="B195" s="33"/>
      <c r="C195" s="54"/>
      <c r="D195" s="51"/>
      <c r="E195" s="52"/>
      <c r="F195" s="69"/>
      <c r="G195" s="69"/>
      <c r="H195" s="69"/>
    </row>
    <row r="196" spans="1:8">
      <c r="A196" s="33"/>
      <c r="B196" s="33"/>
      <c r="C196" s="54"/>
      <c r="D196" s="51"/>
      <c r="E196" s="52"/>
      <c r="F196" s="69"/>
      <c r="G196" s="69"/>
      <c r="H196" s="69"/>
    </row>
    <row r="197" spans="1:8">
      <c r="A197" s="33"/>
      <c r="B197" s="33"/>
      <c r="C197" s="54"/>
      <c r="D197" s="51"/>
      <c r="E197" s="52"/>
      <c r="F197" s="69"/>
      <c r="G197" s="69"/>
      <c r="H197" s="69"/>
    </row>
    <row r="198" spans="1:8">
      <c r="A198" s="33"/>
      <c r="B198" s="33"/>
      <c r="C198" s="54"/>
      <c r="D198" s="51"/>
      <c r="E198" s="52"/>
      <c r="F198" s="69"/>
      <c r="G198" s="69"/>
      <c r="H198" s="69"/>
    </row>
    <row r="199" spans="1:8">
      <c r="A199" s="33"/>
      <c r="B199" s="33"/>
      <c r="C199" s="54"/>
      <c r="D199" s="51"/>
      <c r="E199" s="52"/>
      <c r="F199" s="69"/>
      <c r="G199" s="69"/>
      <c r="H199" s="69"/>
    </row>
    <row r="200" spans="1:8">
      <c r="A200" s="33"/>
      <c r="B200" s="33"/>
      <c r="C200" s="54"/>
      <c r="D200" s="51"/>
      <c r="E200" s="52"/>
      <c r="F200" s="69"/>
      <c r="G200" s="69"/>
      <c r="H200" s="69"/>
    </row>
    <row r="201" spans="1:8">
      <c r="A201" s="33"/>
      <c r="B201" s="33"/>
      <c r="C201" s="54"/>
      <c r="D201" s="51"/>
      <c r="E201" s="52"/>
      <c r="F201" s="69"/>
      <c r="G201" s="69"/>
      <c r="H201" s="69"/>
    </row>
    <row r="202" spans="1:8">
      <c r="A202" s="33"/>
      <c r="B202" s="33"/>
      <c r="C202" s="54"/>
      <c r="D202" s="51"/>
      <c r="E202" s="52"/>
      <c r="F202" s="69"/>
      <c r="G202" s="69"/>
      <c r="H202" s="69"/>
    </row>
    <row r="203" spans="1:8">
      <c r="A203" s="33"/>
      <c r="B203" s="33"/>
      <c r="C203" s="54"/>
      <c r="D203" s="51"/>
      <c r="E203" s="52"/>
      <c r="F203" s="69"/>
      <c r="G203" s="69"/>
      <c r="H203" s="69"/>
    </row>
    <row r="204" spans="1:8">
      <c r="A204" s="33"/>
      <c r="B204" s="33"/>
      <c r="C204" s="54"/>
      <c r="D204" s="51"/>
      <c r="E204" s="52"/>
      <c r="F204" s="69"/>
      <c r="G204" s="69"/>
      <c r="H204" s="69"/>
    </row>
    <row r="205" spans="1:8">
      <c r="A205" s="33"/>
      <c r="B205" s="33"/>
      <c r="C205" s="54"/>
      <c r="D205" s="51"/>
      <c r="E205" s="52"/>
      <c r="F205" s="69"/>
      <c r="G205" s="69"/>
      <c r="H205" s="69"/>
    </row>
    <row r="206" spans="1:8">
      <c r="A206" s="33"/>
      <c r="B206" s="33"/>
      <c r="C206" s="54"/>
      <c r="D206" s="51"/>
      <c r="E206" s="52"/>
      <c r="F206" s="69"/>
      <c r="G206" s="69"/>
      <c r="H206" s="69"/>
    </row>
    <row r="207" spans="1:8">
      <c r="A207" s="33"/>
      <c r="B207" s="33"/>
      <c r="C207" s="54"/>
      <c r="D207" s="51"/>
      <c r="E207" s="52"/>
      <c r="F207" s="69"/>
      <c r="G207" s="69"/>
      <c r="H207" s="69"/>
    </row>
    <row r="208" spans="1:8">
      <c r="A208" s="33"/>
      <c r="B208" s="33"/>
      <c r="C208" s="54"/>
      <c r="D208" s="51"/>
      <c r="E208" s="52"/>
      <c r="F208" s="69"/>
      <c r="G208" s="69"/>
      <c r="H208" s="69"/>
    </row>
    <row r="209" spans="1:8">
      <c r="A209" s="33"/>
      <c r="B209" s="33"/>
      <c r="C209" s="54"/>
      <c r="D209" s="51"/>
      <c r="E209" s="52"/>
      <c r="F209" s="69"/>
      <c r="G209" s="69"/>
      <c r="H209" s="69"/>
    </row>
    <row r="210" spans="1:8">
      <c r="A210" s="33"/>
      <c r="B210" s="33"/>
      <c r="C210" s="54"/>
      <c r="D210" s="51"/>
      <c r="E210" s="52"/>
      <c r="F210" s="69"/>
      <c r="G210" s="69"/>
      <c r="H210" s="69"/>
    </row>
    <row r="211" spans="1:8">
      <c r="A211" s="33"/>
      <c r="B211" s="33"/>
      <c r="C211" s="54"/>
      <c r="D211" s="51"/>
      <c r="E211" s="52"/>
      <c r="F211" s="69"/>
      <c r="G211" s="69"/>
      <c r="H211" s="69"/>
    </row>
    <row r="212" spans="1:8">
      <c r="A212" s="33"/>
      <c r="B212" s="33"/>
      <c r="C212" s="54"/>
      <c r="D212" s="51"/>
      <c r="E212" s="52"/>
      <c r="F212" s="69"/>
      <c r="G212" s="69"/>
      <c r="H212" s="69"/>
    </row>
    <row r="213" spans="1:8">
      <c r="A213" s="33"/>
      <c r="B213" s="33"/>
      <c r="C213" s="54"/>
      <c r="D213" s="51"/>
      <c r="E213" s="52"/>
      <c r="F213" s="69"/>
      <c r="G213" s="69"/>
      <c r="H213" s="69"/>
    </row>
    <row r="214" spans="1:8">
      <c r="A214" s="33"/>
      <c r="B214" s="33"/>
      <c r="C214" s="54"/>
      <c r="D214" s="51"/>
      <c r="E214" s="52"/>
      <c r="F214" s="69"/>
      <c r="G214" s="69"/>
      <c r="H214" s="69"/>
    </row>
    <row r="215" spans="1:8">
      <c r="A215" s="33"/>
      <c r="B215" s="33"/>
      <c r="C215" s="54"/>
      <c r="D215" s="51"/>
      <c r="E215" s="52"/>
      <c r="F215" s="69"/>
      <c r="G215" s="69"/>
      <c r="H215" s="69"/>
    </row>
    <row r="216" spans="1:8">
      <c r="A216" s="33"/>
      <c r="B216" s="33"/>
      <c r="C216" s="54"/>
      <c r="D216" s="51"/>
      <c r="E216" s="52"/>
      <c r="F216" s="69"/>
      <c r="G216" s="69"/>
      <c r="H216" s="69"/>
    </row>
    <row r="217" spans="1:8">
      <c r="A217" s="33"/>
      <c r="B217" s="33"/>
      <c r="C217" s="54"/>
      <c r="D217" s="51"/>
      <c r="E217" s="52"/>
      <c r="F217" s="69"/>
      <c r="G217" s="69"/>
      <c r="H217" s="69"/>
    </row>
    <row r="218" spans="1:8">
      <c r="A218" s="33"/>
      <c r="B218" s="33"/>
      <c r="C218" s="54"/>
      <c r="D218" s="51"/>
      <c r="E218" s="52"/>
      <c r="F218" s="69"/>
      <c r="G218" s="69"/>
      <c r="H218" s="69"/>
    </row>
    <row r="219" spans="1:8">
      <c r="A219" s="33"/>
      <c r="B219" s="33"/>
      <c r="C219" s="54"/>
      <c r="D219" s="51"/>
      <c r="E219" s="52"/>
      <c r="F219" s="69"/>
      <c r="G219" s="69"/>
      <c r="H219" s="69"/>
    </row>
    <row r="220" spans="1:8">
      <c r="A220" s="33"/>
      <c r="B220" s="33"/>
      <c r="C220" s="54"/>
      <c r="D220" s="51"/>
      <c r="E220" s="52"/>
      <c r="F220" s="69"/>
      <c r="G220" s="69"/>
      <c r="H220" s="69"/>
    </row>
    <row r="221" spans="1:8">
      <c r="A221" s="33"/>
      <c r="B221" s="33"/>
      <c r="C221" s="54"/>
      <c r="D221" s="51"/>
      <c r="E221" s="52"/>
      <c r="F221" s="69"/>
      <c r="G221" s="69"/>
      <c r="H221" s="69"/>
    </row>
    <row r="222" spans="1:8">
      <c r="A222" s="33"/>
      <c r="B222" s="33"/>
      <c r="C222" s="54"/>
      <c r="D222" s="51"/>
      <c r="E222" s="52"/>
      <c r="F222" s="69"/>
      <c r="G222" s="69"/>
      <c r="H222" s="69"/>
    </row>
    <row r="223" spans="1:8">
      <c r="A223" s="33"/>
      <c r="B223" s="33"/>
      <c r="C223" s="54"/>
      <c r="D223" s="51"/>
      <c r="E223" s="52"/>
      <c r="F223" s="69"/>
      <c r="G223" s="69"/>
      <c r="H223" s="69"/>
    </row>
    <row r="224" spans="1:8">
      <c r="A224" s="33"/>
      <c r="B224" s="33"/>
      <c r="C224" s="54"/>
      <c r="D224" s="51"/>
      <c r="E224" s="52"/>
      <c r="F224" s="69"/>
      <c r="G224" s="69"/>
      <c r="H224" s="69"/>
    </row>
    <row r="225" spans="1:8">
      <c r="A225" s="33"/>
      <c r="B225" s="33"/>
      <c r="C225" s="54"/>
      <c r="D225" s="51"/>
      <c r="E225" s="52"/>
      <c r="F225" s="69"/>
      <c r="G225" s="69"/>
      <c r="H225" s="69"/>
    </row>
    <row r="226" spans="1:8">
      <c r="A226" s="33"/>
      <c r="B226" s="33"/>
      <c r="C226" s="54">
        <v>37</v>
      </c>
      <c r="D226" s="51" t="s">
        <v>138</v>
      </c>
      <c r="E226" s="52"/>
      <c r="F226" s="69"/>
      <c r="G226" s="69"/>
      <c r="H226" s="69"/>
    </row>
    <row r="227" spans="1:8">
      <c r="A227" s="33"/>
      <c r="B227" s="33"/>
      <c r="C227" s="54"/>
      <c r="D227" s="51" t="s">
        <v>139</v>
      </c>
      <c r="E227" s="47">
        <v>0.85</v>
      </c>
      <c r="F227" s="69" t="s">
        <v>24</v>
      </c>
      <c r="G227" s="69" t="s">
        <v>140</v>
      </c>
      <c r="H227" s="69"/>
    </row>
    <row r="228" spans="1:8">
      <c r="A228" s="33"/>
      <c r="B228" s="33"/>
      <c r="C228" s="54"/>
      <c r="D228" s="51"/>
      <c r="E228" s="52"/>
      <c r="F228" s="69"/>
      <c r="G228" s="69"/>
      <c r="H228" s="69"/>
    </row>
    <row r="229" spans="1:8">
      <c r="A229" s="33"/>
      <c r="B229" s="33"/>
      <c r="C229" s="54"/>
      <c r="D229" s="51"/>
      <c r="E229" s="52"/>
      <c r="F229" s="69"/>
      <c r="G229" s="69"/>
      <c r="H229" s="69"/>
    </row>
    <row r="230" spans="1:8">
      <c r="A230" s="33"/>
      <c r="B230" s="33"/>
      <c r="C230" s="54"/>
      <c r="D230" s="51"/>
      <c r="E230" s="40"/>
      <c r="F230" s="69"/>
      <c r="G230" s="69"/>
      <c r="H230" s="69"/>
    </row>
    <row r="231" spans="1:8">
      <c r="A231" s="33"/>
      <c r="B231" s="33"/>
      <c r="C231" s="54"/>
      <c r="D231" s="51"/>
      <c r="E231" s="47"/>
      <c r="F231" s="69"/>
      <c r="G231" s="69"/>
      <c r="H231" s="69"/>
    </row>
    <row r="232" spans="1:8">
      <c r="A232" s="33"/>
      <c r="B232" s="33"/>
      <c r="C232" s="54"/>
      <c r="D232" s="51"/>
      <c r="E232" s="47"/>
      <c r="F232" s="69"/>
      <c r="G232" s="69"/>
      <c r="H232" s="69"/>
    </row>
    <row r="233" spans="1:8">
      <c r="A233" s="33"/>
      <c r="B233" s="33"/>
      <c r="C233" s="54"/>
      <c r="D233" s="51"/>
      <c r="E233" s="52"/>
      <c r="F233" s="69"/>
      <c r="G233" s="69"/>
      <c r="H233" s="69"/>
    </row>
    <row r="234" spans="1:8">
      <c r="A234" s="33"/>
      <c r="B234" s="33"/>
      <c r="C234" s="54"/>
      <c r="D234" s="51"/>
      <c r="E234" s="52"/>
      <c r="F234" s="69"/>
      <c r="G234" s="69"/>
      <c r="H234" s="69"/>
    </row>
    <row r="235" spans="1:8">
      <c r="A235" s="33"/>
      <c r="B235" s="33"/>
      <c r="C235" s="54"/>
      <c r="D235" s="51"/>
      <c r="E235" s="52"/>
      <c r="F235" s="69"/>
      <c r="G235" s="69"/>
      <c r="H235" s="69"/>
    </row>
    <row r="236" spans="1:8">
      <c r="A236" s="33"/>
      <c r="B236" s="33"/>
      <c r="C236" s="54"/>
      <c r="D236" s="51"/>
      <c r="E236" s="52"/>
      <c r="F236" s="69"/>
      <c r="G236" s="69"/>
      <c r="H236" s="69"/>
    </row>
    <row r="237" spans="1:8">
      <c r="A237" s="33"/>
      <c r="B237" s="33"/>
      <c r="C237" s="54"/>
      <c r="D237" s="51"/>
      <c r="E237" s="52"/>
      <c r="F237" s="69"/>
      <c r="G237" s="69"/>
      <c r="H237" s="69"/>
    </row>
    <row r="238" spans="1:8">
      <c r="A238" s="33"/>
      <c r="B238" s="33"/>
      <c r="C238" s="54"/>
      <c r="D238" s="51"/>
      <c r="E238" s="52"/>
      <c r="F238" s="69"/>
      <c r="G238" s="69"/>
      <c r="H238" s="69"/>
    </row>
    <row r="239" spans="1:8">
      <c r="A239" s="33"/>
      <c r="B239" s="33"/>
      <c r="C239" s="54"/>
      <c r="D239" s="51"/>
      <c r="E239" s="52"/>
      <c r="F239" s="69"/>
      <c r="G239" s="69"/>
      <c r="H239" s="69"/>
    </row>
    <row r="240" spans="1:8">
      <c r="A240" s="33"/>
      <c r="B240" s="33"/>
      <c r="C240" s="54"/>
      <c r="D240" s="51"/>
      <c r="E240" s="52"/>
      <c r="F240" s="69"/>
      <c r="G240" s="69"/>
      <c r="H240" s="69"/>
    </row>
    <row r="241" spans="1:8">
      <c r="A241" s="33"/>
      <c r="B241" s="33"/>
      <c r="C241" s="54"/>
      <c r="D241" s="51"/>
      <c r="E241" s="52"/>
      <c r="F241" s="69"/>
      <c r="G241" s="69"/>
      <c r="H241" s="69"/>
    </row>
    <row r="242" spans="1:8">
      <c r="A242" s="33"/>
      <c r="B242" s="33"/>
      <c r="C242" s="54"/>
      <c r="D242" s="51"/>
      <c r="E242" s="52"/>
      <c r="F242" s="69"/>
      <c r="G242" s="69"/>
      <c r="H242" s="69"/>
    </row>
    <row r="243" spans="1:8">
      <c r="A243" s="33"/>
      <c r="B243" s="33"/>
      <c r="C243" s="54"/>
      <c r="D243" s="51"/>
      <c r="E243" s="52"/>
      <c r="F243" s="69"/>
      <c r="G243" s="69"/>
      <c r="H243" s="69"/>
    </row>
    <row r="244" spans="1:8">
      <c r="A244" s="33"/>
      <c r="B244" s="33"/>
      <c r="C244" s="54"/>
      <c r="D244" s="51"/>
      <c r="E244" s="52"/>
      <c r="F244" s="69"/>
      <c r="G244" s="69"/>
      <c r="H244" s="69"/>
    </row>
    <row r="245" spans="1:8">
      <c r="A245" s="33"/>
      <c r="B245" s="33"/>
      <c r="C245" s="54"/>
      <c r="D245" s="51"/>
      <c r="E245" s="52"/>
      <c r="F245" s="69"/>
      <c r="G245" s="69"/>
      <c r="H245" s="69"/>
    </row>
    <row r="246" spans="1:8">
      <c r="A246" s="33"/>
      <c r="B246" s="33"/>
      <c r="C246" s="54"/>
      <c r="D246" s="51"/>
      <c r="E246" s="52"/>
      <c r="F246" s="69"/>
      <c r="G246" s="69"/>
      <c r="H246" s="69"/>
    </row>
    <row r="247" spans="1:8">
      <c r="A247" s="33"/>
      <c r="B247" s="33"/>
      <c r="C247" s="54"/>
      <c r="D247" s="51"/>
      <c r="E247" s="52"/>
      <c r="F247" s="69"/>
      <c r="G247" s="69"/>
      <c r="H247" s="69"/>
    </row>
    <row r="248" spans="1:8">
      <c r="A248" s="33"/>
      <c r="B248" s="33"/>
      <c r="C248" s="54"/>
      <c r="D248" s="51"/>
      <c r="E248" s="52"/>
      <c r="F248" s="69"/>
      <c r="G248" s="69"/>
      <c r="H248" s="69"/>
    </row>
    <row r="249" spans="1:8">
      <c r="A249" s="33"/>
      <c r="B249" s="33"/>
      <c r="C249" s="54"/>
      <c r="D249" s="51"/>
      <c r="E249" s="52"/>
      <c r="F249" s="69"/>
      <c r="G249" s="69"/>
      <c r="H249" s="69"/>
    </row>
    <row r="250" spans="1:8">
      <c r="A250" s="33"/>
      <c r="B250" s="33"/>
      <c r="C250" s="54"/>
      <c r="D250" s="51"/>
      <c r="E250" s="52"/>
      <c r="F250" s="69"/>
      <c r="G250" s="69"/>
      <c r="H250" s="69"/>
    </row>
    <row r="251" spans="1:8">
      <c r="A251" s="33"/>
      <c r="B251" s="33"/>
      <c r="C251" s="54"/>
      <c r="D251" s="51"/>
      <c r="E251" s="52"/>
      <c r="F251" s="69"/>
      <c r="G251" s="69"/>
      <c r="H251" s="69"/>
    </row>
    <row r="252" spans="1:8">
      <c r="A252" s="33"/>
      <c r="B252" s="33"/>
      <c r="C252" s="54"/>
      <c r="D252" s="51"/>
      <c r="E252" s="52"/>
      <c r="F252" s="69"/>
      <c r="G252" s="69"/>
      <c r="H252" s="69"/>
    </row>
    <row r="253" spans="1:8">
      <c r="A253" s="33"/>
      <c r="B253" s="33"/>
      <c r="C253" s="54"/>
      <c r="D253" s="51"/>
      <c r="E253" s="52"/>
      <c r="F253" s="69"/>
      <c r="G253" s="69"/>
      <c r="H253" s="69"/>
    </row>
    <row r="254" spans="1:8">
      <c r="A254" s="33"/>
      <c r="B254" s="33"/>
      <c r="C254" s="54"/>
      <c r="D254" s="51"/>
      <c r="E254" s="52"/>
      <c r="F254" s="69"/>
      <c r="G254" s="69"/>
      <c r="H254" s="69"/>
    </row>
    <row r="255" spans="1:8">
      <c r="A255" s="33"/>
      <c r="B255" s="33"/>
      <c r="C255" s="54"/>
      <c r="D255" s="51"/>
      <c r="E255" s="52"/>
      <c r="F255" s="69"/>
      <c r="G255" s="69"/>
      <c r="H255" s="69"/>
    </row>
    <row r="256" spans="1:8">
      <c r="A256" s="33"/>
      <c r="B256" s="33"/>
      <c r="C256" s="54"/>
      <c r="D256" s="51"/>
      <c r="E256" s="52"/>
      <c r="F256" s="69"/>
      <c r="G256" s="69"/>
      <c r="H256" s="69"/>
    </row>
    <row r="257" spans="1:8">
      <c r="A257" s="33"/>
      <c r="B257" s="33"/>
      <c r="C257" s="54"/>
      <c r="D257" s="51"/>
      <c r="E257" s="52"/>
      <c r="F257" s="69"/>
      <c r="G257" s="69"/>
      <c r="H257" s="69"/>
    </row>
    <row r="258" spans="1:8">
      <c r="A258" s="33"/>
      <c r="B258" s="33"/>
      <c r="C258" s="54"/>
      <c r="D258" s="51"/>
      <c r="E258" s="52"/>
      <c r="F258" s="69"/>
      <c r="G258" s="69"/>
      <c r="H258" s="69"/>
    </row>
    <row r="259" spans="1:8" s="111" customFormat="1">
      <c r="A259" s="115"/>
      <c r="B259" s="115"/>
      <c r="C259" s="54"/>
      <c r="D259" s="112"/>
      <c r="E259" s="120"/>
      <c r="F259" s="114"/>
      <c r="G259" s="114"/>
      <c r="H259" s="114"/>
    </row>
    <row r="260" spans="1:8" s="111" customFormat="1">
      <c r="A260" s="115"/>
      <c r="B260" s="115"/>
      <c r="C260" s="54"/>
      <c r="D260" s="112"/>
      <c r="E260" s="120"/>
      <c r="F260" s="114"/>
      <c r="G260" s="114"/>
      <c r="H260" s="114"/>
    </row>
    <row r="261" spans="1:8" s="111" customFormat="1">
      <c r="A261" s="115"/>
      <c r="B261" s="115"/>
      <c r="C261" s="54"/>
      <c r="D261" s="112"/>
      <c r="E261" s="120"/>
      <c r="F261" s="114"/>
      <c r="G261" s="114"/>
      <c r="H261" s="114"/>
    </row>
    <row r="262" spans="1:8" s="111" customFormat="1">
      <c r="A262" s="115"/>
      <c r="B262" s="115"/>
      <c r="C262" s="54"/>
      <c r="D262" s="112"/>
      <c r="E262" s="120"/>
      <c r="F262" s="114"/>
      <c r="G262" s="114"/>
      <c r="H262" s="114"/>
    </row>
    <row r="263" spans="1:8" s="111" customFormat="1">
      <c r="A263" s="115"/>
      <c r="B263" s="115"/>
      <c r="C263" s="54"/>
      <c r="D263" s="112"/>
      <c r="E263" s="120"/>
      <c r="F263" s="114"/>
      <c r="G263" s="114"/>
      <c r="H263" s="114"/>
    </row>
    <row r="264" spans="1:8" s="111" customFormat="1">
      <c r="A264" s="115"/>
      <c r="B264" s="115"/>
      <c r="C264" s="54"/>
      <c r="D264" s="112"/>
      <c r="E264" s="120"/>
      <c r="F264" s="114"/>
      <c r="G264" s="114"/>
      <c r="H264" s="114"/>
    </row>
    <row r="265" spans="1:8" s="111" customFormat="1">
      <c r="A265" s="115"/>
      <c r="B265" s="115"/>
      <c r="C265" s="54"/>
      <c r="D265" s="112"/>
      <c r="E265" s="120"/>
      <c r="F265" s="114"/>
      <c r="G265" s="114"/>
      <c r="H265" s="114"/>
    </row>
    <row r="266" spans="1:8" s="111" customFormat="1">
      <c r="A266" s="115"/>
      <c r="B266" s="115"/>
      <c r="C266" s="54"/>
      <c r="D266" s="112"/>
      <c r="E266" s="120"/>
      <c r="F266" s="114"/>
      <c r="G266" s="114"/>
      <c r="H266" s="114"/>
    </row>
    <row r="267" spans="1:8" s="111" customFormat="1">
      <c r="A267" s="115"/>
      <c r="B267" s="115"/>
      <c r="C267" s="54"/>
      <c r="D267" s="112"/>
      <c r="E267" s="120"/>
      <c r="F267" s="114"/>
      <c r="G267" s="114"/>
      <c r="H267" s="114"/>
    </row>
    <row r="268" spans="1:8" s="111" customFormat="1">
      <c r="A268" s="115"/>
      <c r="B268" s="115"/>
      <c r="C268" s="54"/>
      <c r="D268" s="112"/>
      <c r="E268" s="120"/>
      <c r="F268" s="114"/>
      <c r="G268" s="114"/>
      <c r="H268" s="114"/>
    </row>
    <row r="269" spans="1:8" s="111" customFormat="1">
      <c r="A269" s="115"/>
      <c r="B269" s="115"/>
      <c r="C269" s="54"/>
      <c r="D269" s="112"/>
      <c r="E269" s="120"/>
      <c r="F269" s="114"/>
      <c r="G269" s="114"/>
      <c r="H269" s="114"/>
    </row>
    <row r="270" spans="1:8" s="111" customFormat="1">
      <c r="A270" s="115"/>
      <c r="B270" s="115"/>
      <c r="C270" s="54"/>
      <c r="D270" s="112"/>
      <c r="E270" s="120"/>
      <c r="F270" s="114"/>
      <c r="G270" s="114"/>
      <c r="H270" s="114"/>
    </row>
    <row r="271" spans="1:8">
      <c r="A271" s="33"/>
      <c r="B271" s="33"/>
      <c r="C271" s="54"/>
      <c r="D271" s="51"/>
      <c r="E271" s="52"/>
      <c r="F271" s="69"/>
      <c r="G271" s="69"/>
      <c r="H271" s="69"/>
    </row>
    <row r="272" spans="1:8">
      <c r="A272" s="33"/>
      <c r="B272" s="33"/>
      <c r="C272" s="54"/>
      <c r="D272" s="51"/>
      <c r="E272" s="52"/>
      <c r="F272" s="69"/>
      <c r="G272" s="69"/>
      <c r="H272" s="69"/>
    </row>
    <row r="273" spans="1:8">
      <c r="A273" s="33"/>
      <c r="B273" s="33"/>
      <c r="C273" s="54"/>
      <c r="D273" s="51"/>
      <c r="E273" s="52"/>
      <c r="F273" s="69"/>
      <c r="G273" s="69"/>
      <c r="H273" s="69"/>
    </row>
    <row r="274" spans="1:8">
      <c r="A274" s="33"/>
      <c r="B274" s="33"/>
      <c r="C274" s="54"/>
      <c r="D274" s="51"/>
      <c r="E274" s="52"/>
      <c r="F274" s="69"/>
      <c r="G274" s="69"/>
      <c r="H274" s="69"/>
    </row>
    <row r="275" spans="1:8">
      <c r="A275" s="33"/>
      <c r="B275" s="33"/>
      <c r="C275" s="54"/>
      <c r="D275" s="51"/>
      <c r="E275" s="52"/>
      <c r="F275" s="69"/>
      <c r="G275" s="69"/>
      <c r="H275" s="69"/>
    </row>
    <row r="276" spans="1:8">
      <c r="A276" s="33"/>
      <c r="B276" s="33"/>
      <c r="C276" s="54"/>
      <c r="D276" s="51"/>
      <c r="E276" s="52"/>
      <c r="F276" s="69"/>
      <c r="G276" s="69"/>
      <c r="H276" s="69"/>
    </row>
    <row r="277" spans="1:8">
      <c r="A277" s="33"/>
      <c r="B277" s="33"/>
      <c r="C277" s="54"/>
      <c r="D277" s="51"/>
      <c r="E277" s="52"/>
      <c r="F277" s="69"/>
      <c r="G277" s="69"/>
      <c r="H277" s="69"/>
    </row>
    <row r="278" spans="1:8">
      <c r="A278" s="33"/>
      <c r="B278" s="33"/>
      <c r="C278" s="54"/>
      <c r="D278" s="51"/>
      <c r="E278" s="52"/>
      <c r="F278" s="69"/>
      <c r="G278" s="69"/>
      <c r="H278" s="69"/>
    </row>
    <row r="279" spans="1:8">
      <c r="A279" s="33"/>
      <c r="B279" s="33"/>
      <c r="C279" s="54">
        <v>90</v>
      </c>
      <c r="D279" s="51"/>
      <c r="E279" s="52"/>
      <c r="F279" s="69"/>
      <c r="G279" s="69"/>
      <c r="H279" s="69"/>
    </row>
    <row r="280" spans="1:8">
      <c r="A280" s="33"/>
      <c r="B280" s="33"/>
      <c r="C280" s="54"/>
      <c r="D280" s="51"/>
      <c r="E280" s="52"/>
      <c r="F280" s="69"/>
      <c r="G280" s="69"/>
      <c r="H280" s="69"/>
    </row>
    <row r="281" spans="1:8">
      <c r="A281" s="33"/>
      <c r="B281" s="33"/>
      <c r="C281" s="54"/>
      <c r="D281" s="51"/>
      <c r="E281" s="52"/>
      <c r="F281" s="69"/>
      <c r="G281" s="69"/>
      <c r="H281" s="69"/>
    </row>
    <row r="282" spans="1:8">
      <c r="A282" s="33"/>
      <c r="B282" s="33"/>
      <c r="C282" s="54"/>
      <c r="D282" s="51"/>
      <c r="E282" s="52"/>
      <c r="F282" s="69"/>
      <c r="G282" s="69"/>
      <c r="H282" s="69"/>
    </row>
    <row r="283" spans="1:8" s="111" customFormat="1">
      <c r="A283" s="115"/>
      <c r="B283" s="115"/>
      <c r="C283" s="54"/>
      <c r="D283" s="112"/>
      <c r="E283" s="120"/>
      <c r="F283" s="114"/>
      <c r="G283" s="114"/>
      <c r="H283" s="114"/>
    </row>
    <row r="284" spans="1:8" s="111" customFormat="1">
      <c r="A284" s="115"/>
      <c r="B284" s="115"/>
      <c r="C284" s="54"/>
      <c r="D284" s="112"/>
      <c r="E284" s="120"/>
      <c r="F284" s="114"/>
      <c r="G284" s="114"/>
      <c r="H284" s="114"/>
    </row>
    <row r="285" spans="1:8" s="111" customFormat="1">
      <c r="A285" s="115"/>
      <c r="B285" s="115"/>
      <c r="C285" s="54"/>
      <c r="D285" s="112"/>
      <c r="E285" s="120"/>
      <c r="F285" s="114"/>
      <c r="G285" s="114"/>
      <c r="H285" s="114"/>
    </row>
    <row r="286" spans="1:8" s="111" customFormat="1">
      <c r="A286" s="115"/>
      <c r="B286" s="115"/>
      <c r="C286" s="54"/>
      <c r="D286" s="112"/>
      <c r="E286" s="120"/>
      <c r="F286" s="114"/>
      <c r="G286" s="114"/>
      <c r="H286" s="114"/>
    </row>
    <row r="287" spans="1:8" s="111" customFormat="1">
      <c r="A287" s="115"/>
      <c r="B287" s="115"/>
      <c r="C287" s="54"/>
      <c r="D287" s="112"/>
      <c r="E287" s="120"/>
      <c r="F287" s="114"/>
      <c r="G287" s="114"/>
      <c r="H287" s="114"/>
    </row>
    <row r="288" spans="1:8" s="111" customFormat="1">
      <c r="A288" s="115"/>
      <c r="B288" s="115"/>
      <c r="C288" s="54"/>
      <c r="D288" s="112"/>
      <c r="E288" s="120"/>
      <c r="F288" s="114"/>
      <c r="G288" s="114"/>
      <c r="H288" s="114"/>
    </row>
    <row r="289" spans="1:8" s="111" customFormat="1">
      <c r="A289" s="115"/>
      <c r="B289" s="115"/>
      <c r="C289" s="54"/>
      <c r="D289" s="112"/>
      <c r="E289" s="120"/>
      <c r="F289" s="114"/>
      <c r="G289" s="114"/>
      <c r="H289" s="114"/>
    </row>
    <row r="290" spans="1:8" s="111" customFormat="1">
      <c r="A290" s="115"/>
      <c r="B290" s="115"/>
      <c r="C290" s="54"/>
      <c r="D290" s="112"/>
      <c r="E290" s="120"/>
      <c r="F290" s="114"/>
      <c r="G290" s="114"/>
      <c r="H290" s="114"/>
    </row>
    <row r="291" spans="1:8" s="111" customFormat="1">
      <c r="A291" s="115"/>
      <c r="B291" s="115"/>
      <c r="C291" s="54">
        <v>4</v>
      </c>
      <c r="D291" s="112" t="s">
        <v>197</v>
      </c>
      <c r="E291" s="120"/>
      <c r="F291" s="114"/>
      <c r="G291" s="114"/>
      <c r="H291" s="114"/>
    </row>
    <row r="292" spans="1:8">
      <c r="A292" s="33"/>
      <c r="B292" s="33"/>
      <c r="C292" s="54"/>
      <c r="D292" s="112" t="s">
        <v>198</v>
      </c>
      <c r="E292" s="52"/>
      <c r="F292" s="69"/>
      <c r="G292" s="69"/>
      <c r="H292" s="69"/>
    </row>
    <row r="293" spans="1:8">
      <c r="A293" s="33"/>
      <c r="B293" s="33"/>
      <c r="C293" s="54"/>
      <c r="D293" s="112" t="s">
        <v>199</v>
      </c>
      <c r="E293" s="52"/>
      <c r="F293" s="69"/>
      <c r="G293" s="69"/>
      <c r="H293" s="69"/>
    </row>
    <row r="294" spans="1:8">
      <c r="A294" s="33"/>
      <c r="B294" s="33"/>
      <c r="C294" s="54"/>
      <c r="D294" s="112" t="s">
        <v>200</v>
      </c>
      <c r="E294" s="52"/>
      <c r="F294" s="69"/>
      <c r="G294" s="69"/>
      <c r="H294" s="69"/>
    </row>
    <row r="295" spans="1:8">
      <c r="A295" s="33"/>
      <c r="B295" s="33"/>
      <c r="C295" s="54"/>
      <c r="D295" s="112" t="s">
        <v>201</v>
      </c>
      <c r="E295" s="52"/>
      <c r="F295" s="69"/>
      <c r="G295" s="69"/>
      <c r="H295" s="69"/>
    </row>
    <row r="296" spans="1:8">
      <c r="A296" s="33"/>
      <c r="B296" s="33"/>
      <c r="C296" s="54"/>
      <c r="D296" s="112" t="s">
        <v>202</v>
      </c>
      <c r="E296" s="52"/>
      <c r="F296" s="69"/>
      <c r="G296" s="69"/>
      <c r="H296" s="69"/>
    </row>
    <row r="297" spans="1:8">
      <c r="A297" s="33"/>
      <c r="B297" s="33"/>
      <c r="C297" s="54"/>
      <c r="D297" s="112" t="s">
        <v>203</v>
      </c>
      <c r="E297" s="52"/>
      <c r="F297" s="69"/>
      <c r="G297" s="69"/>
      <c r="H297" s="69"/>
    </row>
    <row r="298" spans="1:8">
      <c r="A298" s="33"/>
      <c r="B298" s="33"/>
      <c r="C298" s="54"/>
      <c r="D298" s="112" t="s">
        <v>205</v>
      </c>
      <c r="E298" s="52"/>
      <c r="F298" s="69"/>
      <c r="G298" s="69"/>
      <c r="H298" s="69"/>
    </row>
    <row r="299" spans="1:8">
      <c r="A299" s="33"/>
      <c r="B299" s="33"/>
      <c r="C299" s="54"/>
      <c r="D299" s="51"/>
      <c r="E299" s="52"/>
      <c r="F299" s="69"/>
      <c r="G299" s="69"/>
      <c r="H299" s="69"/>
    </row>
    <row r="300" spans="1:8">
      <c r="A300" s="33"/>
      <c r="B300" s="33"/>
      <c r="C300" s="54"/>
      <c r="D300" s="112" t="s">
        <v>204</v>
      </c>
      <c r="E300" s="52"/>
      <c r="F300" s="69"/>
      <c r="G300" s="69"/>
      <c r="H300" s="69"/>
    </row>
    <row r="301" spans="1:8">
      <c r="A301" s="33"/>
      <c r="B301" s="44"/>
      <c r="C301" s="43"/>
      <c r="D301" s="42"/>
      <c r="E301" s="118"/>
      <c r="F301" s="69"/>
      <c r="G301" s="69"/>
      <c r="H301" s="69"/>
    </row>
    <row r="302" spans="1:8">
      <c r="A302" s="33"/>
      <c r="B302" s="33"/>
      <c r="C302" s="54"/>
      <c r="D302" s="51"/>
      <c r="E302" s="138"/>
      <c r="F302" s="69"/>
      <c r="G302" s="69"/>
      <c r="H302" s="69"/>
    </row>
    <row r="303" spans="1:8">
      <c r="A303" s="33"/>
      <c r="B303" s="115" t="s">
        <v>167</v>
      </c>
      <c r="C303" s="54"/>
      <c r="D303" s="51"/>
      <c r="E303" s="52"/>
      <c r="F303" s="69"/>
      <c r="G303" s="69"/>
      <c r="H303" s="69"/>
    </row>
    <row r="304" spans="1:8">
      <c r="A304" s="33"/>
      <c r="B304" s="33"/>
      <c r="C304" s="39" t="s">
        <v>50</v>
      </c>
      <c r="D304" s="53"/>
      <c r="E304" s="52"/>
      <c r="F304" s="69"/>
      <c r="G304" s="69"/>
      <c r="H304" s="69"/>
    </row>
    <row r="305" spans="1:8">
      <c r="A305" s="33"/>
      <c r="B305" s="33"/>
      <c r="C305" s="54"/>
      <c r="D305" s="51"/>
      <c r="E305" s="49">
        <v>0.39</v>
      </c>
      <c r="F305" s="69" t="s">
        <v>72</v>
      </c>
      <c r="G305" s="69" t="s">
        <v>73</v>
      </c>
      <c r="H305" s="69"/>
    </row>
    <row r="306" spans="1:8">
      <c r="A306" s="33"/>
      <c r="B306" s="33"/>
      <c r="C306" s="54"/>
      <c r="D306" s="51"/>
      <c r="E306" s="49">
        <v>0.44</v>
      </c>
      <c r="F306" s="69" t="s">
        <v>72</v>
      </c>
      <c r="G306" s="69" t="s">
        <v>74</v>
      </c>
      <c r="H306" s="69"/>
    </row>
    <row r="307" spans="1:8">
      <c r="A307" s="33"/>
      <c r="B307" s="33"/>
      <c r="C307" s="54"/>
      <c r="D307" s="51"/>
      <c r="E307" s="49">
        <v>0.37</v>
      </c>
      <c r="F307" s="69" t="s">
        <v>72</v>
      </c>
      <c r="G307" s="69" t="s">
        <v>75</v>
      </c>
      <c r="H307" s="69"/>
    </row>
    <row r="308" spans="1:8">
      <c r="A308" s="33"/>
      <c r="B308" s="33"/>
      <c r="C308" s="54"/>
      <c r="D308" s="51"/>
      <c r="E308" s="52">
        <v>40</v>
      </c>
      <c r="F308" s="69" t="s">
        <v>76</v>
      </c>
      <c r="G308" s="69" t="s">
        <v>77</v>
      </c>
      <c r="H308" s="69"/>
    </row>
    <row r="309" spans="1:8">
      <c r="A309" s="33"/>
      <c r="B309" s="33"/>
      <c r="C309" s="54"/>
      <c r="D309" s="51"/>
      <c r="E309" s="52">
        <v>40</v>
      </c>
      <c r="F309" s="69" t="s">
        <v>76</v>
      </c>
      <c r="G309" s="69" t="s">
        <v>78</v>
      </c>
      <c r="H309" s="69"/>
    </row>
    <row r="310" spans="1:8">
      <c r="A310" s="33"/>
      <c r="B310" s="33"/>
      <c r="C310" s="54"/>
      <c r="D310" s="51"/>
      <c r="E310" s="52">
        <v>30</v>
      </c>
      <c r="F310" s="69" t="s">
        <v>76</v>
      </c>
      <c r="G310" s="69" t="s">
        <v>79</v>
      </c>
      <c r="H310" s="69"/>
    </row>
    <row r="311" spans="1:8">
      <c r="A311" s="33"/>
      <c r="B311" s="33"/>
      <c r="C311" s="54"/>
      <c r="D311" s="51"/>
      <c r="E311" s="52"/>
      <c r="F311" s="69"/>
      <c r="G311" s="69"/>
      <c r="H311" s="69"/>
    </row>
    <row r="312" spans="1:8">
      <c r="A312" s="33"/>
      <c r="B312" s="33"/>
      <c r="C312" s="54"/>
      <c r="D312" s="51"/>
      <c r="E312" s="52"/>
      <c r="F312" s="69"/>
      <c r="G312" s="69"/>
      <c r="H312" s="69"/>
    </row>
    <row r="313" spans="1:8">
      <c r="A313" s="33"/>
      <c r="B313" s="33"/>
      <c r="C313" s="54"/>
      <c r="D313" s="51"/>
      <c r="E313" s="52"/>
      <c r="F313" s="69"/>
      <c r="G313" s="69"/>
      <c r="H313" s="69"/>
    </row>
    <row r="314" spans="1:8">
      <c r="A314" s="33"/>
      <c r="B314" s="33"/>
      <c r="C314" s="54"/>
      <c r="D314" s="51"/>
      <c r="E314" s="52"/>
      <c r="F314" s="69"/>
      <c r="G314" s="69"/>
      <c r="H314" s="69"/>
    </row>
    <row r="315" spans="1:8">
      <c r="A315" s="33"/>
      <c r="B315" s="33"/>
      <c r="C315" s="54"/>
      <c r="D315" s="51"/>
      <c r="E315" s="52"/>
      <c r="F315" s="69"/>
      <c r="G315" s="69"/>
      <c r="H315" s="69"/>
    </row>
    <row r="316" spans="1:8">
      <c r="A316" s="33"/>
      <c r="B316" s="33"/>
      <c r="C316" s="54"/>
      <c r="D316" s="51"/>
      <c r="E316" s="52"/>
      <c r="F316" s="69"/>
      <c r="G316" s="69"/>
      <c r="H316" s="69"/>
    </row>
    <row r="317" spans="1:8">
      <c r="A317" s="33"/>
      <c r="B317" s="33"/>
      <c r="C317" s="54"/>
      <c r="D317" s="51"/>
      <c r="E317" s="52"/>
      <c r="F317" s="69"/>
      <c r="G317" s="69"/>
      <c r="H317" s="69"/>
    </row>
    <row r="318" spans="1:8">
      <c r="A318" s="33"/>
      <c r="B318" s="33"/>
      <c r="C318" s="54"/>
      <c r="D318" s="51"/>
      <c r="E318" s="52"/>
      <c r="F318" s="69"/>
      <c r="G318" s="69"/>
      <c r="H318" s="69"/>
    </row>
    <row r="319" spans="1:8">
      <c r="A319" s="33"/>
      <c r="B319" s="33"/>
      <c r="C319" s="54"/>
      <c r="D319" s="51"/>
      <c r="E319" s="52"/>
      <c r="F319" s="69"/>
      <c r="G319" s="69"/>
      <c r="H319" s="69"/>
    </row>
    <row r="320" spans="1:8">
      <c r="A320" s="33"/>
      <c r="B320" s="33"/>
      <c r="C320" s="54"/>
      <c r="D320" s="51"/>
      <c r="E320" s="52"/>
      <c r="F320" s="69"/>
      <c r="G320" s="69"/>
      <c r="H320" s="69"/>
    </row>
    <row r="321" spans="1:8">
      <c r="A321" s="33"/>
      <c r="B321" s="33"/>
      <c r="C321" s="54"/>
      <c r="D321" s="51"/>
      <c r="E321" s="52"/>
      <c r="F321" s="69"/>
      <c r="G321" s="69"/>
      <c r="H321" s="69"/>
    </row>
    <row r="322" spans="1:8">
      <c r="A322" s="33"/>
      <c r="B322" s="33"/>
      <c r="C322" s="54"/>
      <c r="D322" s="51"/>
      <c r="E322" s="52"/>
      <c r="F322" s="69"/>
      <c r="G322" s="69"/>
      <c r="H322" s="69"/>
    </row>
    <row r="323" spans="1:8">
      <c r="A323" s="33"/>
      <c r="B323" s="33"/>
      <c r="C323" s="54"/>
      <c r="D323" s="51"/>
      <c r="E323" s="52"/>
      <c r="F323" s="69"/>
      <c r="G323" s="69"/>
      <c r="H323" s="69"/>
    </row>
    <row r="324" spans="1:8">
      <c r="A324" s="33"/>
      <c r="B324" s="33"/>
      <c r="C324" s="54"/>
      <c r="D324" s="51"/>
      <c r="E324" s="52"/>
      <c r="F324" s="69"/>
      <c r="G324" s="69"/>
      <c r="H324" s="69"/>
    </row>
    <row r="325" spans="1:8">
      <c r="A325" s="33"/>
      <c r="B325" s="33"/>
      <c r="C325" s="54"/>
      <c r="D325" s="51"/>
      <c r="E325" s="52"/>
      <c r="F325" s="69"/>
      <c r="G325" s="69"/>
      <c r="H325" s="69"/>
    </row>
    <row r="326" spans="1:8">
      <c r="A326" s="33"/>
      <c r="B326" s="33"/>
      <c r="C326" s="54"/>
      <c r="D326" s="51"/>
      <c r="E326" s="52"/>
      <c r="F326" s="69"/>
      <c r="G326" s="69"/>
      <c r="H326" s="69"/>
    </row>
    <row r="327" spans="1:8">
      <c r="A327" s="33"/>
      <c r="B327" s="33"/>
      <c r="C327" s="54"/>
      <c r="D327" s="51"/>
      <c r="E327" s="52"/>
      <c r="F327" s="69"/>
      <c r="G327" s="69"/>
      <c r="H327" s="69"/>
    </row>
    <row r="328" spans="1:8">
      <c r="A328" s="33"/>
      <c r="B328" s="33"/>
      <c r="C328" s="54"/>
      <c r="D328" s="51"/>
      <c r="E328" s="52"/>
      <c r="F328" s="69"/>
      <c r="G328" s="69"/>
      <c r="H328" s="69"/>
    </row>
    <row r="329" spans="1:8">
      <c r="A329" s="33"/>
      <c r="B329" s="33"/>
      <c r="C329" s="54"/>
      <c r="D329" s="51"/>
      <c r="E329" s="52"/>
      <c r="F329" s="69"/>
      <c r="G329" s="69"/>
      <c r="H329" s="69"/>
    </row>
    <row r="330" spans="1:8">
      <c r="A330" s="33"/>
      <c r="B330" s="33"/>
      <c r="C330" s="54"/>
      <c r="D330" s="51"/>
      <c r="E330" s="52"/>
      <c r="F330" s="69"/>
      <c r="G330" s="69"/>
      <c r="H330" s="69"/>
    </row>
    <row r="331" spans="1:8">
      <c r="A331" s="33"/>
      <c r="B331" s="33"/>
      <c r="C331" s="54"/>
      <c r="D331" s="51"/>
      <c r="E331" s="52"/>
      <c r="F331" s="69"/>
      <c r="G331" s="69"/>
      <c r="H331" s="69"/>
    </row>
    <row r="332" spans="1:8">
      <c r="A332" s="33"/>
      <c r="B332" s="33"/>
      <c r="C332" s="54"/>
      <c r="D332" s="51"/>
      <c r="E332" s="52"/>
      <c r="F332" s="69"/>
      <c r="G332" s="69"/>
      <c r="H332" s="69"/>
    </row>
    <row r="333" spans="1:8">
      <c r="A333" s="33"/>
      <c r="B333" s="33"/>
      <c r="C333" s="54"/>
      <c r="D333" s="51"/>
      <c r="E333" s="52"/>
      <c r="F333" s="69"/>
      <c r="G333" s="69"/>
      <c r="H333" s="69"/>
    </row>
    <row r="334" spans="1:8">
      <c r="A334" s="33"/>
      <c r="B334" s="33"/>
      <c r="C334" s="54"/>
      <c r="D334" s="51"/>
      <c r="E334" s="52"/>
      <c r="F334" s="69"/>
      <c r="G334" s="69"/>
      <c r="H334" s="69"/>
    </row>
    <row r="335" spans="1:8">
      <c r="A335" s="33"/>
      <c r="B335" s="33"/>
      <c r="C335" s="54"/>
      <c r="D335" s="51"/>
      <c r="E335" s="52"/>
      <c r="F335" s="69"/>
      <c r="G335" s="69"/>
      <c r="H335" s="69"/>
    </row>
    <row r="336" spans="1:8">
      <c r="A336" s="33"/>
      <c r="B336" s="33"/>
      <c r="C336" s="54"/>
      <c r="D336" s="51"/>
      <c r="E336" s="52"/>
      <c r="F336" s="69"/>
      <c r="G336" s="69"/>
      <c r="H336" s="69"/>
    </row>
    <row r="337" spans="1:8">
      <c r="A337" s="33"/>
      <c r="B337" s="33"/>
      <c r="C337" s="54"/>
      <c r="D337" s="51"/>
      <c r="E337" s="52"/>
      <c r="F337" s="69"/>
      <c r="G337" s="69"/>
      <c r="H337" s="69"/>
    </row>
    <row r="338" spans="1:8">
      <c r="A338" s="33"/>
      <c r="B338" s="33"/>
      <c r="C338" s="54"/>
      <c r="D338" s="51"/>
      <c r="E338" s="52"/>
      <c r="F338" s="69"/>
      <c r="G338" s="69"/>
      <c r="H338" s="69"/>
    </row>
    <row r="339" spans="1:8">
      <c r="A339" s="33"/>
      <c r="B339" s="33"/>
      <c r="C339" s="54"/>
      <c r="D339" s="51"/>
      <c r="E339" s="52"/>
      <c r="F339" s="69"/>
      <c r="G339" s="69"/>
      <c r="H339" s="69"/>
    </row>
    <row r="340" spans="1:8">
      <c r="A340" s="33"/>
      <c r="B340" s="33"/>
      <c r="C340" s="54"/>
      <c r="D340" s="51"/>
      <c r="E340" s="52"/>
      <c r="F340" s="69"/>
      <c r="G340" s="69"/>
      <c r="H340" s="69"/>
    </row>
    <row r="341" spans="1:8">
      <c r="A341" s="33"/>
      <c r="B341" s="33"/>
      <c r="C341" s="54"/>
      <c r="D341" s="51"/>
      <c r="E341" s="52"/>
      <c r="F341" s="69"/>
      <c r="G341" s="69"/>
      <c r="H341" s="69"/>
    </row>
    <row r="342" spans="1:8">
      <c r="A342" s="33"/>
      <c r="B342" s="33"/>
      <c r="C342" s="54"/>
      <c r="D342" s="51"/>
      <c r="E342" s="52"/>
      <c r="F342" s="69"/>
      <c r="G342" s="69"/>
      <c r="H342" s="69"/>
    </row>
    <row r="343" spans="1:8">
      <c r="A343" s="33"/>
      <c r="B343" s="33"/>
      <c r="C343" s="54"/>
      <c r="D343" s="51"/>
      <c r="E343" s="52"/>
      <c r="F343" s="69"/>
      <c r="G343" s="69"/>
      <c r="H343" s="69"/>
    </row>
    <row r="344" spans="1:8">
      <c r="A344" s="33"/>
      <c r="B344" s="33"/>
      <c r="C344" s="54"/>
      <c r="D344" s="51"/>
      <c r="E344" s="52"/>
      <c r="F344" s="69"/>
      <c r="G344" s="69"/>
      <c r="H344" s="69"/>
    </row>
    <row r="345" spans="1:8">
      <c r="A345" s="33"/>
      <c r="B345" s="33"/>
      <c r="C345" s="54"/>
      <c r="D345" s="51"/>
      <c r="E345" s="52"/>
      <c r="F345" s="69"/>
      <c r="G345" s="69"/>
      <c r="H345" s="69"/>
    </row>
    <row r="346" spans="1:8">
      <c r="A346" s="33"/>
      <c r="B346" s="33"/>
      <c r="C346" s="54"/>
      <c r="D346" s="51"/>
      <c r="E346" s="52"/>
      <c r="F346" s="69"/>
      <c r="G346" s="69"/>
      <c r="H346" s="69"/>
    </row>
    <row r="347" spans="1:8">
      <c r="A347" s="33"/>
      <c r="B347" s="33"/>
      <c r="C347" s="54"/>
      <c r="D347" s="51"/>
      <c r="E347" s="52"/>
      <c r="F347" s="69"/>
      <c r="G347" s="69"/>
      <c r="H347" s="69"/>
    </row>
    <row r="348" spans="1:8">
      <c r="A348" s="33"/>
      <c r="B348" s="33"/>
      <c r="C348" s="54"/>
      <c r="D348" s="51"/>
      <c r="E348" s="52"/>
      <c r="F348" s="69"/>
      <c r="G348" s="69"/>
      <c r="H348" s="69"/>
    </row>
    <row r="349" spans="1:8">
      <c r="A349" s="33"/>
      <c r="B349" s="33"/>
      <c r="C349" s="38" t="s">
        <v>130</v>
      </c>
      <c r="D349" s="53" t="s">
        <v>131</v>
      </c>
      <c r="E349" s="52"/>
      <c r="F349" s="69"/>
      <c r="G349" s="69"/>
      <c r="H349" s="69"/>
    </row>
    <row r="350" spans="1:8">
      <c r="A350" s="33"/>
      <c r="B350" s="33"/>
      <c r="C350" s="54"/>
      <c r="D350" s="51"/>
      <c r="E350" s="52"/>
      <c r="F350" s="69"/>
      <c r="G350" s="69"/>
      <c r="H350" s="69"/>
    </row>
    <row r="351" spans="1:8">
      <c r="A351" s="33"/>
      <c r="B351" s="33"/>
      <c r="C351" s="54"/>
      <c r="D351" s="51"/>
      <c r="E351" s="52"/>
      <c r="F351" s="69"/>
      <c r="G351" s="69"/>
      <c r="H351" s="69"/>
    </row>
    <row r="352" spans="1:8">
      <c r="A352" s="33"/>
      <c r="B352" s="33"/>
      <c r="C352" s="54"/>
      <c r="D352" s="51"/>
      <c r="E352" s="52"/>
      <c r="F352" s="69"/>
      <c r="G352" s="69"/>
      <c r="H352" s="69"/>
    </row>
    <row r="353" spans="1:8">
      <c r="A353" s="33"/>
      <c r="B353" s="33"/>
      <c r="C353" s="54"/>
      <c r="D353" s="51"/>
      <c r="E353" s="52">
        <f>1121</f>
        <v>1121</v>
      </c>
      <c r="F353" s="69" t="s">
        <v>132</v>
      </c>
      <c r="G353" s="107" t="s">
        <v>101</v>
      </c>
      <c r="H353" s="69"/>
    </row>
    <row r="354" spans="1:8">
      <c r="A354" s="33"/>
      <c r="B354" s="33"/>
      <c r="C354" s="54"/>
      <c r="D354" s="51"/>
      <c r="E354" s="52">
        <v>1600</v>
      </c>
      <c r="F354" s="69" t="s">
        <v>132</v>
      </c>
      <c r="G354" s="110" t="s">
        <v>158</v>
      </c>
      <c r="H354" s="69"/>
    </row>
    <row r="355" spans="1:8">
      <c r="A355" s="33"/>
      <c r="B355" s="33"/>
      <c r="C355" s="54"/>
      <c r="D355" s="51"/>
      <c r="E355" s="52"/>
      <c r="F355" s="69"/>
      <c r="G355" s="69"/>
      <c r="H355" s="69"/>
    </row>
    <row r="356" spans="1:8">
      <c r="A356" s="33"/>
      <c r="B356" s="33"/>
      <c r="C356" s="54"/>
      <c r="D356" s="51"/>
      <c r="E356" s="52"/>
      <c r="F356" s="69"/>
      <c r="G356" s="69"/>
      <c r="H356" s="69"/>
    </row>
    <row r="357" spans="1:8">
      <c r="A357" s="33"/>
      <c r="B357" s="33"/>
      <c r="C357" s="54"/>
      <c r="D357" s="51"/>
      <c r="E357" s="52"/>
      <c r="F357" s="69"/>
      <c r="G357" s="69"/>
      <c r="H357" s="69"/>
    </row>
    <row r="358" spans="1:8">
      <c r="A358" s="33"/>
      <c r="B358" s="33"/>
      <c r="C358" s="54"/>
      <c r="D358" s="51"/>
      <c r="E358" s="52"/>
      <c r="F358" s="69"/>
      <c r="G358" s="69"/>
      <c r="H358" s="69"/>
    </row>
    <row r="359" spans="1:8">
      <c r="A359" s="33"/>
      <c r="B359" s="33"/>
      <c r="C359" s="54"/>
      <c r="D359" s="51"/>
      <c r="E359" s="52"/>
      <c r="F359" s="69"/>
      <c r="G359" s="69"/>
      <c r="H359" s="69"/>
    </row>
    <row r="360" spans="1:8">
      <c r="A360" s="33"/>
      <c r="B360" s="33"/>
      <c r="C360" s="54"/>
      <c r="D360" s="51"/>
      <c r="E360" s="52"/>
      <c r="F360" s="69"/>
      <c r="G360" s="69"/>
      <c r="H360" s="69"/>
    </row>
    <row r="361" spans="1:8">
      <c r="A361" s="33"/>
      <c r="B361" s="33"/>
      <c r="C361" s="54"/>
      <c r="D361" s="51"/>
      <c r="E361" s="52"/>
      <c r="F361" s="69"/>
      <c r="G361" s="69"/>
      <c r="H361" s="69"/>
    </row>
    <row r="362" spans="1:8">
      <c r="A362" s="33"/>
      <c r="B362" s="33"/>
      <c r="C362" s="54"/>
      <c r="D362" s="51"/>
      <c r="E362" s="52"/>
      <c r="F362" s="69"/>
      <c r="G362" s="69"/>
      <c r="H362" s="69"/>
    </row>
    <row r="363" spans="1:8">
      <c r="A363" s="33"/>
      <c r="B363" s="33"/>
      <c r="C363" s="54"/>
      <c r="D363" s="51"/>
      <c r="E363" s="52"/>
      <c r="F363" s="69"/>
      <c r="G363" s="69"/>
      <c r="H363" s="69"/>
    </row>
    <row r="364" spans="1:8">
      <c r="A364" s="33"/>
      <c r="B364" s="33"/>
      <c r="C364" s="54"/>
      <c r="D364" s="51"/>
      <c r="E364" s="52"/>
      <c r="F364" s="69"/>
      <c r="G364" s="69"/>
      <c r="H364" s="69"/>
    </row>
    <row r="365" spans="1:8">
      <c r="A365" s="33"/>
      <c r="B365" s="33"/>
      <c r="C365" s="54"/>
      <c r="D365" s="51"/>
      <c r="E365" s="52"/>
      <c r="F365" s="69"/>
      <c r="G365" s="69"/>
      <c r="H365" s="69"/>
    </row>
    <row r="366" spans="1:8">
      <c r="A366" s="33"/>
      <c r="B366" s="33"/>
      <c r="C366" s="54"/>
      <c r="D366" s="51"/>
      <c r="E366" s="52"/>
      <c r="F366" s="69"/>
      <c r="G366" s="69"/>
      <c r="H366" s="69"/>
    </row>
    <row r="367" spans="1:8">
      <c r="A367" s="33"/>
      <c r="B367" s="33"/>
      <c r="C367" s="54"/>
      <c r="D367" s="51"/>
      <c r="E367" s="52"/>
      <c r="F367" s="69"/>
      <c r="G367" s="69"/>
      <c r="H367" s="69"/>
    </row>
    <row r="368" spans="1:8">
      <c r="A368" s="33"/>
      <c r="B368" s="33"/>
      <c r="C368" s="54"/>
      <c r="D368" s="51"/>
      <c r="E368" s="52"/>
      <c r="F368" s="69"/>
      <c r="G368" s="69"/>
      <c r="H368" s="69"/>
    </row>
    <row r="369" spans="1:8">
      <c r="A369" s="33"/>
      <c r="B369" s="33"/>
      <c r="C369" s="54"/>
      <c r="D369" s="51"/>
      <c r="E369" s="52"/>
      <c r="F369" s="69"/>
      <c r="G369" s="69"/>
      <c r="H369" s="69"/>
    </row>
    <row r="370" spans="1:8">
      <c r="A370" s="33"/>
      <c r="B370" s="33"/>
      <c r="C370" s="54"/>
      <c r="D370" s="51"/>
      <c r="E370" s="52"/>
      <c r="F370" s="69"/>
      <c r="G370" s="69"/>
      <c r="H370" s="69"/>
    </row>
    <row r="371" spans="1:8">
      <c r="A371" s="33"/>
      <c r="B371" s="51"/>
      <c r="C371" s="54"/>
      <c r="D371" s="51"/>
      <c r="E371" s="52"/>
      <c r="F371" s="69"/>
      <c r="G371" s="69"/>
      <c r="H371" s="69"/>
    </row>
    <row r="372" spans="1:8">
      <c r="A372" s="33"/>
      <c r="B372" s="33"/>
      <c r="C372" s="54"/>
      <c r="D372" s="51"/>
      <c r="E372" s="52"/>
      <c r="F372" s="69"/>
      <c r="G372" s="69"/>
      <c r="H372" s="69"/>
    </row>
    <row r="373" spans="1:8">
      <c r="A373" s="33"/>
      <c r="B373" s="33"/>
      <c r="C373" s="54"/>
      <c r="D373" s="51"/>
      <c r="E373" s="52"/>
      <c r="F373" s="69"/>
      <c r="G373" s="69"/>
      <c r="H373" s="69"/>
    </row>
    <row r="374" spans="1:8">
      <c r="A374" s="33"/>
      <c r="B374" s="44"/>
      <c r="C374" s="43"/>
      <c r="D374" s="42"/>
      <c r="E374" s="118"/>
      <c r="F374" s="69"/>
      <c r="G374" s="69"/>
      <c r="H374" s="69"/>
    </row>
    <row r="375" spans="1:8">
      <c r="A375" s="33"/>
      <c r="B375" s="50"/>
      <c r="C375" s="54"/>
      <c r="D375" s="51"/>
      <c r="E375" s="120"/>
      <c r="F375" s="69"/>
      <c r="G375" s="69"/>
      <c r="H375" s="69"/>
    </row>
    <row r="376" spans="1:8">
      <c r="A376" s="33"/>
      <c r="B376" s="512" t="s">
        <v>125</v>
      </c>
      <c r="C376" s="54"/>
      <c r="D376" s="50"/>
      <c r="E376" s="45"/>
      <c r="F376" s="69"/>
      <c r="G376" s="69"/>
      <c r="H376" s="69"/>
    </row>
    <row r="377" spans="1:8">
      <c r="A377" s="33"/>
      <c r="B377" s="512"/>
      <c r="C377" s="54"/>
      <c r="D377" s="37" t="s">
        <v>42</v>
      </c>
      <c r="E377" s="52"/>
      <c r="F377" s="69"/>
      <c r="G377" s="69"/>
      <c r="H377" s="69"/>
    </row>
    <row r="378" spans="1:8">
      <c r="A378" s="33"/>
      <c r="B378" s="33"/>
      <c r="C378" s="54"/>
      <c r="D378" s="51"/>
      <c r="E378" s="52"/>
      <c r="F378" s="69"/>
      <c r="G378" s="69"/>
      <c r="H378" s="69"/>
    </row>
    <row r="379" spans="1:8">
      <c r="A379" s="33"/>
      <c r="B379" s="33"/>
      <c r="C379" s="54"/>
      <c r="D379" s="51"/>
      <c r="E379" s="52"/>
      <c r="F379" s="69"/>
      <c r="G379" s="69"/>
      <c r="H379" s="69"/>
    </row>
    <row r="380" spans="1:8">
      <c r="A380" s="33"/>
      <c r="B380" s="33"/>
      <c r="C380" s="54"/>
      <c r="D380" s="51"/>
      <c r="E380" s="52"/>
      <c r="F380" s="69"/>
      <c r="G380" s="69"/>
      <c r="H380" s="69"/>
    </row>
    <row r="381" spans="1:8">
      <c r="A381" s="33"/>
      <c r="B381" s="33"/>
      <c r="C381" s="54"/>
      <c r="D381" s="51"/>
      <c r="E381" s="52"/>
      <c r="F381" s="69"/>
      <c r="G381" s="69"/>
      <c r="H381" s="69"/>
    </row>
    <row r="382" spans="1:8">
      <c r="A382" s="33"/>
      <c r="B382" s="33"/>
      <c r="C382" s="54"/>
      <c r="D382" s="51"/>
      <c r="E382" s="52">
        <v>3184</v>
      </c>
      <c r="F382" s="69" t="s">
        <v>69</v>
      </c>
      <c r="G382" s="69" t="s">
        <v>81</v>
      </c>
      <c r="H382" s="69"/>
    </row>
    <row r="383" spans="1:8">
      <c r="A383" s="33"/>
      <c r="B383" s="33"/>
      <c r="C383" s="54"/>
      <c r="D383" s="51"/>
      <c r="E383" s="52">
        <v>52.35</v>
      </c>
      <c r="F383" s="69" t="s">
        <v>70</v>
      </c>
      <c r="G383" s="69" t="s">
        <v>55</v>
      </c>
      <c r="H383" s="69"/>
    </row>
    <row r="384" spans="1:8">
      <c r="A384" s="33"/>
      <c r="B384" s="33"/>
      <c r="C384" s="54">
        <v>46</v>
      </c>
      <c r="D384" s="51"/>
      <c r="E384" s="52">
        <v>9.57</v>
      </c>
      <c r="F384" s="69" t="s">
        <v>144</v>
      </c>
      <c r="G384" s="69" t="s">
        <v>80</v>
      </c>
      <c r="H384" s="69"/>
    </row>
    <row r="385" spans="1:8" s="111" customFormat="1">
      <c r="A385" s="115"/>
      <c r="B385" s="115"/>
      <c r="C385" s="54"/>
      <c r="D385" s="112"/>
      <c r="E385" s="52"/>
      <c r="F385" s="69"/>
      <c r="G385" s="69"/>
      <c r="H385" s="114"/>
    </row>
    <row r="386" spans="1:8" s="111" customFormat="1">
      <c r="A386" s="115"/>
      <c r="B386" s="115"/>
      <c r="C386" s="54"/>
      <c r="D386" s="112"/>
      <c r="E386" s="120"/>
      <c r="F386" s="114"/>
      <c r="G386" s="114"/>
      <c r="H386" s="114"/>
    </row>
    <row r="387" spans="1:8" s="111" customFormat="1">
      <c r="A387" s="115"/>
      <c r="B387" s="115"/>
      <c r="C387" s="54"/>
      <c r="D387" s="112"/>
      <c r="E387" s="120"/>
      <c r="F387" s="114"/>
      <c r="G387" s="114"/>
      <c r="H387" s="114"/>
    </row>
    <row r="388" spans="1:8" s="111" customFormat="1">
      <c r="A388" s="115"/>
      <c r="B388" s="115"/>
      <c r="C388" s="54"/>
      <c r="D388" s="112"/>
      <c r="E388" s="120"/>
      <c r="F388" s="114"/>
      <c r="G388" s="114"/>
      <c r="H388" s="114"/>
    </row>
    <row r="389" spans="1:8" s="111" customFormat="1">
      <c r="A389" s="115"/>
      <c r="B389" s="115"/>
      <c r="C389" s="54"/>
      <c r="D389" s="112"/>
      <c r="E389" s="120"/>
      <c r="F389" s="114"/>
      <c r="G389" s="114"/>
      <c r="H389" s="114"/>
    </row>
    <row r="390" spans="1:8" s="111" customFormat="1">
      <c r="A390" s="115"/>
      <c r="B390" s="115"/>
      <c r="C390" s="54"/>
      <c r="D390" s="112"/>
      <c r="E390" s="120"/>
      <c r="F390" s="114"/>
      <c r="G390" s="114"/>
      <c r="H390" s="114"/>
    </row>
    <row r="391" spans="1:8" s="111" customFormat="1">
      <c r="A391" s="115"/>
      <c r="B391" s="115"/>
      <c r="C391" s="54"/>
      <c r="D391" s="112"/>
      <c r="E391" s="120"/>
      <c r="F391" s="114"/>
      <c r="G391" s="114"/>
      <c r="H391" s="114"/>
    </row>
    <row r="392" spans="1:8" s="111" customFormat="1">
      <c r="A392" s="115"/>
      <c r="B392" s="115"/>
      <c r="C392" s="54"/>
      <c r="D392" s="112"/>
      <c r="E392" s="120"/>
      <c r="F392" s="114"/>
      <c r="G392" s="114"/>
      <c r="H392" s="114"/>
    </row>
    <row r="393" spans="1:8" s="111" customFormat="1">
      <c r="A393" s="115"/>
      <c r="B393" s="115"/>
      <c r="C393" s="54"/>
      <c r="D393" s="112"/>
      <c r="E393" s="120"/>
      <c r="F393" s="114"/>
      <c r="G393" s="114"/>
      <c r="H393" s="114"/>
    </row>
    <row r="394" spans="1:8" s="111" customFormat="1">
      <c r="A394" s="115"/>
      <c r="B394" s="115"/>
      <c r="C394" s="54"/>
      <c r="D394" s="112"/>
      <c r="E394" s="120"/>
      <c r="F394" s="114"/>
      <c r="G394" s="114"/>
      <c r="H394" s="114"/>
    </row>
    <row r="395" spans="1:8" s="111" customFormat="1">
      <c r="A395" s="115"/>
      <c r="B395" s="115"/>
      <c r="C395" s="54"/>
      <c r="D395" s="112"/>
      <c r="E395" s="120"/>
      <c r="F395" s="114"/>
      <c r="G395" s="114"/>
      <c r="H395" s="114"/>
    </row>
    <row r="396" spans="1:8" s="111" customFormat="1">
      <c r="A396" s="115"/>
      <c r="B396" s="115"/>
      <c r="C396" s="54"/>
      <c r="D396" s="112"/>
      <c r="E396" s="120"/>
      <c r="F396" s="114"/>
      <c r="G396" s="114"/>
      <c r="H396" s="114"/>
    </row>
    <row r="397" spans="1:8" s="111" customFormat="1">
      <c r="A397" s="115"/>
      <c r="B397" s="115"/>
      <c r="C397" s="54"/>
      <c r="D397" s="112"/>
      <c r="E397" s="120"/>
      <c r="F397" s="114"/>
      <c r="G397" s="114"/>
      <c r="H397" s="114"/>
    </row>
    <row r="398" spans="1:8" s="111" customFormat="1">
      <c r="A398" s="115"/>
      <c r="B398" s="115"/>
      <c r="C398" s="54"/>
      <c r="D398" s="112"/>
      <c r="E398" s="120"/>
      <c r="F398" s="114"/>
      <c r="G398" s="114"/>
      <c r="H398" s="114"/>
    </row>
    <row r="399" spans="1:8" s="111" customFormat="1">
      <c r="A399" s="115"/>
      <c r="B399" s="115"/>
      <c r="C399" s="54"/>
      <c r="D399" s="112"/>
      <c r="E399" s="120"/>
      <c r="F399" s="114"/>
      <c r="G399" s="114"/>
      <c r="H399" s="114"/>
    </row>
    <row r="400" spans="1:8" s="111" customFormat="1">
      <c r="A400" s="115"/>
      <c r="B400" s="115"/>
      <c r="C400" s="54"/>
      <c r="D400" s="112"/>
      <c r="E400" s="120"/>
      <c r="F400" s="114"/>
      <c r="G400" s="114"/>
      <c r="H400" s="114"/>
    </row>
    <row r="401" spans="1:8">
      <c r="A401" s="33"/>
      <c r="B401" s="44"/>
      <c r="C401" s="43"/>
      <c r="D401" s="42"/>
      <c r="E401" s="118"/>
      <c r="F401" s="69"/>
      <c r="G401" s="69"/>
      <c r="H401" s="69"/>
    </row>
    <row r="402" spans="1:8">
      <c r="A402" s="33"/>
      <c r="B402" s="83" t="s">
        <v>145</v>
      </c>
      <c r="C402" s="54"/>
      <c r="D402" s="51"/>
      <c r="E402" s="120"/>
      <c r="F402" s="69"/>
      <c r="G402" s="69"/>
      <c r="H402" s="69"/>
    </row>
    <row r="403" spans="1:8" s="111" customFormat="1">
      <c r="A403" s="115"/>
      <c r="B403" s="83"/>
      <c r="C403" s="54"/>
      <c r="D403" s="112"/>
      <c r="E403" s="36"/>
      <c r="F403" s="69"/>
      <c r="G403" s="69"/>
      <c r="H403" s="114"/>
    </row>
    <row r="404" spans="1:8" s="111" customFormat="1">
      <c r="A404" s="115"/>
      <c r="B404" s="83"/>
      <c r="C404" s="54">
        <v>22</v>
      </c>
      <c r="D404" s="112"/>
      <c r="E404" s="36"/>
      <c r="F404" s="114"/>
      <c r="G404" s="114"/>
      <c r="H404" s="114"/>
    </row>
    <row r="405" spans="1:8" s="111" customFormat="1">
      <c r="A405" s="115"/>
      <c r="B405" s="83"/>
      <c r="C405" s="54"/>
      <c r="D405" s="112"/>
      <c r="E405" s="36"/>
      <c r="F405" s="114"/>
      <c r="G405" s="114"/>
      <c r="H405" s="114"/>
    </row>
    <row r="406" spans="1:8" s="111" customFormat="1">
      <c r="A406" s="115"/>
      <c r="B406" s="83"/>
      <c r="C406" s="54"/>
      <c r="D406" s="112"/>
      <c r="E406" s="36"/>
      <c r="F406" s="114"/>
      <c r="G406" s="114"/>
      <c r="H406" s="114"/>
    </row>
    <row r="407" spans="1:8" s="111" customFormat="1">
      <c r="A407" s="115"/>
      <c r="B407" s="83"/>
      <c r="C407" s="54"/>
      <c r="D407" s="112"/>
      <c r="E407" s="36"/>
      <c r="F407" s="114"/>
      <c r="G407" s="114"/>
      <c r="H407" s="114"/>
    </row>
    <row r="408" spans="1:8" s="111" customFormat="1">
      <c r="A408" s="115"/>
      <c r="B408" s="83"/>
      <c r="C408" s="54"/>
      <c r="D408" s="112"/>
      <c r="E408" s="36"/>
      <c r="F408" s="114"/>
      <c r="G408" s="114"/>
      <c r="H408" s="114"/>
    </row>
    <row r="409" spans="1:8" s="111" customFormat="1">
      <c r="A409" s="115"/>
      <c r="B409" s="83"/>
      <c r="C409" s="54"/>
      <c r="D409" s="112"/>
      <c r="E409" s="36"/>
      <c r="F409" s="114"/>
      <c r="G409" s="114"/>
      <c r="H409" s="114"/>
    </row>
    <row r="410" spans="1:8" s="111" customFormat="1">
      <c r="A410" s="115"/>
      <c r="B410" s="83"/>
      <c r="C410" s="54"/>
      <c r="D410" s="112"/>
      <c r="E410" s="36"/>
      <c r="F410" s="114"/>
      <c r="G410" s="114"/>
      <c r="H410" s="114"/>
    </row>
    <row r="411" spans="1:8" s="111" customFormat="1">
      <c r="A411" s="115"/>
      <c r="B411" s="83"/>
      <c r="C411" s="54"/>
      <c r="D411" s="112"/>
      <c r="E411" s="36"/>
      <c r="F411" s="114"/>
      <c r="G411" s="114"/>
      <c r="H411" s="114"/>
    </row>
    <row r="412" spans="1:8" s="111" customFormat="1">
      <c r="A412" s="115"/>
      <c r="B412" s="83"/>
      <c r="C412" s="54"/>
      <c r="D412" s="112"/>
      <c r="E412" s="36"/>
      <c r="F412" s="114"/>
      <c r="G412" s="114"/>
      <c r="H412" s="114"/>
    </row>
    <row r="413" spans="1:8" s="111" customFormat="1">
      <c r="A413" s="115"/>
      <c r="B413" s="83"/>
      <c r="C413" s="54"/>
      <c r="D413" s="112"/>
      <c r="E413" s="36"/>
      <c r="F413" s="114"/>
      <c r="G413" s="114"/>
      <c r="H413" s="114"/>
    </row>
    <row r="414" spans="1:8" s="111" customFormat="1">
      <c r="A414" s="115"/>
      <c r="B414" s="83"/>
      <c r="C414" s="54"/>
      <c r="D414" s="112"/>
      <c r="E414" s="36"/>
      <c r="F414" s="114"/>
      <c r="G414" s="114"/>
      <c r="H414" s="114"/>
    </row>
    <row r="415" spans="1:8">
      <c r="A415" s="33"/>
      <c r="B415" s="83"/>
      <c r="C415" s="54"/>
      <c r="D415" s="53" t="s">
        <v>48</v>
      </c>
      <c r="E415" s="36"/>
      <c r="F415" s="114"/>
      <c r="G415" s="114"/>
      <c r="H415" s="69"/>
    </row>
    <row r="416" spans="1:8">
      <c r="A416" s="33"/>
      <c r="B416" s="112"/>
      <c r="C416" s="54"/>
      <c r="D416" s="51"/>
      <c r="E416" s="36"/>
      <c r="F416" s="69"/>
      <c r="G416" s="69"/>
      <c r="H416" s="69"/>
    </row>
    <row r="417" spans="1:10">
      <c r="A417" s="33"/>
      <c r="B417" s="115"/>
      <c r="C417" s="54">
        <v>22</v>
      </c>
      <c r="D417" s="51"/>
      <c r="E417" s="36"/>
      <c r="F417" s="69"/>
      <c r="G417" s="69"/>
      <c r="H417" s="69"/>
    </row>
    <row r="418" spans="1:10">
      <c r="A418" s="33"/>
      <c r="B418" s="51"/>
      <c r="C418" s="54"/>
      <c r="D418" s="51"/>
      <c r="E418" s="35"/>
      <c r="F418" s="71"/>
      <c r="G418" s="70"/>
      <c r="H418" s="69"/>
    </row>
    <row r="419" spans="1:10">
      <c r="B419" s="69"/>
      <c r="D419" s="69"/>
      <c r="E419" s="35"/>
      <c r="F419" s="99"/>
      <c r="G419" s="84"/>
      <c r="H419" s="69"/>
    </row>
    <row r="420" spans="1:10">
      <c r="B420" s="69"/>
      <c r="D420" s="69"/>
      <c r="E420" s="73">
        <v>0.85</v>
      </c>
      <c r="F420" s="99" t="s">
        <v>24</v>
      </c>
      <c r="G420" s="96" t="s">
        <v>108</v>
      </c>
      <c r="H420" s="69"/>
    </row>
    <row r="421" spans="1:10">
      <c r="B421" s="51"/>
      <c r="D421" s="51"/>
      <c r="E421" s="35">
        <v>4</v>
      </c>
      <c r="F421" s="99" t="s">
        <v>76</v>
      </c>
      <c r="G421" s="96" t="s">
        <v>19</v>
      </c>
      <c r="H421" s="70"/>
      <c r="I421" s="82"/>
      <c r="J421" s="33"/>
    </row>
    <row r="422" spans="1:10">
      <c r="B422" s="69"/>
      <c r="D422" s="51"/>
      <c r="E422" s="35">
        <v>40</v>
      </c>
      <c r="F422" s="99" t="s">
        <v>76</v>
      </c>
      <c r="G422" s="89" t="s">
        <v>218</v>
      </c>
      <c r="H422" s="84"/>
      <c r="I422" s="93"/>
      <c r="J422" s="33"/>
    </row>
    <row r="423" spans="1:10">
      <c r="B423" s="69"/>
      <c r="D423" s="51"/>
      <c r="E423" s="35"/>
      <c r="F423" s="99"/>
      <c r="G423" s="77"/>
      <c r="H423" s="96"/>
      <c r="I423" s="87"/>
      <c r="J423" s="33"/>
    </row>
    <row r="424" spans="1:10">
      <c r="B424" s="69"/>
      <c r="D424" s="51"/>
      <c r="E424" s="35"/>
      <c r="F424" s="99"/>
      <c r="G424" s="89"/>
      <c r="H424" s="96"/>
      <c r="I424" s="87"/>
      <c r="J424" s="33"/>
    </row>
    <row r="425" spans="1:10">
      <c r="B425" s="69"/>
      <c r="D425" s="51"/>
      <c r="E425" s="35"/>
      <c r="F425" s="99"/>
      <c r="G425" s="89"/>
      <c r="H425" s="89"/>
      <c r="I425" s="89"/>
      <c r="J425" s="33"/>
    </row>
    <row r="426" spans="1:10">
      <c r="B426" s="69"/>
      <c r="D426" s="51"/>
      <c r="E426" s="35"/>
      <c r="F426" s="99"/>
      <c r="G426" s="89"/>
      <c r="H426" s="77"/>
      <c r="I426" s="77"/>
      <c r="J426" s="33"/>
    </row>
    <row r="427" spans="1:10">
      <c r="D427" s="51"/>
      <c r="E427" s="36"/>
      <c r="F427" s="51"/>
      <c r="G427" s="51"/>
      <c r="H427" s="89"/>
      <c r="I427" s="89"/>
      <c r="J427" s="33"/>
    </row>
    <row r="428" spans="1:10">
      <c r="D428" s="51"/>
      <c r="E428" s="36"/>
      <c r="F428" s="51"/>
      <c r="G428" s="51"/>
      <c r="H428" s="79"/>
      <c r="I428" s="79"/>
      <c r="J428" s="61"/>
    </row>
    <row r="429" spans="1:10">
      <c r="D429" s="51"/>
      <c r="E429" s="36"/>
      <c r="F429" s="51"/>
      <c r="G429" s="51"/>
      <c r="H429" s="79"/>
      <c r="I429" s="79"/>
      <c r="J429" s="61"/>
    </row>
    <row r="430" spans="1:10">
      <c r="D430" s="51"/>
      <c r="E430" s="36"/>
      <c r="F430" s="69"/>
      <c r="G430" s="69"/>
      <c r="H430" s="74"/>
      <c r="I430" s="74"/>
      <c r="J430" s="61"/>
    </row>
    <row r="431" spans="1:10">
      <c r="D431" s="51"/>
      <c r="E431" s="36"/>
      <c r="F431" s="69"/>
      <c r="G431" s="69"/>
      <c r="H431" s="74"/>
      <c r="I431" s="74"/>
      <c r="J431" s="61"/>
    </row>
    <row r="432" spans="1:10">
      <c r="D432" s="51"/>
      <c r="E432" s="36"/>
      <c r="F432" s="69"/>
      <c r="G432" s="69"/>
      <c r="H432" s="51"/>
      <c r="I432" s="51"/>
      <c r="J432" s="33"/>
    </row>
    <row r="433" spans="3:9">
      <c r="C433" s="90">
        <v>33</v>
      </c>
      <c r="D433" s="69"/>
      <c r="E433" s="36"/>
      <c r="F433" s="69"/>
      <c r="G433" s="69"/>
      <c r="H433" s="69"/>
      <c r="I433" s="69"/>
    </row>
    <row r="434" spans="3:9">
      <c r="D434" s="53" t="s">
        <v>110</v>
      </c>
      <c r="E434" s="36"/>
      <c r="F434" s="69"/>
      <c r="G434" s="69"/>
      <c r="H434" s="69"/>
      <c r="I434" s="69"/>
    </row>
    <row r="435" spans="3:9">
      <c r="D435" s="69"/>
      <c r="E435" s="36"/>
      <c r="F435" s="69"/>
      <c r="G435" s="69"/>
      <c r="H435" s="69"/>
      <c r="I435" s="69"/>
    </row>
    <row r="436" spans="3:9">
      <c r="D436" s="69"/>
      <c r="E436" s="36"/>
      <c r="F436" s="69"/>
      <c r="G436" s="69"/>
      <c r="H436" s="69"/>
      <c r="I436" s="69"/>
    </row>
    <row r="437" spans="3:9">
      <c r="D437" s="69"/>
      <c r="E437" s="36"/>
      <c r="F437" s="69"/>
      <c r="G437" s="69"/>
      <c r="H437" s="69"/>
      <c r="I437" s="69"/>
    </row>
    <row r="438" spans="3:9">
      <c r="D438" s="69"/>
      <c r="E438" s="36"/>
      <c r="F438" s="69"/>
      <c r="G438" s="69"/>
      <c r="H438" s="69"/>
    </row>
    <row r="439" spans="3:9">
      <c r="D439" s="69"/>
      <c r="E439" s="36"/>
      <c r="F439" s="69"/>
      <c r="G439" s="95" t="s">
        <v>115</v>
      </c>
      <c r="H439" s="69"/>
    </row>
    <row r="440" spans="3:9">
      <c r="D440" s="69"/>
      <c r="E440" s="36">
        <v>3419</v>
      </c>
      <c r="F440" s="69" t="s">
        <v>69</v>
      </c>
      <c r="G440" s="69" t="s">
        <v>111</v>
      </c>
      <c r="H440" s="69"/>
    </row>
    <row r="441" spans="3:9">
      <c r="D441" s="69"/>
      <c r="E441" s="88">
        <v>0.35</v>
      </c>
      <c r="F441" s="69" t="s">
        <v>24</v>
      </c>
      <c r="G441" s="69" t="s">
        <v>54</v>
      </c>
      <c r="H441" s="69"/>
    </row>
    <row r="442" spans="3:9">
      <c r="D442" s="69"/>
      <c r="E442" s="36"/>
      <c r="F442" s="69"/>
      <c r="G442" s="95"/>
      <c r="H442" s="69"/>
    </row>
    <row r="443" spans="3:9">
      <c r="D443" s="69"/>
      <c r="E443" s="36"/>
      <c r="F443" s="69"/>
      <c r="G443" s="69"/>
      <c r="H443" s="69"/>
    </row>
    <row r="444" spans="3:9">
      <c r="D444" s="69"/>
      <c r="E444" s="36"/>
      <c r="F444" s="69"/>
      <c r="G444" s="69"/>
      <c r="H444" s="69"/>
    </row>
    <row r="445" spans="3:9">
      <c r="D445" s="69"/>
      <c r="E445" s="36"/>
      <c r="F445" s="69"/>
      <c r="G445" s="69"/>
      <c r="H445" s="69"/>
    </row>
    <row r="446" spans="3:9">
      <c r="D446" s="69"/>
      <c r="E446" s="36"/>
      <c r="F446" s="69"/>
      <c r="G446" s="69"/>
      <c r="H446" s="69"/>
    </row>
    <row r="447" spans="3:9">
      <c r="D447" s="69"/>
      <c r="E447" s="36"/>
      <c r="F447" s="69"/>
      <c r="G447" s="69"/>
      <c r="H447" s="69"/>
    </row>
    <row r="448" spans="3:9">
      <c r="D448" s="69"/>
      <c r="E448" s="36"/>
      <c r="F448" s="69"/>
      <c r="G448" s="69"/>
      <c r="H448" s="69"/>
    </row>
    <row r="449" spans="4:8">
      <c r="D449" s="69"/>
      <c r="E449" s="36"/>
      <c r="F449" s="69"/>
      <c r="G449" s="69"/>
      <c r="H449" s="69"/>
    </row>
    <row r="450" spans="4:8">
      <c r="D450" s="69"/>
      <c r="E450" s="36"/>
      <c r="F450" s="69"/>
      <c r="G450" s="69"/>
      <c r="H450" s="69"/>
    </row>
    <row r="451" spans="4:8">
      <c r="D451" s="69"/>
      <c r="E451" s="36"/>
      <c r="F451" s="69"/>
      <c r="G451" s="69"/>
      <c r="H451" s="69"/>
    </row>
    <row r="452" spans="4:8">
      <c r="D452" s="69"/>
      <c r="E452" s="36"/>
      <c r="F452" s="69"/>
      <c r="G452" s="69"/>
      <c r="H452" s="69"/>
    </row>
    <row r="453" spans="4:8">
      <c r="D453" s="69"/>
      <c r="E453" s="36"/>
      <c r="F453" s="69"/>
      <c r="G453" s="69"/>
      <c r="H453" s="69"/>
    </row>
    <row r="454" spans="4:8">
      <c r="D454" s="69"/>
      <c r="E454" s="36"/>
      <c r="F454" s="69"/>
      <c r="G454" s="69"/>
      <c r="H454" s="69"/>
    </row>
    <row r="455" spans="4:8">
      <c r="D455" s="69"/>
      <c r="E455" s="36"/>
      <c r="F455" s="69"/>
      <c r="G455" s="69"/>
      <c r="H455" s="69"/>
    </row>
    <row r="456" spans="4:8">
      <c r="D456" s="69"/>
      <c r="E456" s="36"/>
      <c r="F456" s="69"/>
      <c r="G456" s="69"/>
      <c r="H456" s="69"/>
    </row>
    <row r="457" spans="4:8">
      <c r="D457" s="69"/>
      <c r="E457" s="36"/>
      <c r="F457" s="69"/>
      <c r="G457" s="69"/>
      <c r="H457" s="69"/>
    </row>
    <row r="458" spans="4:8">
      <c r="D458" s="69"/>
      <c r="E458" s="36"/>
      <c r="F458" s="69"/>
      <c r="G458" s="69"/>
      <c r="H458" s="69"/>
    </row>
    <row r="459" spans="4:8">
      <c r="D459" s="69"/>
      <c r="E459" s="36"/>
      <c r="F459" s="69"/>
      <c r="G459" s="69"/>
      <c r="H459" s="69"/>
    </row>
    <row r="460" spans="4:8">
      <c r="D460" s="69"/>
      <c r="E460" s="36"/>
      <c r="F460" s="69"/>
      <c r="G460" s="69"/>
      <c r="H460" s="69"/>
    </row>
    <row r="461" spans="4:8">
      <c r="D461" s="69"/>
      <c r="E461" s="81"/>
      <c r="F461" s="69"/>
      <c r="G461" s="69"/>
      <c r="H461" s="69"/>
    </row>
    <row r="462" spans="4:8">
      <c r="D462" s="69"/>
      <c r="E462" s="81"/>
      <c r="F462" s="69"/>
      <c r="G462" s="69"/>
      <c r="H462" s="69"/>
    </row>
    <row r="463" spans="4:8">
      <c r="D463" s="69"/>
      <c r="E463" s="81"/>
      <c r="F463" s="69"/>
      <c r="G463" s="69"/>
      <c r="H463" s="69"/>
    </row>
    <row r="464" spans="4:8">
      <c r="D464" s="69"/>
      <c r="E464" s="81"/>
      <c r="F464" s="69"/>
      <c r="G464" s="69"/>
      <c r="H464" s="69"/>
    </row>
    <row r="465" spans="3:8">
      <c r="D465" s="69"/>
      <c r="E465" s="81"/>
      <c r="F465" s="69"/>
      <c r="G465" s="69"/>
      <c r="H465" s="69"/>
    </row>
    <row r="466" spans="3:8">
      <c r="D466" s="69"/>
      <c r="E466" s="81"/>
      <c r="F466" s="69"/>
      <c r="G466" s="69"/>
      <c r="H466" s="69"/>
    </row>
    <row r="467" spans="3:8">
      <c r="D467" s="69"/>
      <c r="E467" s="81"/>
      <c r="F467" s="69"/>
      <c r="G467" s="69"/>
      <c r="H467" s="69"/>
    </row>
    <row r="468" spans="3:8">
      <c r="D468" s="69"/>
      <c r="E468" s="81"/>
      <c r="F468" s="69"/>
      <c r="G468" s="69"/>
      <c r="H468" s="69"/>
    </row>
    <row r="469" spans="3:8">
      <c r="D469" s="69"/>
      <c r="E469" s="81"/>
      <c r="F469" s="69"/>
      <c r="G469" s="69"/>
      <c r="H469" s="69"/>
    </row>
    <row r="470" spans="3:8">
      <c r="D470" s="69"/>
      <c r="E470" s="81"/>
      <c r="F470" s="69"/>
      <c r="G470" s="69"/>
      <c r="H470" s="69"/>
    </row>
    <row r="471" spans="3:8">
      <c r="D471" s="69"/>
      <c r="E471" s="81"/>
      <c r="F471" s="69"/>
      <c r="G471" s="69"/>
      <c r="H471" s="69"/>
    </row>
    <row r="472" spans="3:8">
      <c r="D472" s="69"/>
      <c r="E472" s="81"/>
      <c r="F472" s="69"/>
      <c r="G472" s="69"/>
      <c r="H472" s="69"/>
    </row>
    <row r="473" spans="3:8">
      <c r="C473" s="90">
        <v>38</v>
      </c>
      <c r="D473" s="95" t="s">
        <v>128</v>
      </c>
      <c r="E473" s="81"/>
      <c r="F473" s="69"/>
      <c r="G473" s="69"/>
      <c r="H473" s="69"/>
    </row>
    <row r="474" spans="3:8">
      <c r="D474" s="69"/>
      <c r="E474" s="81"/>
      <c r="F474" s="69"/>
      <c r="G474" s="69"/>
      <c r="H474" s="69"/>
    </row>
    <row r="475" spans="3:8">
      <c r="D475" s="69"/>
      <c r="E475" s="81"/>
      <c r="F475" s="69"/>
      <c r="G475" s="95"/>
      <c r="H475" s="69"/>
    </row>
    <row r="476" spans="3:8">
      <c r="D476" s="69"/>
      <c r="E476" s="81"/>
      <c r="F476" s="69"/>
      <c r="G476" s="69"/>
      <c r="H476" s="69"/>
    </row>
    <row r="477" spans="3:8">
      <c r="D477" s="69"/>
      <c r="E477" s="81"/>
      <c r="F477" s="69"/>
      <c r="G477" s="95" t="s">
        <v>114</v>
      </c>
      <c r="H477" s="69"/>
    </row>
    <row r="478" spans="3:8">
      <c r="D478" s="69"/>
      <c r="E478" s="81">
        <f>3714-1128</f>
        <v>2586</v>
      </c>
      <c r="F478" s="69" t="s">
        <v>69</v>
      </c>
      <c r="G478" s="69" t="s">
        <v>112</v>
      </c>
      <c r="H478" s="69"/>
    </row>
    <row r="479" spans="3:8" s="111" customFormat="1">
      <c r="C479" s="90"/>
      <c r="D479" s="114"/>
      <c r="E479" s="122">
        <v>0.33100000000000002</v>
      </c>
      <c r="F479" s="114" t="s">
        <v>24</v>
      </c>
      <c r="G479" s="114" t="s">
        <v>54</v>
      </c>
      <c r="H479" s="114"/>
    </row>
    <row r="480" spans="3:8" s="111" customFormat="1">
      <c r="C480" s="90"/>
      <c r="D480" s="114"/>
      <c r="E480" s="122"/>
      <c r="F480" s="114" t="s">
        <v>13</v>
      </c>
      <c r="G480" s="114" t="s">
        <v>185</v>
      </c>
      <c r="H480" s="114"/>
    </row>
    <row r="481" spans="3:8" s="111" customFormat="1">
      <c r="C481" s="90"/>
      <c r="D481" s="114"/>
      <c r="E481" s="122"/>
      <c r="F481" s="114"/>
      <c r="G481" s="114"/>
      <c r="H481" s="114"/>
    </row>
    <row r="482" spans="3:8">
      <c r="D482" s="69"/>
      <c r="E482" s="81"/>
      <c r="F482" s="69"/>
      <c r="G482" s="69"/>
      <c r="H482" s="69"/>
    </row>
    <row r="483" spans="3:8">
      <c r="D483" s="69"/>
      <c r="E483" s="81"/>
      <c r="F483" s="69"/>
      <c r="G483" s="95" t="s">
        <v>113</v>
      </c>
      <c r="H483" s="69"/>
    </row>
    <row r="484" spans="3:8">
      <c r="D484" s="69"/>
      <c r="E484" s="81">
        <v>3714</v>
      </c>
      <c r="F484" s="69" t="s">
        <v>69</v>
      </c>
      <c r="G484" s="69" t="s">
        <v>112</v>
      </c>
      <c r="H484" s="69"/>
    </row>
    <row r="485" spans="3:8">
      <c r="D485" s="69"/>
      <c r="E485" s="81"/>
      <c r="F485" s="69"/>
      <c r="G485" s="69"/>
      <c r="H485" s="69"/>
    </row>
    <row r="486" spans="3:8">
      <c r="D486" s="69"/>
      <c r="E486" s="81"/>
      <c r="F486" s="69"/>
      <c r="G486" s="69"/>
      <c r="H486" s="69"/>
    </row>
    <row r="487" spans="3:8">
      <c r="D487" s="69"/>
      <c r="E487" s="81"/>
      <c r="F487" s="69"/>
      <c r="G487" s="69"/>
      <c r="H487" s="69"/>
    </row>
    <row r="488" spans="3:8">
      <c r="D488" s="69"/>
      <c r="E488" s="81"/>
      <c r="F488" s="69"/>
      <c r="G488" s="69"/>
      <c r="H488" s="69"/>
    </row>
    <row r="489" spans="3:8">
      <c r="D489" s="69"/>
      <c r="E489" s="81"/>
      <c r="F489" s="69"/>
      <c r="G489" s="69"/>
      <c r="H489" s="69"/>
    </row>
    <row r="490" spans="3:8">
      <c r="D490" s="69"/>
      <c r="E490" s="81"/>
      <c r="F490" s="69"/>
      <c r="G490" s="69"/>
      <c r="H490" s="69"/>
    </row>
    <row r="491" spans="3:8">
      <c r="D491" s="69"/>
      <c r="E491" s="81"/>
      <c r="F491" s="69"/>
      <c r="G491" s="69"/>
      <c r="H491" s="69"/>
    </row>
    <row r="492" spans="3:8">
      <c r="D492" s="69"/>
      <c r="E492" s="81"/>
      <c r="F492" s="69"/>
      <c r="G492" s="69"/>
      <c r="H492" s="69"/>
    </row>
    <row r="493" spans="3:8">
      <c r="D493" s="69"/>
      <c r="E493" s="81"/>
      <c r="F493" s="69"/>
      <c r="G493" s="69"/>
      <c r="H493" s="69"/>
    </row>
    <row r="494" spans="3:8">
      <c r="D494" s="69"/>
      <c r="E494" s="81"/>
      <c r="F494" s="69"/>
      <c r="G494" s="69"/>
      <c r="H494" s="69"/>
    </row>
    <row r="495" spans="3:8">
      <c r="D495" s="69"/>
      <c r="E495" s="81"/>
      <c r="F495" s="69"/>
      <c r="G495" s="69"/>
      <c r="H495" s="69"/>
    </row>
    <row r="496" spans="3:8">
      <c r="D496" s="69"/>
      <c r="E496" s="81"/>
      <c r="F496" s="69"/>
      <c r="G496" s="69"/>
      <c r="H496" s="69"/>
    </row>
    <row r="497" spans="4:8">
      <c r="D497" s="69"/>
      <c r="E497" s="81"/>
      <c r="F497" s="69"/>
      <c r="G497" s="69"/>
      <c r="H497" s="69"/>
    </row>
    <row r="498" spans="4:8">
      <c r="D498" s="69"/>
      <c r="E498" s="81"/>
      <c r="F498" s="69"/>
      <c r="G498" s="69"/>
      <c r="H498" s="69"/>
    </row>
    <row r="499" spans="4:8">
      <c r="D499" s="69"/>
      <c r="E499" s="81"/>
      <c r="F499" s="69"/>
      <c r="G499" s="69"/>
      <c r="H499" s="69"/>
    </row>
    <row r="500" spans="4:8">
      <c r="D500" s="69"/>
      <c r="E500" s="81"/>
      <c r="F500" s="69"/>
      <c r="G500" s="69"/>
      <c r="H500" s="69"/>
    </row>
    <row r="501" spans="4:8">
      <c r="D501" s="69"/>
      <c r="E501" s="81"/>
      <c r="F501" s="69"/>
      <c r="G501" s="69"/>
      <c r="H501" s="69"/>
    </row>
    <row r="502" spans="4:8">
      <c r="D502" s="69"/>
      <c r="E502" s="81"/>
      <c r="F502" s="69"/>
      <c r="G502" s="69"/>
      <c r="H502" s="69"/>
    </row>
    <row r="503" spans="4:8">
      <c r="D503" s="69"/>
      <c r="E503" s="81"/>
      <c r="F503" s="69"/>
      <c r="G503" s="69"/>
      <c r="H503" s="69"/>
    </row>
    <row r="504" spans="4:8">
      <c r="D504" s="69"/>
      <c r="E504" s="81"/>
      <c r="F504" s="69"/>
      <c r="G504" s="69"/>
      <c r="H504" s="69"/>
    </row>
    <row r="505" spans="4:8">
      <c r="D505" s="69"/>
      <c r="E505" s="81"/>
      <c r="F505" s="69"/>
      <c r="G505" s="69"/>
      <c r="H505" s="69"/>
    </row>
    <row r="506" spans="4:8">
      <c r="D506" s="69"/>
      <c r="E506" s="81"/>
      <c r="F506" s="69"/>
      <c r="G506" s="69"/>
      <c r="H506" s="69"/>
    </row>
    <row r="507" spans="4:8">
      <c r="D507" s="69"/>
      <c r="E507" s="81"/>
      <c r="F507" s="69"/>
      <c r="G507" s="69"/>
      <c r="H507" s="69"/>
    </row>
    <row r="508" spans="4:8">
      <c r="D508" s="69"/>
      <c r="E508" s="81"/>
      <c r="F508" s="69"/>
      <c r="G508" s="69"/>
      <c r="H508" s="69"/>
    </row>
    <row r="509" spans="4:8">
      <c r="D509" s="69"/>
      <c r="E509" s="81"/>
      <c r="F509" s="69"/>
      <c r="G509" s="69"/>
      <c r="H509" s="69"/>
    </row>
    <row r="510" spans="4:8">
      <c r="D510" s="69"/>
      <c r="E510" s="81"/>
      <c r="F510" s="69"/>
      <c r="G510" s="69"/>
      <c r="H510" s="69"/>
    </row>
    <row r="511" spans="4:8">
      <c r="D511" s="95" t="s">
        <v>116</v>
      </c>
      <c r="E511" s="81"/>
      <c r="F511" s="69"/>
      <c r="G511" s="69"/>
      <c r="H511" s="69"/>
    </row>
    <row r="512" spans="4:8">
      <c r="D512" s="69"/>
      <c r="E512" s="81"/>
      <c r="F512" s="69"/>
      <c r="G512" s="69"/>
      <c r="H512" s="69"/>
    </row>
    <row r="513" spans="4:8">
      <c r="D513" s="69"/>
      <c r="E513" s="36"/>
      <c r="F513" s="69"/>
      <c r="G513" s="95" t="s">
        <v>116</v>
      </c>
      <c r="H513" s="69"/>
    </row>
    <row r="514" spans="4:8">
      <c r="D514" s="69"/>
      <c r="E514" s="36">
        <v>3166</v>
      </c>
      <c r="F514" s="69" t="s">
        <v>69</v>
      </c>
      <c r="G514" s="69" t="s">
        <v>111</v>
      </c>
      <c r="H514" s="69"/>
    </row>
    <row r="515" spans="4:8">
      <c r="D515" s="69"/>
      <c r="E515" s="88">
        <v>0.35</v>
      </c>
      <c r="F515" s="69" t="s">
        <v>24</v>
      </c>
      <c r="G515" s="69" t="s">
        <v>54</v>
      </c>
      <c r="H515" s="69"/>
    </row>
    <row r="516" spans="4:8">
      <c r="D516" s="69"/>
      <c r="E516" s="81">
        <f>3166-1990</f>
        <v>1176</v>
      </c>
      <c r="F516" s="69" t="s">
        <v>69</v>
      </c>
      <c r="G516" s="69" t="s">
        <v>117</v>
      </c>
      <c r="H516" s="69"/>
    </row>
    <row r="517" spans="4:8">
      <c r="D517" s="69"/>
      <c r="E517" s="81">
        <v>1990</v>
      </c>
      <c r="F517" s="69" t="s">
        <v>69</v>
      </c>
      <c r="G517" s="69" t="s">
        <v>118</v>
      </c>
      <c r="H517" s="69"/>
    </row>
    <row r="518" spans="4:8">
      <c r="D518" s="69"/>
      <c r="E518" s="81"/>
      <c r="F518" s="69"/>
      <c r="G518" s="69"/>
      <c r="H518" s="69"/>
    </row>
    <row r="519" spans="4:8">
      <c r="D519" s="69"/>
      <c r="E519" s="81"/>
      <c r="F519" s="69"/>
      <c r="G519" s="69"/>
      <c r="H519" s="69"/>
    </row>
    <row r="520" spans="4:8">
      <c r="D520" s="69"/>
      <c r="E520" s="81"/>
      <c r="F520" s="69"/>
      <c r="G520" s="69"/>
      <c r="H520" s="69"/>
    </row>
    <row r="521" spans="4:8">
      <c r="D521" s="69"/>
      <c r="E521" s="36"/>
      <c r="F521" s="114"/>
      <c r="G521" s="119" t="s">
        <v>155</v>
      </c>
      <c r="H521" s="69"/>
    </row>
    <row r="522" spans="4:8">
      <c r="D522" s="69"/>
      <c r="E522" s="36">
        <v>1990</v>
      </c>
      <c r="F522" s="114" t="s">
        <v>69</v>
      </c>
      <c r="G522" s="114" t="s">
        <v>111</v>
      </c>
      <c r="H522" s="69"/>
    </row>
    <row r="523" spans="4:8">
      <c r="D523" s="69"/>
      <c r="E523" s="88">
        <v>0.44900000000000001</v>
      </c>
      <c r="F523" s="114" t="s">
        <v>24</v>
      </c>
      <c r="G523" s="114" t="s">
        <v>54</v>
      </c>
      <c r="H523" s="69"/>
    </row>
    <row r="524" spans="4:8">
      <c r="D524" s="69"/>
      <c r="E524" s="122">
        <v>689</v>
      </c>
      <c r="F524" s="114" t="s">
        <v>13</v>
      </c>
      <c r="G524" s="114" t="s">
        <v>185</v>
      </c>
      <c r="H524" s="69"/>
    </row>
    <row r="525" spans="4:8">
      <c r="D525" s="69"/>
      <c r="E525" s="122"/>
      <c r="F525" s="114"/>
      <c r="G525" s="114"/>
      <c r="H525" s="69"/>
    </row>
    <row r="526" spans="4:8">
      <c r="D526" s="69"/>
      <c r="E526" s="81"/>
      <c r="F526" s="69"/>
      <c r="G526" s="69"/>
      <c r="H526" s="69"/>
    </row>
    <row r="527" spans="4:8">
      <c r="D527" s="69"/>
      <c r="E527" s="81"/>
      <c r="F527" s="69"/>
      <c r="G527" s="69"/>
      <c r="H527" s="69"/>
    </row>
    <row r="528" spans="4:8">
      <c r="D528" s="69"/>
      <c r="E528" s="81"/>
      <c r="F528" s="69"/>
      <c r="G528" s="69"/>
      <c r="H528" s="69"/>
    </row>
    <row r="529" spans="4:8">
      <c r="D529" s="69"/>
      <c r="E529" s="81"/>
      <c r="F529" s="69"/>
      <c r="G529" s="69"/>
      <c r="H529" s="69"/>
    </row>
    <row r="530" spans="4:8">
      <c r="D530" s="69"/>
      <c r="E530" s="81"/>
      <c r="F530" s="69"/>
      <c r="G530" s="69"/>
      <c r="H530" s="69"/>
    </row>
    <row r="531" spans="4:8">
      <c r="D531" s="69"/>
      <c r="E531" s="81"/>
      <c r="F531" s="69"/>
      <c r="G531" s="69"/>
      <c r="H531" s="69"/>
    </row>
    <row r="532" spans="4:8">
      <c r="D532" s="69"/>
      <c r="E532" s="81"/>
      <c r="F532" s="69"/>
      <c r="G532" s="69"/>
      <c r="H532" s="69"/>
    </row>
    <row r="533" spans="4:8">
      <c r="D533" s="69"/>
      <c r="E533" s="81"/>
      <c r="F533" s="69"/>
      <c r="G533" s="69"/>
      <c r="H533" s="69"/>
    </row>
    <row r="534" spans="4:8">
      <c r="D534" s="69"/>
      <c r="E534" s="81"/>
      <c r="F534" s="69"/>
      <c r="G534" s="69"/>
      <c r="H534" s="69"/>
    </row>
    <row r="535" spans="4:8">
      <c r="D535" s="69"/>
      <c r="E535" s="81"/>
      <c r="F535" s="69"/>
      <c r="G535" s="69"/>
      <c r="H535" s="69"/>
    </row>
    <row r="536" spans="4:8">
      <c r="D536" s="69"/>
      <c r="E536" s="81"/>
      <c r="F536" s="69"/>
      <c r="G536" s="69"/>
      <c r="H536" s="69"/>
    </row>
    <row r="537" spans="4:8">
      <c r="D537" s="69"/>
      <c r="E537" s="81"/>
      <c r="F537" s="69"/>
      <c r="G537" s="69"/>
      <c r="H537" s="69"/>
    </row>
    <row r="538" spans="4:8">
      <c r="D538" s="69"/>
      <c r="E538" s="81"/>
      <c r="F538" s="69"/>
      <c r="G538" s="69"/>
      <c r="H538" s="69"/>
    </row>
    <row r="539" spans="4:8">
      <c r="D539" s="69"/>
      <c r="E539" s="81"/>
      <c r="F539" s="69"/>
      <c r="G539" s="69"/>
      <c r="H539" s="69"/>
    </row>
    <row r="540" spans="4:8">
      <c r="D540" s="69"/>
      <c r="E540" s="81"/>
      <c r="F540" s="69"/>
      <c r="G540" s="69"/>
      <c r="H540" s="69"/>
    </row>
    <row r="541" spans="4:8">
      <c r="D541" s="69"/>
      <c r="E541" s="81"/>
      <c r="F541" s="69"/>
      <c r="G541" s="69"/>
      <c r="H541" s="69"/>
    </row>
    <row r="542" spans="4:8">
      <c r="D542" s="69"/>
      <c r="E542" s="81"/>
      <c r="F542" s="69"/>
      <c r="G542" s="69"/>
      <c r="H542" s="69"/>
    </row>
    <row r="543" spans="4:8">
      <c r="D543" s="69"/>
      <c r="E543" s="81"/>
      <c r="F543" s="69"/>
      <c r="G543" s="69"/>
      <c r="H543" s="69"/>
    </row>
    <row r="544" spans="4:8">
      <c r="D544" s="69"/>
      <c r="E544" s="81"/>
      <c r="F544" s="69"/>
      <c r="G544" s="69"/>
      <c r="H544" s="69"/>
    </row>
    <row r="545" spans="2:8">
      <c r="D545" s="69"/>
      <c r="E545" s="81"/>
      <c r="F545" s="69"/>
      <c r="G545" s="69"/>
      <c r="H545" s="69"/>
    </row>
    <row r="546" spans="2:8">
      <c r="D546" s="69"/>
      <c r="E546" s="81"/>
      <c r="F546" s="69"/>
      <c r="G546" s="69"/>
      <c r="H546" s="69"/>
    </row>
    <row r="547" spans="2:8">
      <c r="D547" s="69"/>
      <c r="E547" s="81"/>
      <c r="F547" s="69"/>
      <c r="G547" s="69"/>
      <c r="H547" s="69"/>
    </row>
    <row r="548" spans="2:8">
      <c r="D548" s="69"/>
      <c r="E548" s="81"/>
      <c r="F548" s="69"/>
      <c r="G548" s="69"/>
      <c r="H548" s="69"/>
    </row>
    <row r="549" spans="2:8">
      <c r="D549" s="69"/>
      <c r="E549" s="81"/>
      <c r="F549" s="69"/>
      <c r="G549" s="69"/>
      <c r="H549" s="69"/>
    </row>
    <row r="550" spans="2:8">
      <c r="D550" s="69"/>
      <c r="E550" s="81"/>
      <c r="F550" s="69"/>
      <c r="G550" s="69"/>
      <c r="H550" s="69"/>
    </row>
    <row r="551" spans="2:8">
      <c r="B551" s="44"/>
      <c r="C551" s="43"/>
      <c r="D551" s="42"/>
      <c r="E551" s="118"/>
      <c r="F551" s="69"/>
      <c r="G551" s="69"/>
      <c r="H551" s="69"/>
    </row>
    <row r="552" spans="2:8">
      <c r="B552" s="100" t="s">
        <v>142</v>
      </c>
      <c r="D552" s="69"/>
      <c r="E552" s="120"/>
      <c r="F552" s="69"/>
      <c r="G552" s="69"/>
      <c r="H552" s="69"/>
    </row>
    <row r="553" spans="2:8">
      <c r="D553" s="69"/>
      <c r="E553" s="81"/>
      <c r="F553" s="69"/>
      <c r="G553" s="69"/>
      <c r="H553" s="69"/>
    </row>
    <row r="554" spans="2:8">
      <c r="D554" s="69"/>
      <c r="E554" s="81"/>
      <c r="F554" s="69"/>
      <c r="G554" s="69"/>
      <c r="H554" s="69"/>
    </row>
    <row r="555" spans="2:8">
      <c r="D555" s="69"/>
      <c r="E555" s="81"/>
      <c r="F555" s="69"/>
      <c r="G555" s="69"/>
      <c r="H555" s="69"/>
    </row>
    <row r="556" spans="2:8">
      <c r="D556" s="69"/>
      <c r="E556" s="81"/>
      <c r="F556" s="69"/>
      <c r="G556" s="69"/>
      <c r="H556" s="69"/>
    </row>
    <row r="557" spans="2:8">
      <c r="D557" s="69"/>
      <c r="E557" s="81"/>
      <c r="F557" s="69"/>
      <c r="G557" s="69"/>
      <c r="H557" s="69"/>
    </row>
    <row r="558" spans="2:8">
      <c r="D558" s="69"/>
      <c r="E558" s="81"/>
      <c r="F558" s="69"/>
      <c r="G558" s="69"/>
      <c r="H558" s="69"/>
    </row>
    <row r="559" spans="2:8">
      <c r="D559" s="69"/>
      <c r="E559" s="81"/>
      <c r="F559" s="69"/>
      <c r="G559" s="69"/>
      <c r="H559" s="69"/>
    </row>
    <row r="560" spans="2:8">
      <c r="D560" s="69"/>
      <c r="E560" s="81"/>
      <c r="F560" s="69"/>
      <c r="G560" s="69"/>
      <c r="H560" s="69"/>
    </row>
    <row r="561" spans="2:8">
      <c r="D561" s="69"/>
      <c r="E561" s="81"/>
      <c r="F561" s="69"/>
      <c r="G561" s="69"/>
      <c r="H561" s="69"/>
    </row>
    <row r="562" spans="2:8">
      <c r="D562" s="69"/>
      <c r="E562" s="81"/>
      <c r="F562" s="69"/>
      <c r="G562" s="69"/>
      <c r="H562" s="69"/>
    </row>
    <row r="563" spans="2:8">
      <c r="D563" s="69"/>
      <c r="E563" s="81"/>
      <c r="F563" s="69"/>
      <c r="G563" s="69"/>
      <c r="H563" s="69"/>
    </row>
    <row r="564" spans="2:8">
      <c r="D564" s="69"/>
      <c r="E564" s="81"/>
      <c r="F564" s="69"/>
      <c r="G564" s="69"/>
      <c r="H564" s="69"/>
    </row>
    <row r="565" spans="2:8">
      <c r="D565" s="69"/>
      <c r="E565" s="81"/>
      <c r="F565" s="69"/>
      <c r="G565" s="69"/>
      <c r="H565" s="69"/>
    </row>
    <row r="566" spans="2:8">
      <c r="D566" s="69"/>
      <c r="E566" s="81"/>
      <c r="F566" s="69"/>
      <c r="G566" s="69"/>
      <c r="H566" s="69"/>
    </row>
    <row r="567" spans="2:8">
      <c r="D567" s="69"/>
      <c r="E567" s="81"/>
      <c r="F567" s="69"/>
      <c r="G567" s="69"/>
      <c r="H567" s="69"/>
    </row>
    <row r="568" spans="2:8">
      <c r="D568" s="69"/>
      <c r="E568" s="81"/>
      <c r="F568" s="69"/>
      <c r="G568" s="69"/>
      <c r="H568" s="69"/>
    </row>
    <row r="569" spans="2:8">
      <c r="D569" s="69"/>
      <c r="E569" s="81"/>
      <c r="F569" s="69"/>
      <c r="G569" s="69"/>
      <c r="H569" s="69"/>
    </row>
    <row r="570" spans="2:8">
      <c r="D570" s="69"/>
      <c r="E570" s="81"/>
      <c r="F570" s="69"/>
      <c r="G570" s="69"/>
      <c r="H570" s="69"/>
    </row>
    <row r="571" spans="2:8">
      <c r="D571" s="69"/>
      <c r="E571" s="81"/>
      <c r="F571" s="69"/>
      <c r="G571" s="69"/>
      <c r="H571" s="69"/>
    </row>
    <row r="572" spans="2:8">
      <c r="B572" s="44"/>
      <c r="C572" s="43"/>
      <c r="D572" s="42"/>
      <c r="E572" s="118"/>
      <c r="F572" s="69"/>
      <c r="G572" s="69"/>
      <c r="H572" s="69"/>
    </row>
    <row r="573" spans="2:8">
      <c r="B573" s="100" t="s">
        <v>143</v>
      </c>
      <c r="D573" s="69"/>
      <c r="E573" s="120"/>
      <c r="F573" s="69"/>
      <c r="G573" s="69"/>
      <c r="H573" s="69"/>
    </row>
    <row r="574" spans="2:8">
      <c r="D574" s="69"/>
      <c r="E574" s="81"/>
      <c r="F574" s="69"/>
      <c r="G574" s="69"/>
      <c r="H574" s="69"/>
    </row>
    <row r="575" spans="2:8">
      <c r="D575" s="69"/>
      <c r="E575" s="75" t="s">
        <v>114</v>
      </c>
      <c r="F575" s="69"/>
      <c r="G575" s="69"/>
      <c r="H575" s="69"/>
    </row>
    <row r="576" spans="2:8">
      <c r="D576" s="69"/>
      <c r="E576" s="81"/>
      <c r="F576" s="69"/>
      <c r="G576" s="69"/>
      <c r="H576" s="69"/>
    </row>
    <row r="577" spans="4:8">
      <c r="D577" s="69"/>
      <c r="E577" s="81"/>
      <c r="F577" s="69"/>
      <c r="G577" s="69"/>
      <c r="H577" s="69"/>
    </row>
    <row r="578" spans="4:8">
      <c r="D578" s="69"/>
      <c r="E578" s="81"/>
      <c r="F578" s="69"/>
      <c r="G578" s="69"/>
      <c r="H578" s="69"/>
    </row>
    <row r="579" spans="4:8">
      <c r="D579" s="69"/>
      <c r="E579" s="81"/>
      <c r="F579" s="69"/>
      <c r="G579" s="69"/>
      <c r="H579" s="69"/>
    </row>
    <row r="580" spans="4:8">
      <c r="D580" s="69"/>
      <c r="E580" s="81"/>
      <c r="F580" s="69"/>
      <c r="G580" s="69"/>
      <c r="H580" s="69"/>
    </row>
    <row r="581" spans="4:8">
      <c r="D581" s="69"/>
      <c r="E581" s="81"/>
      <c r="F581" s="69"/>
      <c r="G581" s="69"/>
      <c r="H581" s="69"/>
    </row>
    <row r="582" spans="4:8">
      <c r="D582" s="69"/>
      <c r="E582" s="81"/>
      <c r="F582" s="69"/>
      <c r="G582" s="69"/>
      <c r="H582" s="69"/>
    </row>
    <row r="583" spans="4:8">
      <c r="D583" s="69"/>
      <c r="E583" s="81"/>
      <c r="F583" s="69"/>
      <c r="G583" s="69"/>
      <c r="H583" s="69"/>
    </row>
    <row r="584" spans="4:8">
      <c r="D584" s="69"/>
      <c r="E584" s="81"/>
      <c r="F584" s="69"/>
      <c r="G584" s="69"/>
      <c r="H584" s="69"/>
    </row>
    <row r="585" spans="4:8">
      <c r="D585" s="69"/>
      <c r="E585" s="81"/>
      <c r="F585" s="69"/>
      <c r="G585" s="69"/>
      <c r="H585" s="69"/>
    </row>
    <row r="586" spans="4:8">
      <c r="D586" s="69"/>
      <c r="E586" s="81"/>
      <c r="F586" s="69"/>
      <c r="G586" s="69"/>
      <c r="H586" s="69"/>
    </row>
    <row r="587" spans="4:8">
      <c r="D587" s="69"/>
      <c r="E587" s="81"/>
      <c r="F587" s="69"/>
      <c r="G587" s="69"/>
      <c r="H587" s="69"/>
    </row>
    <row r="588" spans="4:8">
      <c r="D588" s="69"/>
      <c r="E588" s="81"/>
      <c r="F588" s="69"/>
      <c r="G588" s="69"/>
      <c r="H588" s="69"/>
    </row>
    <row r="589" spans="4:8">
      <c r="D589" s="69"/>
      <c r="E589" s="81"/>
      <c r="F589" s="69"/>
      <c r="G589" s="69"/>
      <c r="H589" s="69"/>
    </row>
    <row r="590" spans="4:8">
      <c r="D590" s="69"/>
      <c r="E590" s="81"/>
      <c r="F590" s="69"/>
      <c r="G590" s="69"/>
      <c r="H590" s="69"/>
    </row>
    <row r="591" spans="4:8">
      <c r="D591" s="69"/>
      <c r="E591" s="81"/>
      <c r="F591" s="69"/>
      <c r="G591" s="69"/>
      <c r="H591" s="69"/>
    </row>
    <row r="592" spans="4:8">
      <c r="D592" s="69"/>
      <c r="E592" s="81"/>
      <c r="F592" s="69"/>
      <c r="G592" s="69"/>
      <c r="H592" s="69"/>
    </row>
    <row r="593" spans="4:8">
      <c r="D593" s="69"/>
      <c r="E593" s="81"/>
      <c r="F593" s="69"/>
      <c r="G593" s="69"/>
      <c r="H593" s="69"/>
    </row>
    <row r="594" spans="4:8">
      <c r="D594" s="69"/>
      <c r="E594" s="81"/>
      <c r="F594" s="69"/>
      <c r="G594" s="69"/>
      <c r="H594" s="69"/>
    </row>
    <row r="595" spans="4:8">
      <c r="D595" s="69"/>
      <c r="E595" s="81"/>
      <c r="F595" s="69"/>
      <c r="G595" s="69"/>
      <c r="H595" s="69"/>
    </row>
    <row r="596" spans="4:8">
      <c r="D596" s="69"/>
      <c r="E596" s="81"/>
      <c r="F596" s="69"/>
      <c r="G596" s="69"/>
      <c r="H596" s="69"/>
    </row>
    <row r="597" spans="4:8">
      <c r="D597" s="69"/>
      <c r="E597" s="81"/>
      <c r="F597" s="69"/>
      <c r="G597" s="69"/>
      <c r="H597" s="69"/>
    </row>
    <row r="598" spans="4:8">
      <c r="D598" s="69"/>
      <c r="E598" s="81"/>
      <c r="F598" s="69"/>
      <c r="G598" s="69"/>
      <c r="H598" s="69"/>
    </row>
    <row r="599" spans="4:8">
      <c r="D599" s="69"/>
      <c r="E599" s="81"/>
      <c r="F599" s="69"/>
      <c r="G599" s="69"/>
      <c r="H599" s="69"/>
    </row>
    <row r="600" spans="4:8">
      <c r="D600" s="69"/>
      <c r="E600" s="81"/>
      <c r="F600" s="69"/>
      <c r="G600" s="69"/>
      <c r="H600" s="69"/>
    </row>
    <row r="601" spans="4:8">
      <c r="D601" s="69"/>
      <c r="E601" s="81"/>
      <c r="F601" s="69"/>
      <c r="G601" s="69"/>
      <c r="H601" s="69"/>
    </row>
    <row r="602" spans="4:8">
      <c r="D602" s="69"/>
      <c r="E602" s="81"/>
      <c r="F602" s="69"/>
      <c r="G602" s="69"/>
      <c r="H602" s="69"/>
    </row>
    <row r="603" spans="4:8">
      <c r="D603" s="69"/>
      <c r="E603" s="81"/>
      <c r="F603" s="69"/>
      <c r="G603" s="69"/>
      <c r="H603" s="69"/>
    </row>
    <row r="604" spans="4:8">
      <c r="D604" s="69"/>
      <c r="E604" s="81"/>
      <c r="F604" s="69"/>
      <c r="G604" s="69"/>
      <c r="H604" s="69"/>
    </row>
    <row r="605" spans="4:8">
      <c r="D605" s="69"/>
      <c r="E605" s="81"/>
      <c r="F605" s="69"/>
      <c r="G605" s="69"/>
      <c r="H605" s="69"/>
    </row>
    <row r="606" spans="4:8">
      <c r="D606" s="69"/>
      <c r="E606" s="81"/>
      <c r="F606" s="69"/>
      <c r="G606" s="69"/>
      <c r="H606" s="69"/>
    </row>
    <row r="607" spans="4:8">
      <c r="D607" s="69"/>
      <c r="E607" s="81"/>
      <c r="F607" s="69"/>
      <c r="G607" s="69"/>
      <c r="H607" s="69"/>
    </row>
    <row r="608" spans="4:8">
      <c r="D608" s="69"/>
      <c r="E608" s="81"/>
      <c r="F608" s="69"/>
      <c r="G608" s="69"/>
      <c r="H608" s="69"/>
    </row>
    <row r="609" spans="4:8">
      <c r="D609" s="69"/>
      <c r="E609" s="81"/>
      <c r="F609" s="69"/>
      <c r="G609" s="69"/>
      <c r="H609" s="69"/>
    </row>
    <row r="610" spans="4:8">
      <c r="D610" s="69"/>
      <c r="E610" s="81"/>
      <c r="F610" s="69"/>
      <c r="G610" s="69"/>
      <c r="H610" s="69"/>
    </row>
    <row r="611" spans="4:8">
      <c r="D611" s="69"/>
      <c r="E611" s="81"/>
      <c r="F611" s="69"/>
      <c r="G611" s="69"/>
      <c r="H611" s="69"/>
    </row>
    <row r="612" spans="4:8">
      <c r="D612" s="69"/>
      <c r="E612" s="81"/>
      <c r="F612" s="69"/>
      <c r="G612" s="69"/>
      <c r="H612" s="69"/>
    </row>
    <row r="613" spans="4:8">
      <c r="D613" s="69"/>
      <c r="E613" s="81"/>
      <c r="F613" s="69"/>
      <c r="G613" s="69"/>
      <c r="H613" s="69"/>
    </row>
    <row r="614" spans="4:8">
      <c r="D614" s="69"/>
      <c r="E614" s="81"/>
      <c r="F614" s="69"/>
      <c r="G614" s="69"/>
      <c r="H614" s="69"/>
    </row>
    <row r="615" spans="4:8">
      <c r="D615" s="69"/>
      <c r="E615" s="81"/>
      <c r="F615" s="69"/>
      <c r="G615" s="69"/>
      <c r="H615" s="69"/>
    </row>
    <row r="616" spans="4:8">
      <c r="D616" s="69"/>
      <c r="E616" s="81"/>
      <c r="F616" s="69"/>
      <c r="G616" s="69"/>
      <c r="H616" s="69"/>
    </row>
    <row r="617" spans="4:8">
      <c r="D617" s="69"/>
      <c r="E617" s="81"/>
      <c r="F617" s="69"/>
      <c r="G617" s="69"/>
      <c r="H617" s="69"/>
    </row>
    <row r="618" spans="4:8">
      <c r="D618" s="69"/>
      <c r="E618" s="81"/>
      <c r="F618" s="69"/>
      <c r="G618" s="69"/>
      <c r="H618" s="69"/>
    </row>
    <row r="619" spans="4:8">
      <c r="D619" s="69"/>
      <c r="E619" s="81"/>
      <c r="F619" s="69"/>
      <c r="G619" s="69"/>
      <c r="H619" s="69"/>
    </row>
    <row r="620" spans="4:8">
      <c r="D620" s="69"/>
      <c r="E620" s="81"/>
      <c r="F620" s="69"/>
      <c r="G620" s="69"/>
      <c r="H620" s="69"/>
    </row>
    <row r="621" spans="4:8">
      <c r="D621" s="69"/>
      <c r="E621" s="81"/>
      <c r="F621" s="69"/>
      <c r="G621" s="69"/>
      <c r="H621" s="69"/>
    </row>
    <row r="622" spans="4:8">
      <c r="D622" s="69"/>
      <c r="E622" s="81"/>
      <c r="F622" s="69"/>
      <c r="G622" s="69"/>
      <c r="H622" s="69"/>
    </row>
    <row r="623" spans="4:8">
      <c r="D623" s="69"/>
      <c r="E623" s="81"/>
      <c r="F623" s="69"/>
      <c r="G623" s="69"/>
      <c r="H623" s="69"/>
    </row>
    <row r="624" spans="4:8">
      <c r="D624" s="69"/>
      <c r="E624" s="81"/>
      <c r="F624" s="69"/>
      <c r="G624" s="69"/>
      <c r="H624" s="69"/>
    </row>
    <row r="625" spans="4:8">
      <c r="D625" s="69"/>
      <c r="E625" s="81"/>
      <c r="F625" s="69"/>
      <c r="G625" s="69"/>
      <c r="H625" s="69"/>
    </row>
    <row r="626" spans="4:8">
      <c r="D626" s="69"/>
      <c r="E626" s="81"/>
      <c r="F626" s="69"/>
      <c r="G626" s="69"/>
      <c r="H626" s="69"/>
    </row>
    <row r="627" spans="4:8">
      <c r="D627" s="69"/>
      <c r="E627" s="81"/>
      <c r="F627" s="69"/>
      <c r="G627" s="69"/>
      <c r="H627" s="69"/>
    </row>
    <row r="628" spans="4:8">
      <c r="D628" s="69"/>
      <c r="E628" s="81"/>
      <c r="F628" s="69"/>
      <c r="G628" s="69"/>
      <c r="H628" s="69"/>
    </row>
    <row r="629" spans="4:8">
      <c r="D629" s="69"/>
      <c r="E629" s="81"/>
      <c r="F629" s="69"/>
      <c r="G629" s="69"/>
      <c r="H629" s="69"/>
    </row>
    <row r="630" spans="4:8">
      <c r="D630" s="69"/>
      <c r="E630" s="81"/>
      <c r="F630" s="69"/>
      <c r="G630" s="69"/>
      <c r="H630" s="69"/>
    </row>
    <row r="631" spans="4:8">
      <c r="D631" s="69"/>
      <c r="E631" s="81"/>
      <c r="F631" s="69"/>
      <c r="G631" s="69"/>
      <c r="H631" s="69"/>
    </row>
    <row r="632" spans="4:8">
      <c r="D632" s="69"/>
      <c r="E632" s="81"/>
      <c r="F632" s="69"/>
      <c r="G632" s="69"/>
      <c r="H632" s="69"/>
    </row>
    <row r="633" spans="4:8">
      <c r="D633" s="69"/>
      <c r="E633" s="81"/>
      <c r="F633" s="69"/>
      <c r="G633" s="69"/>
      <c r="H633" s="69"/>
    </row>
    <row r="634" spans="4:8">
      <c r="D634" s="69"/>
      <c r="E634" s="81"/>
      <c r="F634" s="69"/>
      <c r="G634" s="69"/>
      <c r="H634" s="69"/>
    </row>
    <row r="635" spans="4:8">
      <c r="D635" s="69"/>
      <c r="E635" s="81"/>
      <c r="F635" s="69"/>
      <c r="G635" s="69"/>
      <c r="H635" s="69"/>
    </row>
    <row r="636" spans="4:8">
      <c r="D636" s="69"/>
      <c r="E636" s="81"/>
      <c r="F636" s="69"/>
      <c r="G636" s="69"/>
      <c r="H636" s="69"/>
    </row>
    <row r="637" spans="4:8">
      <c r="D637" s="69"/>
      <c r="E637" s="81"/>
      <c r="F637" s="69"/>
      <c r="G637" s="69"/>
      <c r="H637" s="69"/>
    </row>
    <row r="638" spans="4:8">
      <c r="D638" s="69"/>
      <c r="E638" s="81"/>
      <c r="F638" s="69"/>
      <c r="G638" s="69"/>
      <c r="H638" s="69"/>
    </row>
    <row r="639" spans="4:8">
      <c r="D639" s="69"/>
      <c r="E639" s="81"/>
      <c r="F639" s="69"/>
      <c r="G639" s="69"/>
      <c r="H639" s="69"/>
    </row>
    <row r="640" spans="4:8">
      <c r="D640" s="69"/>
      <c r="E640" s="81"/>
      <c r="F640" s="69"/>
      <c r="G640" s="69"/>
      <c r="H640" s="69"/>
    </row>
    <row r="641" spans="4:8">
      <c r="D641" s="69"/>
      <c r="E641" s="81"/>
      <c r="F641" s="69"/>
      <c r="G641" s="69"/>
      <c r="H641" s="69"/>
    </row>
    <row r="642" spans="4:8">
      <c r="D642" s="69"/>
      <c r="E642" s="81"/>
      <c r="F642" s="69"/>
      <c r="G642" s="69"/>
      <c r="H642" s="69"/>
    </row>
    <row r="643" spans="4:8">
      <c r="D643" s="69"/>
      <c r="E643" s="81"/>
      <c r="F643" s="69"/>
      <c r="G643" s="69"/>
      <c r="H643" s="69"/>
    </row>
    <row r="644" spans="4:8">
      <c r="D644" s="69"/>
      <c r="E644" s="81"/>
      <c r="F644" s="69"/>
      <c r="G644" s="69"/>
      <c r="H644" s="69"/>
    </row>
    <row r="645" spans="4:8">
      <c r="D645" s="69"/>
      <c r="E645" s="81"/>
      <c r="F645" s="69"/>
      <c r="G645" s="69"/>
      <c r="H645" s="69"/>
    </row>
    <row r="646" spans="4:8">
      <c r="D646" s="69"/>
      <c r="E646" s="81"/>
      <c r="F646" s="69"/>
      <c r="G646" s="69"/>
      <c r="H646" s="69"/>
    </row>
    <row r="647" spans="4:8">
      <c r="D647" s="69"/>
      <c r="E647" s="81"/>
      <c r="F647" s="69"/>
      <c r="G647" s="69"/>
      <c r="H647" s="69"/>
    </row>
    <row r="648" spans="4:8">
      <c r="D648" s="69"/>
      <c r="E648" s="81"/>
      <c r="F648" s="69"/>
      <c r="G648" s="69"/>
      <c r="H648" s="69"/>
    </row>
    <row r="649" spans="4:8">
      <c r="D649" s="69"/>
      <c r="E649" s="81"/>
      <c r="F649" s="69"/>
      <c r="G649" s="69"/>
      <c r="H649" s="69"/>
    </row>
    <row r="650" spans="4:8">
      <c r="D650" s="69"/>
      <c r="E650" s="81"/>
      <c r="F650" s="69"/>
      <c r="G650" s="69"/>
      <c r="H650" s="69"/>
    </row>
    <row r="651" spans="4:8">
      <c r="D651" s="69"/>
      <c r="E651" s="81"/>
      <c r="F651" s="69"/>
      <c r="G651" s="69"/>
      <c r="H651" s="69"/>
    </row>
    <row r="652" spans="4:8">
      <c r="D652" s="69"/>
      <c r="E652" s="81"/>
      <c r="F652" s="69"/>
      <c r="G652" s="69"/>
      <c r="H652" s="69"/>
    </row>
    <row r="653" spans="4:8">
      <c r="D653" s="69"/>
      <c r="E653" s="81"/>
      <c r="F653" s="69"/>
      <c r="G653" s="69"/>
      <c r="H653" s="69"/>
    </row>
    <row r="654" spans="4:8">
      <c r="D654" s="69"/>
      <c r="E654" s="81"/>
      <c r="F654" s="69"/>
      <c r="G654" s="69"/>
      <c r="H654" s="69"/>
    </row>
    <row r="655" spans="4:8">
      <c r="D655" s="69"/>
      <c r="E655" s="81"/>
      <c r="F655" s="69"/>
      <c r="G655" s="69"/>
      <c r="H655" s="69"/>
    </row>
    <row r="656" spans="4:8">
      <c r="D656" s="69"/>
      <c r="E656" s="81"/>
      <c r="F656" s="69"/>
      <c r="G656" s="69"/>
      <c r="H656" s="69"/>
    </row>
    <row r="657" spans="3:8">
      <c r="D657" s="69"/>
      <c r="E657" s="81"/>
      <c r="F657" s="69"/>
      <c r="G657" s="69"/>
      <c r="H657" s="69"/>
    </row>
    <row r="658" spans="3:8">
      <c r="D658" s="69"/>
      <c r="E658" s="81"/>
      <c r="F658" s="69"/>
      <c r="G658" s="69"/>
      <c r="H658" s="69"/>
    </row>
    <row r="659" spans="3:8">
      <c r="D659" s="69"/>
      <c r="H659" s="69"/>
    </row>
    <row r="660" spans="3:8">
      <c r="D660" s="69"/>
      <c r="H660" s="69"/>
    </row>
    <row r="661" spans="3:8">
      <c r="C661" s="90">
        <v>49</v>
      </c>
      <c r="D661" s="69"/>
      <c r="H661" s="69"/>
    </row>
    <row r="691" spans="3:7">
      <c r="C691" s="90">
        <v>18</v>
      </c>
    </row>
    <row r="693" spans="3:7">
      <c r="E693" s="120">
        <v>1919</v>
      </c>
      <c r="F693" s="114" t="s">
        <v>69</v>
      </c>
      <c r="G693" s="114" t="s">
        <v>153</v>
      </c>
    </row>
    <row r="694" spans="3:7">
      <c r="E694" s="120">
        <v>19378000</v>
      </c>
      <c r="F694" s="114" t="s">
        <v>154</v>
      </c>
      <c r="G694" s="114" t="s">
        <v>55</v>
      </c>
    </row>
    <row r="695" spans="3:7">
      <c r="E695" s="92">
        <f>E694/580</f>
        <v>33410.34482758621</v>
      </c>
      <c r="F695" s="114" t="s">
        <v>157</v>
      </c>
      <c r="G695" s="114" t="s">
        <v>55</v>
      </c>
    </row>
    <row r="696" spans="3:7">
      <c r="E696" s="92">
        <v>4.82</v>
      </c>
      <c r="F696" s="111" t="s">
        <v>156</v>
      </c>
      <c r="G696" s="111" t="s">
        <v>80</v>
      </c>
    </row>
    <row r="737" spans="2:7">
      <c r="B737" s="44"/>
      <c r="C737" s="117"/>
      <c r="D737" s="116"/>
      <c r="E737" s="118"/>
    </row>
    <row r="738" spans="2:7">
      <c r="B738" s="111"/>
      <c r="E738" s="120"/>
    </row>
    <row r="739" spans="2:7">
      <c r="B739" s="111" t="s">
        <v>160</v>
      </c>
      <c r="C739" s="90">
        <v>15</v>
      </c>
    </row>
    <row r="740" spans="2:7">
      <c r="E740" s="92">
        <v>1450000</v>
      </c>
      <c r="F740" s="111" t="s">
        <v>161</v>
      </c>
      <c r="G740" s="111" t="s">
        <v>52</v>
      </c>
    </row>
    <row r="745" spans="2:7">
      <c r="B745" s="44"/>
      <c r="C745" s="117"/>
      <c r="D745" s="116"/>
      <c r="E745" s="118"/>
    </row>
    <row r="746" spans="2:7">
      <c r="B746" s="111" t="s">
        <v>162</v>
      </c>
      <c r="C746" s="90">
        <v>156</v>
      </c>
    </row>
    <row r="749" spans="2:7">
      <c r="G749" s="123" t="s">
        <v>163</v>
      </c>
    </row>
    <row r="750" spans="2:7">
      <c r="E750" s="92">
        <v>35.97</v>
      </c>
      <c r="F750" s="111" t="s">
        <v>69</v>
      </c>
      <c r="G750" s="111" t="s">
        <v>137</v>
      </c>
    </row>
    <row r="751" spans="2:7">
      <c r="E751" s="92">
        <v>4.25</v>
      </c>
      <c r="F751" s="111" t="s">
        <v>156</v>
      </c>
      <c r="G751" s="111" t="s">
        <v>141</v>
      </c>
    </row>
    <row r="752" spans="2:7">
      <c r="E752" s="92">
        <v>3167</v>
      </c>
      <c r="F752" s="111" t="s">
        <v>69</v>
      </c>
      <c r="G752" s="111" t="s">
        <v>153</v>
      </c>
    </row>
    <row r="753" spans="3:7">
      <c r="E753" s="92">
        <v>650</v>
      </c>
      <c r="F753" s="111" t="s">
        <v>13</v>
      </c>
      <c r="G753" s="111" t="s">
        <v>185</v>
      </c>
    </row>
    <row r="754" spans="3:7" s="111" customFormat="1">
      <c r="C754" s="90"/>
      <c r="E754" s="139">
        <f>1/(8800/3412.3)</f>
        <v>0.38776136363636365</v>
      </c>
      <c r="F754" s="111" t="s">
        <v>24</v>
      </c>
      <c r="G754" s="111" t="s">
        <v>54</v>
      </c>
    </row>
    <row r="756" spans="3:7">
      <c r="G756" s="123" t="s">
        <v>164</v>
      </c>
    </row>
    <row r="757" spans="3:7">
      <c r="E757" s="92">
        <v>76.62</v>
      </c>
      <c r="F757" s="111" t="s">
        <v>69</v>
      </c>
      <c r="G757" s="111" t="s">
        <v>137</v>
      </c>
    </row>
    <row r="758" spans="3:7">
      <c r="E758" s="92">
        <v>9.0500000000000007</v>
      </c>
      <c r="F758" s="111" t="s">
        <v>156</v>
      </c>
      <c r="G758" s="111" t="s">
        <v>141</v>
      </c>
    </row>
    <row r="759" spans="3:7">
      <c r="E759" s="92">
        <v>5099</v>
      </c>
      <c r="F759" s="111" t="s">
        <v>69</v>
      </c>
      <c r="G759" s="111" t="s">
        <v>153</v>
      </c>
    </row>
    <row r="761" spans="3:7">
      <c r="G761" s="123" t="s">
        <v>114</v>
      </c>
    </row>
    <row r="762" spans="3:7">
      <c r="E762" s="92">
        <v>59.23</v>
      </c>
      <c r="F762" s="111" t="s">
        <v>69</v>
      </c>
      <c r="G762" s="111" t="s">
        <v>137</v>
      </c>
    </row>
    <row r="763" spans="3:7">
      <c r="E763" s="92">
        <v>6.87</v>
      </c>
      <c r="F763" s="111" t="s">
        <v>156</v>
      </c>
      <c r="G763" s="111" t="s">
        <v>141</v>
      </c>
    </row>
    <row r="764" spans="3:7">
      <c r="E764" s="92">
        <v>3565</v>
      </c>
      <c r="F764" s="111" t="s">
        <v>69</v>
      </c>
      <c r="G764" s="111" t="s">
        <v>153</v>
      </c>
    </row>
    <row r="765" spans="3:7" s="111" customFormat="1">
      <c r="C765" s="90"/>
      <c r="E765" s="92">
        <v>600</v>
      </c>
      <c r="F765" s="111" t="s">
        <v>13</v>
      </c>
      <c r="G765" s="111" t="s">
        <v>185</v>
      </c>
    </row>
    <row r="766" spans="3:7" s="111" customFormat="1">
      <c r="C766" s="90"/>
      <c r="E766" s="139">
        <f>1/(8700/3412.3)</f>
        <v>0.39221839080459769</v>
      </c>
      <c r="F766" s="111" t="s">
        <v>24</v>
      </c>
      <c r="G766" s="111" t="s">
        <v>54</v>
      </c>
    </row>
    <row r="768" spans="3:7">
      <c r="F768" s="111"/>
      <c r="G768" s="123" t="s">
        <v>113</v>
      </c>
    </row>
    <row r="769" spans="5:7">
      <c r="E769" s="92">
        <v>69.3</v>
      </c>
      <c r="F769" s="111" t="s">
        <v>69</v>
      </c>
      <c r="G769" s="111" t="s">
        <v>137</v>
      </c>
    </row>
    <row r="770" spans="5:7">
      <c r="E770" s="92">
        <v>8.0399999999999991</v>
      </c>
      <c r="F770" s="111" t="s">
        <v>156</v>
      </c>
      <c r="G770" s="111" t="s">
        <v>141</v>
      </c>
    </row>
    <row r="771" spans="5:7">
      <c r="E771" s="92">
        <v>5348</v>
      </c>
      <c r="F771" s="111" t="s">
        <v>69</v>
      </c>
      <c r="G771" s="111" t="s">
        <v>153</v>
      </c>
    </row>
    <row r="785" spans="3:3">
      <c r="C785" s="90" t="s">
        <v>189</v>
      </c>
    </row>
    <row r="818" spans="2:7">
      <c r="B818" s="44"/>
      <c r="C818" s="117"/>
      <c r="D818" s="116"/>
      <c r="E818" s="118"/>
    </row>
    <row r="819" spans="2:7">
      <c r="B819" s="513" t="s">
        <v>71</v>
      </c>
      <c r="C819" s="142">
        <v>236</v>
      </c>
      <c r="D819" s="141"/>
    </row>
    <row r="820" spans="2:7">
      <c r="B820" s="513"/>
      <c r="C820" s="142"/>
      <c r="D820" s="141"/>
    </row>
    <row r="821" spans="2:7">
      <c r="B821" s="141"/>
      <c r="C821" s="142"/>
      <c r="D821" s="141"/>
    </row>
    <row r="822" spans="2:7">
      <c r="B822" s="141"/>
      <c r="C822" s="142"/>
      <c r="D822" s="141"/>
      <c r="G822" s="123" t="s">
        <v>195</v>
      </c>
    </row>
    <row r="823" spans="2:7">
      <c r="B823" s="141"/>
      <c r="C823" s="142"/>
      <c r="D823" s="141"/>
      <c r="E823" s="92">
        <v>77</v>
      </c>
      <c r="F823" s="111" t="s">
        <v>193</v>
      </c>
      <c r="G823" s="111" t="s">
        <v>102</v>
      </c>
    </row>
    <row r="824" spans="2:7">
      <c r="B824" s="141"/>
      <c r="C824" s="142"/>
      <c r="D824" s="141"/>
      <c r="E824" s="92">
        <v>0.36</v>
      </c>
      <c r="F824" s="111" t="s">
        <v>194</v>
      </c>
      <c r="G824" s="111" t="s">
        <v>191</v>
      </c>
    </row>
    <row r="825" spans="2:7">
      <c r="B825" s="141"/>
      <c r="C825" s="142"/>
      <c r="D825" s="141"/>
      <c r="E825" s="92">
        <v>1598</v>
      </c>
      <c r="F825" s="111" t="s">
        <v>193</v>
      </c>
      <c r="G825" s="111" t="s">
        <v>192</v>
      </c>
    </row>
    <row r="826" spans="2:7">
      <c r="B826" s="141"/>
      <c r="C826" s="142"/>
      <c r="D826" s="141"/>
      <c r="E826" s="92">
        <v>0.46</v>
      </c>
      <c r="F826" s="111" t="s">
        <v>24</v>
      </c>
      <c r="G826" s="111" t="s">
        <v>54</v>
      </c>
    </row>
    <row r="827" spans="2:7">
      <c r="B827" s="141"/>
      <c r="C827" s="142"/>
      <c r="D827" s="141"/>
    </row>
    <row r="828" spans="2:7">
      <c r="B828" s="141"/>
      <c r="C828" s="142"/>
      <c r="D828" s="141"/>
      <c r="G828" s="123" t="s">
        <v>114</v>
      </c>
    </row>
    <row r="829" spans="2:7">
      <c r="B829" s="141"/>
      <c r="C829" s="142"/>
      <c r="D829" s="141"/>
      <c r="E829" s="92">
        <v>71</v>
      </c>
      <c r="F829" s="111" t="s">
        <v>193</v>
      </c>
      <c r="G829" s="111" t="s">
        <v>102</v>
      </c>
    </row>
    <row r="830" spans="2:7">
      <c r="B830" s="141"/>
      <c r="C830" s="142"/>
      <c r="D830" s="141"/>
      <c r="E830" s="92">
        <v>0.28999999999999998</v>
      </c>
      <c r="F830" s="111" t="s">
        <v>194</v>
      </c>
      <c r="G830" s="111" t="s">
        <v>191</v>
      </c>
    </row>
    <row r="831" spans="2:7">
      <c r="B831" s="141"/>
      <c r="C831" s="142"/>
      <c r="D831" s="141"/>
      <c r="E831" s="92">
        <v>2005</v>
      </c>
      <c r="F831" s="111" t="s">
        <v>193</v>
      </c>
      <c r="G831" s="111" t="s">
        <v>192</v>
      </c>
    </row>
    <row r="832" spans="2:7">
      <c r="B832" s="141"/>
      <c r="C832" s="142"/>
      <c r="D832" s="141"/>
      <c r="E832" s="92">
        <v>0.46</v>
      </c>
      <c r="F832" s="111" t="s">
        <v>24</v>
      </c>
      <c r="G832" s="111" t="s">
        <v>54</v>
      </c>
    </row>
    <row r="833" spans="2:4">
      <c r="B833" s="141"/>
      <c r="C833" s="142"/>
      <c r="D833" s="141"/>
    </row>
    <row r="834" spans="2:4">
      <c r="B834" s="141"/>
      <c r="C834" s="142"/>
      <c r="D834" s="141"/>
    </row>
    <row r="835" spans="2:4">
      <c r="B835" s="141"/>
      <c r="C835" s="142"/>
      <c r="D835" s="141"/>
    </row>
    <row r="836" spans="2:4">
      <c r="B836" s="141"/>
      <c r="C836" s="142"/>
      <c r="D836" s="141"/>
    </row>
    <row r="837" spans="2:4">
      <c r="B837" s="141"/>
      <c r="C837" s="142"/>
      <c r="D837" s="141"/>
    </row>
    <row r="838" spans="2:4">
      <c r="B838" s="141"/>
      <c r="C838" s="142"/>
      <c r="D838" s="141"/>
    </row>
    <row r="839" spans="2:4">
      <c r="B839" s="141"/>
      <c r="C839" s="142"/>
      <c r="D839" s="141"/>
    </row>
    <row r="840" spans="2:4">
      <c r="B840" s="141"/>
      <c r="C840" s="142"/>
      <c r="D840" s="141"/>
    </row>
    <row r="841" spans="2:4">
      <c r="B841" s="141"/>
      <c r="C841" s="142"/>
      <c r="D841" s="141"/>
    </row>
    <row r="842" spans="2:4">
      <c r="B842" s="141"/>
      <c r="C842" s="142"/>
      <c r="D842" s="141"/>
    </row>
    <row r="843" spans="2:4">
      <c r="B843" s="141"/>
      <c r="C843" s="142"/>
      <c r="D843" s="141"/>
    </row>
    <row r="844" spans="2:4">
      <c r="B844" s="141"/>
      <c r="C844" s="142"/>
      <c r="D844" s="141"/>
    </row>
    <row r="845" spans="2:4">
      <c r="B845" s="141"/>
      <c r="C845" s="142"/>
      <c r="D845" s="141"/>
    </row>
    <row r="846" spans="2:4">
      <c r="B846" s="141"/>
      <c r="C846" s="142"/>
      <c r="D846" s="141"/>
    </row>
    <row r="847" spans="2:4">
      <c r="B847" s="141"/>
      <c r="C847" s="142"/>
      <c r="D847" s="141"/>
    </row>
    <row r="848" spans="2:4">
      <c r="B848" s="141"/>
      <c r="C848" s="142"/>
      <c r="D848" s="141"/>
    </row>
    <row r="849" spans="2:4">
      <c r="B849" s="141"/>
      <c r="C849" s="142"/>
      <c r="D849" s="141"/>
    </row>
    <row r="850" spans="2:4">
      <c r="B850" s="141"/>
      <c r="C850" s="142"/>
      <c r="D850" s="141"/>
    </row>
    <row r="851" spans="2:4">
      <c r="B851" s="141"/>
      <c r="C851" s="142"/>
      <c r="D851" s="141"/>
    </row>
    <row r="852" spans="2:4">
      <c r="B852" s="141"/>
      <c r="C852" s="142"/>
      <c r="D852" s="141"/>
    </row>
    <row r="853" spans="2:4">
      <c r="B853" s="141"/>
      <c r="C853" s="142"/>
      <c r="D853" s="141"/>
    </row>
    <row r="854" spans="2:4">
      <c r="B854" s="141"/>
      <c r="C854" s="142"/>
      <c r="D854" s="141"/>
    </row>
    <row r="855" spans="2:4">
      <c r="B855" s="141"/>
      <c r="C855" s="142"/>
      <c r="D855" s="141"/>
    </row>
    <row r="856" spans="2:4">
      <c r="B856" s="141"/>
      <c r="C856" s="142"/>
      <c r="D856" s="141"/>
    </row>
    <row r="857" spans="2:4">
      <c r="B857" s="141"/>
      <c r="C857" s="142"/>
      <c r="D857" s="141"/>
    </row>
    <row r="858" spans="2:4">
      <c r="B858" s="141"/>
      <c r="C858" s="142"/>
      <c r="D858" s="141"/>
    </row>
    <row r="859" spans="2:4">
      <c r="B859" s="141"/>
      <c r="C859" s="142"/>
      <c r="D859" s="141"/>
    </row>
    <row r="860" spans="2:4">
      <c r="B860" s="141"/>
      <c r="C860" s="142"/>
      <c r="D860" s="141"/>
    </row>
    <row r="861" spans="2:4">
      <c r="B861" s="141"/>
      <c r="C861" s="142"/>
      <c r="D861" s="141"/>
    </row>
    <row r="862" spans="2:4">
      <c r="B862" s="141"/>
      <c r="C862" s="142"/>
      <c r="D862" s="141"/>
    </row>
    <row r="863" spans="2:4">
      <c r="B863" s="141"/>
      <c r="C863" s="142"/>
      <c r="D863" s="141"/>
    </row>
    <row r="864" spans="2:4">
      <c r="B864" s="141"/>
      <c r="C864" s="142"/>
      <c r="D864" s="141"/>
    </row>
    <row r="865" spans="2:4">
      <c r="B865" s="141"/>
      <c r="C865" s="142"/>
      <c r="D865" s="141"/>
    </row>
    <row r="866" spans="2:4">
      <c r="B866" s="141"/>
      <c r="C866" s="142"/>
      <c r="D866" s="141"/>
    </row>
    <row r="867" spans="2:4">
      <c r="B867" s="141"/>
      <c r="C867" s="142"/>
      <c r="D867" s="141"/>
    </row>
    <row r="868" spans="2:4">
      <c r="B868" s="141"/>
      <c r="C868" s="142"/>
      <c r="D868" s="141"/>
    </row>
    <row r="869" spans="2:4">
      <c r="B869" s="141"/>
      <c r="C869" s="142"/>
      <c r="D869" s="141"/>
    </row>
    <row r="870" spans="2:4">
      <c r="B870" s="141"/>
      <c r="C870" s="142">
        <v>61</v>
      </c>
      <c r="D870" s="141"/>
    </row>
    <row r="871" spans="2:4">
      <c r="B871" s="141"/>
      <c r="C871" s="142"/>
      <c r="D871" s="141"/>
    </row>
    <row r="872" spans="2:4">
      <c r="B872" s="141"/>
      <c r="C872" s="142"/>
      <c r="D872" s="141"/>
    </row>
    <row r="873" spans="2:4">
      <c r="B873" s="141"/>
      <c r="C873" s="142"/>
      <c r="D873" s="141"/>
    </row>
    <row r="874" spans="2:4">
      <c r="B874" s="141"/>
      <c r="C874" s="142"/>
      <c r="D874" s="141"/>
    </row>
    <row r="875" spans="2:4">
      <c r="B875" s="141"/>
      <c r="C875" s="142"/>
      <c r="D875" s="141"/>
    </row>
    <row r="876" spans="2:4">
      <c r="B876" s="141"/>
      <c r="C876" s="142"/>
      <c r="D876" s="141"/>
    </row>
    <row r="877" spans="2:4">
      <c r="B877" s="141"/>
      <c r="C877" s="142"/>
      <c r="D877" s="141"/>
    </row>
    <row r="878" spans="2:4">
      <c r="B878" s="141"/>
      <c r="C878" s="142"/>
      <c r="D878" s="141"/>
    </row>
    <row r="879" spans="2:4">
      <c r="B879" s="141"/>
      <c r="C879" s="142"/>
      <c r="D879" s="141"/>
    </row>
    <row r="880" spans="2:4">
      <c r="B880" s="141"/>
      <c r="C880" s="142"/>
      <c r="D880" s="141"/>
    </row>
    <row r="881" spans="2:4">
      <c r="B881" s="141"/>
      <c r="C881" s="142"/>
      <c r="D881" s="141"/>
    </row>
    <row r="882" spans="2:4">
      <c r="B882" s="141"/>
      <c r="C882" s="142"/>
      <c r="D882" s="141"/>
    </row>
    <row r="883" spans="2:4">
      <c r="B883" s="141"/>
      <c r="C883" s="142"/>
      <c r="D883" s="141"/>
    </row>
    <row r="884" spans="2:4">
      <c r="B884" s="141"/>
      <c r="C884" s="142"/>
      <c r="D884" s="141"/>
    </row>
    <row r="885" spans="2:4">
      <c r="B885" s="141"/>
      <c r="C885" s="142"/>
      <c r="D885" s="141"/>
    </row>
    <row r="886" spans="2:4">
      <c r="B886" s="141"/>
      <c r="C886" s="142"/>
      <c r="D886" s="141"/>
    </row>
    <row r="887" spans="2:4">
      <c r="B887" s="141"/>
      <c r="C887" s="142"/>
      <c r="D887" s="141"/>
    </row>
    <row r="888" spans="2:4">
      <c r="B888" s="141"/>
      <c r="C888" s="142"/>
      <c r="D888" s="141"/>
    </row>
    <row r="889" spans="2:4">
      <c r="B889" s="141"/>
      <c r="C889" s="142"/>
      <c r="D889" s="141"/>
    </row>
    <row r="890" spans="2:4">
      <c r="B890" s="141"/>
      <c r="C890" s="142"/>
      <c r="D890" s="141"/>
    </row>
    <row r="891" spans="2:4">
      <c r="B891" s="141"/>
      <c r="C891" s="142"/>
      <c r="D891" s="141"/>
    </row>
    <row r="892" spans="2:4">
      <c r="B892" s="141"/>
      <c r="C892" s="142"/>
      <c r="D892" s="141"/>
    </row>
    <row r="893" spans="2:4">
      <c r="B893" s="141"/>
      <c r="C893" s="142"/>
      <c r="D893" s="141"/>
    </row>
    <row r="894" spans="2:4">
      <c r="B894" s="141"/>
      <c r="C894" s="142"/>
      <c r="D894" s="141"/>
    </row>
    <row r="895" spans="2:4">
      <c r="B895" s="141"/>
      <c r="C895" s="142"/>
      <c r="D895" s="141"/>
    </row>
    <row r="896" spans="2:4">
      <c r="B896" s="141"/>
      <c r="C896" s="142"/>
      <c r="D896" s="141"/>
    </row>
    <row r="897" spans="2:4">
      <c r="B897" s="141"/>
      <c r="C897" s="142"/>
      <c r="D897" s="141"/>
    </row>
    <row r="898" spans="2:4">
      <c r="B898" s="141"/>
      <c r="C898" s="142"/>
      <c r="D898" s="141"/>
    </row>
    <row r="899" spans="2:4">
      <c r="B899" s="141"/>
      <c r="C899" s="142"/>
      <c r="D899" s="141"/>
    </row>
    <row r="900" spans="2:4">
      <c r="B900" s="141"/>
      <c r="C900" s="142"/>
      <c r="D900" s="141"/>
    </row>
    <row r="901" spans="2:4">
      <c r="B901" s="141"/>
      <c r="C901" s="142"/>
      <c r="D901" s="141"/>
    </row>
    <row r="902" spans="2:4">
      <c r="B902" s="141"/>
      <c r="C902" s="142"/>
      <c r="D902" s="141"/>
    </row>
    <row r="903" spans="2:4">
      <c r="B903" s="141"/>
      <c r="C903" s="142"/>
      <c r="D903" s="141"/>
    </row>
    <row r="904" spans="2:4">
      <c r="B904" s="141"/>
      <c r="C904" s="142"/>
      <c r="D904" s="141"/>
    </row>
    <row r="905" spans="2:4">
      <c r="B905" s="141"/>
      <c r="C905" s="142">
        <v>32</v>
      </c>
      <c r="D905" s="141"/>
    </row>
    <row r="906" spans="2:4">
      <c r="B906" s="141"/>
      <c r="C906" s="142"/>
      <c r="D906" s="141"/>
    </row>
    <row r="907" spans="2:4">
      <c r="B907" s="141"/>
      <c r="C907" s="142"/>
      <c r="D907" s="141"/>
    </row>
    <row r="908" spans="2:4">
      <c r="B908" s="141"/>
      <c r="C908" s="142"/>
      <c r="D908" s="141"/>
    </row>
    <row r="909" spans="2:4">
      <c r="B909" s="141"/>
      <c r="C909" s="142"/>
      <c r="D909" s="141"/>
    </row>
    <row r="910" spans="2:4">
      <c r="B910" s="141"/>
      <c r="C910" s="142"/>
      <c r="D910" s="141"/>
    </row>
    <row r="911" spans="2:4">
      <c r="B911" s="141"/>
      <c r="C911" s="142"/>
      <c r="D911" s="141"/>
    </row>
    <row r="912" spans="2:4">
      <c r="B912" s="141"/>
      <c r="C912" s="142"/>
      <c r="D912" s="141"/>
    </row>
    <row r="913" spans="2:4">
      <c r="B913" s="141"/>
      <c r="C913" s="142"/>
      <c r="D913" s="141"/>
    </row>
    <row r="914" spans="2:4">
      <c r="B914" s="141"/>
      <c r="C914" s="142"/>
      <c r="D914" s="141"/>
    </row>
    <row r="915" spans="2:4">
      <c r="B915" s="141"/>
      <c r="C915" s="142">
        <v>101</v>
      </c>
      <c r="D915" s="141"/>
    </row>
    <row r="916" spans="2:4">
      <c r="B916" s="141"/>
      <c r="C916" s="142"/>
      <c r="D916" s="141"/>
    </row>
    <row r="917" spans="2:4">
      <c r="B917" s="141"/>
      <c r="C917" s="142"/>
      <c r="D917" s="141"/>
    </row>
    <row r="918" spans="2:4">
      <c r="B918" s="141"/>
      <c r="C918" s="142"/>
      <c r="D918" s="141"/>
    </row>
    <row r="919" spans="2:4">
      <c r="B919" s="141"/>
      <c r="C919" s="142"/>
      <c r="D919" s="141"/>
    </row>
    <row r="920" spans="2:4">
      <c r="B920" s="141"/>
      <c r="C920" s="142"/>
      <c r="D920" s="141"/>
    </row>
    <row r="921" spans="2:4">
      <c r="B921" s="141"/>
      <c r="C921" s="142"/>
      <c r="D921" s="141"/>
    </row>
    <row r="922" spans="2:4">
      <c r="B922" s="141"/>
      <c r="C922" s="142"/>
      <c r="D922" s="141"/>
    </row>
    <row r="923" spans="2:4">
      <c r="B923" s="141"/>
      <c r="C923" s="142"/>
      <c r="D923" s="141"/>
    </row>
    <row r="924" spans="2:4">
      <c r="B924" s="141"/>
      <c r="C924" s="142"/>
      <c r="D924" s="141"/>
    </row>
    <row r="925" spans="2:4">
      <c r="B925" s="141"/>
      <c r="C925" s="142"/>
      <c r="D925" s="141"/>
    </row>
    <row r="926" spans="2:4">
      <c r="B926" s="141"/>
      <c r="C926" s="142"/>
      <c r="D926" s="141"/>
    </row>
    <row r="927" spans="2:4">
      <c r="B927" s="141"/>
      <c r="C927" s="142">
        <v>104</v>
      </c>
      <c r="D927" s="141"/>
    </row>
    <row r="928" spans="2:4">
      <c r="B928" s="141"/>
      <c r="C928" s="142"/>
      <c r="D928" s="141"/>
    </row>
    <row r="929" spans="2:4">
      <c r="B929" s="141"/>
      <c r="C929" s="142"/>
      <c r="D929" s="141"/>
    </row>
    <row r="930" spans="2:4">
      <c r="B930" s="141"/>
      <c r="C930" s="142"/>
      <c r="D930" s="141"/>
    </row>
    <row r="931" spans="2:4">
      <c r="B931" s="141"/>
      <c r="C931" s="142"/>
      <c r="D931" s="141"/>
    </row>
    <row r="932" spans="2:4">
      <c r="B932" s="141"/>
      <c r="C932" s="142"/>
      <c r="D932" s="141"/>
    </row>
    <row r="933" spans="2:4">
      <c r="B933" s="141"/>
      <c r="C933" s="142"/>
      <c r="D933" s="141"/>
    </row>
    <row r="934" spans="2:4">
      <c r="B934" s="141"/>
      <c r="C934" s="142"/>
      <c r="D934" s="141"/>
    </row>
    <row r="935" spans="2:4">
      <c r="B935" s="141"/>
      <c r="C935" s="142"/>
      <c r="D935" s="141"/>
    </row>
    <row r="936" spans="2:4">
      <c r="B936" s="141"/>
      <c r="C936" s="142"/>
      <c r="D936" s="141"/>
    </row>
    <row r="937" spans="2:4">
      <c r="B937" s="141"/>
      <c r="C937" s="142"/>
      <c r="D937" s="141"/>
    </row>
    <row r="938" spans="2:4">
      <c r="B938" s="141"/>
      <c r="C938" s="142"/>
      <c r="D938" s="141"/>
    </row>
    <row r="939" spans="2:4">
      <c r="B939" s="141"/>
      <c r="C939" s="142"/>
      <c r="D939" s="141"/>
    </row>
    <row r="940" spans="2:4">
      <c r="B940" s="141"/>
      <c r="C940" s="142"/>
      <c r="D940" s="141"/>
    </row>
    <row r="941" spans="2:4">
      <c r="B941" s="141"/>
      <c r="C941" s="142"/>
      <c r="D941" s="141"/>
    </row>
    <row r="942" spans="2:4">
      <c r="B942" s="141"/>
      <c r="C942" s="142"/>
      <c r="D942" s="141"/>
    </row>
    <row r="943" spans="2:4">
      <c r="B943" s="141"/>
      <c r="C943" s="142"/>
      <c r="D943" s="141"/>
    </row>
    <row r="944" spans="2:4">
      <c r="B944" s="141"/>
      <c r="C944" s="142"/>
      <c r="D944" s="141"/>
    </row>
    <row r="945" spans="2:4">
      <c r="B945" s="141"/>
      <c r="C945" s="142"/>
      <c r="D945" s="141"/>
    </row>
    <row r="946" spans="2:4">
      <c r="B946" s="141"/>
      <c r="C946" s="142"/>
      <c r="D946" s="141"/>
    </row>
    <row r="947" spans="2:4">
      <c r="B947" s="141"/>
      <c r="C947" s="142"/>
      <c r="D947" s="141"/>
    </row>
    <row r="948" spans="2:4">
      <c r="B948" s="141"/>
      <c r="C948" s="142"/>
      <c r="D948" s="141"/>
    </row>
    <row r="949" spans="2:4">
      <c r="B949" s="141"/>
      <c r="C949" s="142"/>
      <c r="D949" s="141"/>
    </row>
    <row r="950" spans="2:4">
      <c r="B950" s="141"/>
      <c r="C950" s="142"/>
      <c r="D950" s="141"/>
    </row>
    <row r="951" spans="2:4">
      <c r="B951" s="141"/>
      <c r="C951" s="142"/>
      <c r="D951" s="141"/>
    </row>
    <row r="952" spans="2:4">
      <c r="B952" s="141"/>
      <c r="C952" s="142"/>
      <c r="D952" s="141"/>
    </row>
    <row r="953" spans="2:4">
      <c r="B953" s="141"/>
      <c r="C953" s="142"/>
      <c r="D953" s="141"/>
    </row>
    <row r="954" spans="2:4">
      <c r="B954" s="141"/>
      <c r="C954" s="142">
        <v>129</v>
      </c>
      <c r="D954" s="141"/>
    </row>
    <row r="955" spans="2:4">
      <c r="B955" s="141"/>
      <c r="C955" s="142"/>
      <c r="D955" s="141"/>
    </row>
    <row r="956" spans="2:4">
      <c r="B956" s="141"/>
      <c r="C956" s="142"/>
      <c r="D956" s="141"/>
    </row>
    <row r="957" spans="2:4">
      <c r="B957" s="141"/>
      <c r="C957" s="142"/>
      <c r="D957" s="141"/>
    </row>
    <row r="958" spans="2:4">
      <c r="B958" s="141"/>
      <c r="C958" s="142"/>
      <c r="D958" s="141"/>
    </row>
    <row r="959" spans="2:4">
      <c r="B959" s="141"/>
      <c r="C959" s="142"/>
      <c r="D959" s="141"/>
    </row>
    <row r="960" spans="2:4">
      <c r="B960" s="141"/>
      <c r="C960" s="142"/>
      <c r="D960" s="141"/>
    </row>
    <row r="961" spans="2:7">
      <c r="B961" s="141"/>
      <c r="C961" s="142"/>
      <c r="D961" s="141"/>
    </row>
    <row r="962" spans="2:7">
      <c r="B962" s="141"/>
      <c r="C962" s="142"/>
      <c r="D962" s="141"/>
    </row>
    <row r="963" spans="2:7">
      <c r="B963" s="141"/>
      <c r="C963" s="142"/>
      <c r="D963" s="141"/>
    </row>
    <row r="964" spans="2:7">
      <c r="B964" s="141"/>
      <c r="C964" s="142"/>
      <c r="D964" s="141"/>
    </row>
    <row r="965" spans="2:7">
      <c r="B965" s="141"/>
      <c r="C965" s="142"/>
      <c r="D965" s="141"/>
    </row>
    <row r="966" spans="2:7">
      <c r="B966" s="141"/>
      <c r="C966" s="142"/>
      <c r="D966" s="141"/>
    </row>
    <row r="967" spans="2:7">
      <c r="B967" s="141"/>
      <c r="C967" s="142"/>
      <c r="D967" s="141"/>
    </row>
    <row r="968" spans="2:7">
      <c r="B968" s="141"/>
      <c r="C968" s="142"/>
      <c r="D968" s="141"/>
    </row>
    <row r="969" spans="2:7">
      <c r="B969" s="141"/>
      <c r="C969" s="142"/>
      <c r="D969" s="141"/>
    </row>
    <row r="970" spans="2:7">
      <c r="B970" s="141"/>
      <c r="C970" s="142"/>
      <c r="D970" s="141"/>
    </row>
    <row r="971" spans="2:7">
      <c r="B971" s="141"/>
      <c r="C971" s="142"/>
      <c r="D971" s="141"/>
    </row>
    <row r="972" spans="2:7">
      <c r="B972" s="141"/>
      <c r="C972" s="142"/>
      <c r="D972" s="141"/>
      <c r="G972" s="123" t="s">
        <v>44</v>
      </c>
    </row>
    <row r="973" spans="2:7">
      <c r="B973" s="141"/>
      <c r="C973" s="142"/>
      <c r="D973" s="493" t="s">
        <v>190</v>
      </c>
      <c r="E973" s="92">
        <v>30</v>
      </c>
      <c r="F973" s="111" t="s">
        <v>76</v>
      </c>
      <c r="G973" s="111" t="s">
        <v>219</v>
      </c>
    </row>
    <row r="974" spans="2:7">
      <c r="B974" s="141"/>
      <c r="C974" s="142"/>
      <c r="D974" s="493"/>
    </row>
    <row r="975" spans="2:7">
      <c r="B975" s="141"/>
      <c r="C975" s="142"/>
      <c r="D975" s="493"/>
    </row>
    <row r="976" spans="2:7">
      <c r="B976" s="141"/>
      <c r="C976" s="142"/>
      <c r="D976" s="141"/>
    </row>
    <row r="977" spans="2:7">
      <c r="B977" s="44"/>
      <c r="C977" s="117"/>
      <c r="D977" s="116"/>
      <c r="E977" s="118"/>
    </row>
    <row r="978" spans="2:7">
      <c r="B978" s="111" t="s">
        <v>210</v>
      </c>
      <c r="G978" s="111"/>
    </row>
    <row r="979" spans="2:7" s="111" customFormat="1">
      <c r="C979" s="90"/>
      <c r="E979" s="92"/>
    </row>
    <row r="980" spans="2:7" s="111" customFormat="1">
      <c r="C980" s="90"/>
      <c r="E980" s="92"/>
    </row>
    <row r="981" spans="2:7" s="111" customFormat="1">
      <c r="C981" s="90"/>
      <c r="E981" s="92"/>
    </row>
    <row r="982" spans="2:7" s="111" customFormat="1">
      <c r="C982" s="90"/>
      <c r="E982" s="92"/>
    </row>
    <row r="983" spans="2:7" s="111" customFormat="1">
      <c r="C983" s="90"/>
      <c r="E983" s="92"/>
    </row>
    <row r="984" spans="2:7" s="111" customFormat="1">
      <c r="C984" s="90"/>
      <c r="E984" s="92"/>
    </row>
    <row r="985" spans="2:7" s="111" customFormat="1">
      <c r="C985" s="90"/>
      <c r="E985" s="92"/>
    </row>
    <row r="986" spans="2:7" s="111" customFormat="1">
      <c r="C986" s="90"/>
      <c r="E986" s="92"/>
    </row>
    <row r="987" spans="2:7" s="111" customFormat="1">
      <c r="C987" s="90"/>
      <c r="E987" s="92"/>
    </row>
    <row r="988" spans="2:7" s="111" customFormat="1">
      <c r="C988" s="90"/>
      <c r="E988" s="92"/>
    </row>
    <row r="989" spans="2:7" s="111" customFormat="1">
      <c r="C989" s="90"/>
      <c r="E989" s="92"/>
    </row>
    <row r="990" spans="2:7" s="111" customFormat="1">
      <c r="C990" s="90"/>
      <c r="E990" s="92"/>
    </row>
    <row r="991" spans="2:7" s="111" customFormat="1">
      <c r="C991" s="90"/>
      <c r="E991" s="92"/>
    </row>
    <row r="992" spans="2:7" s="111" customFormat="1">
      <c r="C992" s="90"/>
      <c r="E992" s="92"/>
    </row>
    <row r="993" spans="3:7" s="111" customFormat="1">
      <c r="C993" s="90"/>
      <c r="E993" s="92"/>
    </row>
    <row r="994" spans="3:7" s="111" customFormat="1">
      <c r="C994" s="90"/>
      <c r="E994" s="92"/>
    </row>
    <row r="995" spans="3:7" s="111" customFormat="1">
      <c r="C995" s="90"/>
      <c r="E995" s="92"/>
    </row>
    <row r="996" spans="3:7" s="111" customFormat="1">
      <c r="C996" s="90"/>
      <c r="E996" s="92"/>
    </row>
    <row r="997" spans="3:7" s="111" customFormat="1">
      <c r="C997" s="90"/>
      <c r="E997" s="92"/>
    </row>
    <row r="998" spans="3:7" s="111" customFormat="1">
      <c r="C998" s="90"/>
      <c r="E998" s="92"/>
    </row>
    <row r="999" spans="3:7" s="111" customFormat="1">
      <c r="C999" s="90"/>
      <c r="E999" s="92"/>
    </row>
    <row r="1000" spans="3:7" s="111" customFormat="1">
      <c r="C1000" s="90"/>
      <c r="E1000" s="92"/>
    </row>
    <row r="1001" spans="3:7" s="111" customFormat="1">
      <c r="C1001" s="90"/>
      <c r="E1001" s="92"/>
    </row>
    <row r="1002" spans="3:7">
      <c r="G1002" s="111"/>
    </row>
    <row r="1003" spans="3:7">
      <c r="G1003" s="111"/>
    </row>
    <row r="1004" spans="3:7">
      <c r="E1004" s="92">
        <v>1580</v>
      </c>
      <c r="F1004" s="111" t="s">
        <v>13</v>
      </c>
      <c r="G1004" s="111" t="s">
        <v>185</v>
      </c>
    </row>
    <row r="1005" spans="3:7">
      <c r="E1005" s="92">
        <v>0.47</v>
      </c>
      <c r="F1005" s="111" t="s">
        <v>24</v>
      </c>
      <c r="G1005" s="111" t="s">
        <v>54</v>
      </c>
    </row>
    <row r="1006" spans="3:7">
      <c r="E1006" s="92">
        <f>0.012*kW_to_MW</f>
        <v>12</v>
      </c>
      <c r="F1006" s="111" t="s">
        <v>177</v>
      </c>
      <c r="G1006" s="111" t="s">
        <v>137</v>
      </c>
    </row>
    <row r="1007" spans="3:7" s="111" customFormat="1">
      <c r="C1007" s="90"/>
      <c r="E1007" s="92">
        <f>0.002*kW_to_MW</f>
        <v>2</v>
      </c>
      <c r="F1007" s="111" t="s">
        <v>177</v>
      </c>
      <c r="G1007" s="111" t="s">
        <v>239</v>
      </c>
    </row>
    <row r="1008" spans="3:7" s="111" customFormat="1">
      <c r="C1008" s="90"/>
      <c r="E1008" s="92">
        <v>1650</v>
      </c>
      <c r="F1008" s="111" t="s">
        <v>193</v>
      </c>
      <c r="G1008" s="111" t="s">
        <v>52</v>
      </c>
    </row>
    <row r="1009" spans="3:5" s="111" customFormat="1">
      <c r="C1009" s="90"/>
      <c r="E1009" s="92"/>
    </row>
    <row r="1010" spans="3:5" s="111" customFormat="1">
      <c r="C1010" s="90"/>
      <c r="E1010" s="92"/>
    </row>
    <row r="1011" spans="3:5" s="111" customFormat="1">
      <c r="C1011" s="90"/>
      <c r="E1011" s="92"/>
    </row>
    <row r="1012" spans="3:5" s="111" customFormat="1">
      <c r="C1012" s="90"/>
      <c r="E1012" s="92"/>
    </row>
    <row r="1013" spans="3:5" s="111" customFormat="1">
      <c r="C1013" s="90"/>
      <c r="E1013" s="92"/>
    </row>
    <row r="1014" spans="3:5" s="111" customFormat="1">
      <c r="C1014" s="90"/>
      <c r="E1014" s="92"/>
    </row>
    <row r="1015" spans="3:5" s="111" customFormat="1">
      <c r="C1015" s="90"/>
      <c r="E1015" s="92"/>
    </row>
    <row r="1016" spans="3:5" s="111" customFormat="1">
      <c r="C1016" s="90"/>
      <c r="E1016" s="92"/>
    </row>
    <row r="1017" spans="3:5" s="111" customFormat="1">
      <c r="C1017" s="90"/>
      <c r="E1017" s="92"/>
    </row>
    <row r="1018" spans="3:5" s="111" customFormat="1">
      <c r="C1018" s="90"/>
      <c r="E1018" s="92"/>
    </row>
    <row r="1019" spans="3:5" s="111" customFormat="1">
      <c r="C1019" s="90"/>
      <c r="E1019" s="92"/>
    </row>
    <row r="1020" spans="3:5" s="111" customFormat="1">
      <c r="C1020" s="90"/>
      <c r="E1020" s="92"/>
    </row>
    <row r="1021" spans="3:5" s="111" customFormat="1">
      <c r="C1021" s="90"/>
      <c r="E1021" s="92"/>
    </row>
    <row r="1022" spans="3:5" s="111" customFormat="1">
      <c r="C1022" s="90"/>
      <c r="E1022" s="92"/>
    </row>
    <row r="1058" spans="2:5">
      <c r="B1058" s="44"/>
      <c r="C1058" s="117"/>
      <c r="D1058" s="116"/>
      <c r="E1058" s="118"/>
    </row>
    <row r="1059" spans="2:5">
      <c r="B1059" s="111" t="s">
        <v>212</v>
      </c>
      <c r="C1059" s="90">
        <v>68</v>
      </c>
      <c r="D1059" s="511" t="s">
        <v>214</v>
      </c>
    </row>
    <row r="1060" spans="2:5">
      <c r="D1060" s="511"/>
    </row>
    <row r="1061" spans="2:5">
      <c r="D1061" s="511"/>
    </row>
    <row r="1062" spans="2:5">
      <c r="D1062" s="511"/>
    </row>
    <row r="1063" spans="2:5">
      <c r="D1063" s="511"/>
    </row>
    <row r="1064" spans="2:5">
      <c r="D1064" s="511"/>
    </row>
    <row r="1065" spans="2:5">
      <c r="D1065" s="511"/>
    </row>
    <row r="1066" spans="2:5">
      <c r="D1066" s="511"/>
    </row>
    <row r="1067" spans="2:5">
      <c r="D1067" s="511"/>
    </row>
    <row r="1068" spans="2:5">
      <c r="D1068" s="511"/>
    </row>
    <row r="1070" spans="2:5">
      <c r="B1070" s="44"/>
      <c r="C1070" s="117"/>
      <c r="D1070" s="116"/>
      <c r="E1070" s="118"/>
    </row>
    <row r="1071" spans="2:5">
      <c r="B1071" s="111" t="s">
        <v>275</v>
      </c>
      <c r="C1071" s="90">
        <v>11</v>
      </c>
      <c r="D1071" s="514" t="s">
        <v>276</v>
      </c>
    </row>
    <row r="1072" spans="2:5">
      <c r="D1072" s="514"/>
    </row>
    <row r="1074" spans="3:4">
      <c r="C1074" s="90">
        <v>15</v>
      </c>
      <c r="D1074" s="123" t="s">
        <v>277</v>
      </c>
    </row>
    <row r="1075" spans="3:4">
      <c r="D1075" s="111" t="s">
        <v>278</v>
      </c>
    </row>
    <row r="1076" spans="3:4">
      <c r="D1076" s="111" t="s">
        <v>279</v>
      </c>
    </row>
    <row r="1077" spans="3:4">
      <c r="D1077" s="111" t="s">
        <v>280</v>
      </c>
    </row>
    <row r="1078" spans="3:4">
      <c r="D1078" s="111" t="s">
        <v>281</v>
      </c>
    </row>
    <row r="1079" spans="3:4">
      <c r="D1079" s="111" t="s">
        <v>282</v>
      </c>
    </row>
    <row r="1081" spans="3:4">
      <c r="D1081" s="111" t="s">
        <v>283</v>
      </c>
    </row>
    <row r="1082" spans="3:4">
      <c r="D1082" s="111" t="s">
        <v>284</v>
      </c>
    </row>
    <row r="1083" spans="3:4">
      <c r="D1083" s="111" t="s">
        <v>285</v>
      </c>
    </row>
    <row r="1084" spans="3:4">
      <c r="D1084" s="111" t="s">
        <v>286</v>
      </c>
    </row>
    <row r="1085" spans="3:4">
      <c r="D1085" s="111" t="s">
        <v>287</v>
      </c>
    </row>
    <row r="1086" spans="3:4">
      <c r="D1086" s="111" t="s">
        <v>288</v>
      </c>
    </row>
    <row r="1087" spans="3:4">
      <c r="D1087" s="111" t="s">
        <v>289</v>
      </c>
    </row>
    <row r="1088" spans="3:4">
      <c r="D1088" s="111" t="s">
        <v>290</v>
      </c>
    </row>
    <row r="1089" spans="4:4">
      <c r="D1089" s="111" t="s">
        <v>291</v>
      </c>
    </row>
    <row r="1091" spans="4:4">
      <c r="D1091" s="111" t="s">
        <v>292</v>
      </c>
    </row>
    <row r="1092" spans="4:4">
      <c r="D1092" s="111" t="s">
        <v>293</v>
      </c>
    </row>
    <row r="1093" spans="4:4">
      <c r="D1093" s="111" t="s">
        <v>294</v>
      </c>
    </row>
    <row r="1094" spans="4:4">
      <c r="D1094" s="111" t="s">
        <v>295</v>
      </c>
    </row>
    <row r="1096" spans="4:4">
      <c r="D1096" s="111" t="s">
        <v>296</v>
      </c>
    </row>
    <row r="1097" spans="4:4">
      <c r="D1097" s="111" t="s">
        <v>297</v>
      </c>
    </row>
    <row r="1098" spans="4:4">
      <c r="D1098" s="111" t="s">
        <v>298</v>
      </c>
    </row>
    <row r="1099" spans="4:4">
      <c r="D1099" s="111" t="s">
        <v>299</v>
      </c>
    </row>
    <row r="1100" spans="4:4">
      <c r="D1100" s="111" t="s">
        <v>300</v>
      </c>
    </row>
    <row r="1101" spans="4:4">
      <c r="D1101" s="111" t="s">
        <v>301</v>
      </c>
    </row>
    <row r="1132" spans="3:4">
      <c r="C1132" s="90">
        <v>16</v>
      </c>
      <c r="D1132" s="123" t="s">
        <v>302</v>
      </c>
    </row>
    <row r="1134" spans="3:4">
      <c r="C1134" s="90">
        <v>17</v>
      </c>
      <c r="D1134" s="123" t="s">
        <v>303</v>
      </c>
    </row>
    <row r="1135" spans="3:4">
      <c r="D1135" s="511" t="s">
        <v>304</v>
      </c>
    </row>
    <row r="1136" spans="3:4">
      <c r="D1136" s="511"/>
    </row>
    <row r="1137" spans="4:4">
      <c r="D1137" s="511"/>
    </row>
    <row r="1139" spans="4:4">
      <c r="D1139" s="111" t="s">
        <v>305</v>
      </c>
    </row>
    <row r="1140" spans="4:4">
      <c r="D1140" s="111" t="s">
        <v>306</v>
      </c>
    </row>
    <row r="1141" spans="4:4">
      <c r="D1141" s="111" t="s">
        <v>307</v>
      </c>
    </row>
    <row r="1142" spans="4:4">
      <c r="D1142" s="111" t="s">
        <v>308</v>
      </c>
    </row>
    <row r="1143" spans="4:4">
      <c r="D1143" s="111" t="s">
        <v>309</v>
      </c>
    </row>
    <row r="1144" spans="4:4">
      <c r="D1144" s="111" t="s">
        <v>310</v>
      </c>
    </row>
    <row r="1146" spans="4:4">
      <c r="D1146" s="111" t="s">
        <v>311</v>
      </c>
    </row>
    <row r="1147" spans="4:4">
      <c r="D1147" s="111" t="s">
        <v>312</v>
      </c>
    </row>
    <row r="1148" spans="4:4">
      <c r="D1148" s="111" t="s">
        <v>313</v>
      </c>
    </row>
    <row r="1150" spans="4:4">
      <c r="D1150" s="111" t="s">
        <v>314</v>
      </c>
    </row>
    <row r="1151" spans="4:4">
      <c r="D1151" s="111" t="s">
        <v>315</v>
      </c>
    </row>
    <row r="1152" spans="4:4">
      <c r="D1152" s="111" t="s">
        <v>316</v>
      </c>
    </row>
    <row r="1153" spans="2:5">
      <c r="D1153" s="111" t="s">
        <v>317</v>
      </c>
    </row>
    <row r="1154" spans="2:5">
      <c r="D1154" s="111" t="s">
        <v>318</v>
      </c>
    </row>
    <row r="1156" spans="2:5">
      <c r="D1156" s="111" t="s">
        <v>319</v>
      </c>
    </row>
    <row r="1157" spans="2:5">
      <c r="D1157" s="111" t="s">
        <v>320</v>
      </c>
    </row>
    <row r="1158" spans="2:5">
      <c r="D1158" s="111" t="s">
        <v>321</v>
      </c>
    </row>
    <row r="1160" spans="2:5">
      <c r="B1160" s="44"/>
      <c r="C1160" s="117"/>
      <c r="D1160" s="116"/>
      <c r="E1160" s="118"/>
    </row>
    <row r="1161" spans="2:5">
      <c r="B1161" s="111" t="s">
        <v>327</v>
      </c>
      <c r="C1161" s="90">
        <v>6</v>
      </c>
      <c r="D1161" s="123" t="s">
        <v>323</v>
      </c>
    </row>
    <row r="1162" spans="2:5">
      <c r="D1162" s="511" t="s">
        <v>322</v>
      </c>
    </row>
    <row r="1163" spans="2:5">
      <c r="D1163" s="511"/>
    </row>
    <row r="1164" spans="2:5">
      <c r="D1164" s="511"/>
    </row>
    <row r="1165" spans="2:5">
      <c r="D1165" s="511"/>
    </row>
    <row r="1166" spans="2:5">
      <c r="D1166" s="511"/>
    </row>
    <row r="1168" spans="2:5">
      <c r="C1168" s="90">
        <v>6</v>
      </c>
      <c r="D1168" s="123" t="s">
        <v>325</v>
      </c>
    </row>
    <row r="1169" spans="2:5">
      <c r="D1169" s="511" t="s">
        <v>324</v>
      </c>
    </row>
    <row r="1170" spans="2:5">
      <c r="D1170" s="511"/>
    </row>
    <row r="1171" spans="2:5">
      <c r="D1171" s="511"/>
    </row>
    <row r="1172" spans="2:5">
      <c r="D1172" s="511"/>
    </row>
    <row r="1173" spans="2:5">
      <c r="D1173" s="511" t="s">
        <v>326</v>
      </c>
    </row>
    <row r="1174" spans="2:5">
      <c r="D1174" s="511"/>
    </row>
    <row r="1176" spans="2:5">
      <c r="B1176" s="44"/>
      <c r="C1176" s="117"/>
      <c r="D1176" s="116"/>
      <c r="E1176" s="118"/>
    </row>
    <row r="1177" spans="2:5" s="111" customFormat="1">
      <c r="B1177" s="516" t="s">
        <v>331</v>
      </c>
      <c r="C1177" s="54"/>
      <c r="D1177" s="53" t="s">
        <v>330</v>
      </c>
      <c r="E1177" s="120"/>
    </row>
    <row r="1178" spans="2:5">
      <c r="B1178" s="516"/>
      <c r="D1178" s="511" t="s">
        <v>329</v>
      </c>
    </row>
    <row r="1179" spans="2:5">
      <c r="D1179" s="511"/>
    </row>
    <row r="1180" spans="2:5">
      <c r="D1180" s="511"/>
    </row>
    <row r="1181" spans="2:5">
      <c r="B1181" s="44"/>
      <c r="C1181" s="117"/>
      <c r="D1181" s="116"/>
      <c r="E1181" s="118"/>
    </row>
    <row r="1182" spans="2:5">
      <c r="B1182" s="111" t="s">
        <v>334</v>
      </c>
      <c r="D1182" s="511" t="s">
        <v>332</v>
      </c>
    </row>
    <row r="1183" spans="2:5">
      <c r="D1183" s="511"/>
    </row>
    <row r="1184" spans="2:5">
      <c r="D1184" s="511"/>
    </row>
    <row r="1185" spans="4:4">
      <c r="D1185" s="511"/>
    </row>
    <row r="1186" spans="4:4">
      <c r="D1186" s="511"/>
    </row>
    <row r="1187" spans="4:4">
      <c r="D1187" s="511"/>
    </row>
    <row r="1188" spans="4:4">
      <c r="D1188" s="511"/>
    </row>
    <row r="1189" spans="4:4">
      <c r="D1189" s="511"/>
    </row>
    <row r="1190" spans="4:4">
      <c r="D1190" s="511"/>
    </row>
    <row r="1191" spans="4:4">
      <c r="D1191" s="511"/>
    </row>
    <row r="1192" spans="4:4">
      <c r="D1192" s="511"/>
    </row>
    <row r="1193" spans="4:4">
      <c r="D1193" s="511"/>
    </row>
    <row r="1194" spans="4:4">
      <c r="D1194" s="511"/>
    </row>
    <row r="1195" spans="4:4">
      <c r="D1195" s="511"/>
    </row>
    <row r="1196" spans="4:4">
      <c r="D1196" s="511"/>
    </row>
    <row r="1197" spans="4:4">
      <c r="D1197" s="511"/>
    </row>
    <row r="1198" spans="4:4">
      <c r="D1198" s="511"/>
    </row>
    <row r="1199" spans="4:4">
      <c r="D1199" s="511"/>
    </row>
    <row r="1200" spans="4:4">
      <c r="D1200" s="511"/>
    </row>
    <row r="1201" spans="4:4">
      <c r="D1201" s="511"/>
    </row>
    <row r="1202" spans="4:4">
      <c r="D1202" s="511"/>
    </row>
    <row r="1203" spans="4:4">
      <c r="D1203" s="511"/>
    </row>
    <row r="1204" spans="4:4">
      <c r="D1204" s="511"/>
    </row>
    <row r="1205" spans="4:4">
      <c r="D1205" s="511"/>
    </row>
    <row r="1207" spans="4:4">
      <c r="D1207" s="511" t="s">
        <v>333</v>
      </c>
    </row>
    <row r="1208" spans="4:4">
      <c r="D1208" s="511"/>
    </row>
    <row r="1209" spans="4:4">
      <c r="D1209" s="511"/>
    </row>
    <row r="1210" spans="4:4">
      <c r="D1210" s="511"/>
    </row>
    <row r="1211" spans="4:4">
      <c r="D1211" s="511"/>
    </row>
    <row r="1212" spans="4:4">
      <c r="D1212" s="511"/>
    </row>
    <row r="1213" spans="4:4">
      <c r="D1213" s="511"/>
    </row>
    <row r="1214" spans="4:4">
      <c r="D1214" s="511"/>
    </row>
    <row r="1215" spans="4:4">
      <c r="D1215" s="511"/>
    </row>
    <row r="1216" spans="4:4">
      <c r="D1216" s="511"/>
    </row>
    <row r="1217" spans="2:5">
      <c r="D1217" s="511"/>
    </row>
    <row r="1218" spans="2:5">
      <c r="D1218" s="511"/>
    </row>
    <row r="1219" spans="2:5">
      <c r="D1219" s="511"/>
    </row>
    <row r="1220" spans="2:5">
      <c r="D1220" s="511"/>
    </row>
    <row r="1221" spans="2:5">
      <c r="D1221" s="511"/>
    </row>
    <row r="1222" spans="2:5">
      <c r="D1222" s="511"/>
    </row>
    <row r="1223" spans="2:5">
      <c r="D1223" s="511"/>
    </row>
    <row r="1224" spans="2:5">
      <c r="D1224" s="511"/>
    </row>
    <row r="1226" spans="2:5">
      <c r="B1226" s="44"/>
      <c r="C1226" s="117"/>
      <c r="D1226" s="116"/>
      <c r="E1226" s="118"/>
    </row>
    <row r="1227" spans="2:5">
      <c r="B1227" s="515" t="s">
        <v>338</v>
      </c>
      <c r="D1227" s="123" t="s">
        <v>336</v>
      </c>
    </row>
    <row r="1228" spans="2:5">
      <c r="B1228" s="515"/>
      <c r="D1228" s="511" t="s">
        <v>337</v>
      </c>
    </row>
    <row r="1229" spans="2:5">
      <c r="D1229" s="511"/>
    </row>
    <row r="1230" spans="2:5">
      <c r="D1230" s="511"/>
    </row>
    <row r="1231" spans="2:5">
      <c r="D1231" s="511"/>
    </row>
    <row r="1232" spans="2:5">
      <c r="D1232" s="511"/>
    </row>
    <row r="1233" spans="2:5">
      <c r="D1233" s="511"/>
    </row>
    <row r="1234" spans="2:5">
      <c r="D1234" s="511"/>
    </row>
    <row r="1235" spans="2:5">
      <c r="D1235" s="511"/>
    </row>
    <row r="1236" spans="2:5">
      <c r="D1236" s="511"/>
    </row>
    <row r="1237" spans="2:5">
      <c r="D1237" s="511"/>
    </row>
    <row r="1238" spans="2:5">
      <c r="D1238" s="511"/>
    </row>
    <row r="1239" spans="2:5">
      <c r="D1239" s="511"/>
    </row>
    <row r="1240" spans="2:5">
      <c r="D1240" s="511"/>
    </row>
    <row r="1241" spans="2:5">
      <c r="D1241" s="511"/>
    </row>
    <row r="1242" spans="2:5">
      <c r="D1242" s="511"/>
    </row>
    <row r="1243" spans="2:5">
      <c r="D1243" s="511"/>
    </row>
    <row r="1244" spans="2:5">
      <c r="D1244" s="511"/>
    </row>
    <row r="1245" spans="2:5">
      <c r="D1245" s="511"/>
    </row>
    <row r="1246" spans="2:5">
      <c r="D1246" s="511"/>
    </row>
    <row r="1247" spans="2:5">
      <c r="B1247" s="44"/>
      <c r="C1247" s="117"/>
      <c r="D1247" s="116"/>
      <c r="E1247" s="118"/>
    </row>
    <row r="1248" spans="2:5">
      <c r="B1248" s="111" t="s">
        <v>386</v>
      </c>
      <c r="C1248" s="90">
        <v>75</v>
      </c>
    </row>
    <row r="1281" spans="1:7">
      <c r="A1281" s="382"/>
      <c r="B1281" s="427"/>
      <c r="C1281" s="428"/>
      <c r="D1281" s="427"/>
      <c r="E1281" s="429"/>
      <c r="F1281" s="382"/>
      <c r="G1281" s="382"/>
    </row>
    <row r="1282" spans="1:7">
      <c r="A1282" s="382"/>
      <c r="B1282" s="510" t="s">
        <v>388</v>
      </c>
      <c r="C1282" s="142"/>
      <c r="D1282" s="382"/>
      <c r="E1282" s="382"/>
      <c r="F1282" s="382"/>
      <c r="G1282" s="382"/>
    </row>
    <row r="1283" spans="1:7">
      <c r="A1283" s="382"/>
      <c r="B1283" s="510"/>
      <c r="C1283" s="142">
        <v>2</v>
      </c>
      <c r="D1283" s="382"/>
      <c r="E1283" s="430"/>
      <c r="F1283" s="382"/>
      <c r="G1283" s="431" t="s">
        <v>44</v>
      </c>
    </row>
    <row r="1284" spans="1:7">
      <c r="A1284" s="382"/>
      <c r="B1284" s="426"/>
      <c r="C1284" s="142"/>
      <c r="D1284" s="382"/>
      <c r="E1284" s="432">
        <v>1500000</v>
      </c>
      <c r="F1284" s="382" t="s">
        <v>389</v>
      </c>
      <c r="G1284" s="382" t="s">
        <v>390</v>
      </c>
    </row>
    <row r="1285" spans="1:7">
      <c r="A1285" s="382"/>
      <c r="B1285" s="382"/>
      <c r="C1285" s="142"/>
      <c r="D1285" s="382"/>
      <c r="E1285" s="432">
        <v>20000</v>
      </c>
      <c r="F1285" s="382" t="s">
        <v>389</v>
      </c>
      <c r="G1285" s="382" t="s">
        <v>391</v>
      </c>
    </row>
    <row r="1286" spans="1:7">
      <c r="A1286" s="382"/>
      <c r="B1286" s="382"/>
      <c r="C1286" s="142"/>
      <c r="D1286" s="382"/>
      <c r="E1286" s="430">
        <v>1</v>
      </c>
      <c r="F1286" s="382" t="s">
        <v>392</v>
      </c>
      <c r="G1286" s="382" t="s">
        <v>393</v>
      </c>
    </row>
    <row r="1287" spans="1:7">
      <c r="A1287" s="382"/>
      <c r="B1287" s="382"/>
      <c r="C1287" s="142"/>
      <c r="D1287" s="382"/>
      <c r="E1287" s="430">
        <v>4</v>
      </c>
      <c r="F1287" s="382" t="s">
        <v>347</v>
      </c>
      <c r="G1287" s="382" t="s">
        <v>19</v>
      </c>
    </row>
    <row r="1288" spans="1:7">
      <c r="A1288" s="382"/>
      <c r="B1288" s="382"/>
      <c r="C1288" s="142"/>
      <c r="D1288" s="382"/>
      <c r="E1288" s="430">
        <v>40</v>
      </c>
      <c r="F1288" s="382" t="s">
        <v>347</v>
      </c>
      <c r="G1288" s="382" t="s">
        <v>219</v>
      </c>
    </row>
    <row r="1289" spans="1:7">
      <c r="A1289" s="382"/>
      <c r="B1289" s="382"/>
      <c r="C1289" s="142"/>
      <c r="D1289" s="382"/>
      <c r="E1289" s="382">
        <v>7.0000000000000007E-2</v>
      </c>
      <c r="F1289" s="382" t="s">
        <v>24</v>
      </c>
      <c r="G1289" s="382" t="s">
        <v>394</v>
      </c>
    </row>
    <row r="1290" spans="1:7">
      <c r="A1290" s="382"/>
      <c r="B1290" s="382"/>
      <c r="C1290" s="142"/>
      <c r="D1290" s="382"/>
      <c r="E1290" s="382"/>
      <c r="F1290" s="382"/>
      <c r="G1290" s="382"/>
    </row>
    <row r="1291" spans="1:7">
      <c r="A1291" s="382"/>
      <c r="B1291" s="382"/>
      <c r="C1291" s="142"/>
      <c r="D1291" s="382"/>
      <c r="E1291" s="382"/>
      <c r="F1291" s="382"/>
      <c r="G1291" s="382"/>
    </row>
    <row r="1292" spans="1:7">
      <c r="A1292" s="382"/>
      <c r="B1292" s="382"/>
      <c r="C1292" s="142"/>
      <c r="D1292" s="382"/>
      <c r="E1292" s="382"/>
      <c r="F1292" s="382"/>
      <c r="G1292" s="382"/>
    </row>
    <row r="1293" spans="1:7">
      <c r="A1293" s="382"/>
      <c r="B1293" s="382"/>
      <c r="C1293" s="142"/>
      <c r="D1293" s="382"/>
      <c r="E1293" s="382"/>
      <c r="F1293" s="382"/>
      <c r="G1293" s="382"/>
    </row>
    <row r="1294" spans="1:7">
      <c r="A1294" s="382"/>
      <c r="B1294" s="382"/>
      <c r="C1294" s="142"/>
      <c r="D1294" s="382"/>
      <c r="E1294" s="382"/>
      <c r="F1294" s="382"/>
      <c r="G1294" s="382"/>
    </row>
    <row r="1295" spans="1:7">
      <c r="A1295" s="382"/>
      <c r="B1295" s="382"/>
      <c r="C1295" s="142"/>
      <c r="D1295" s="382"/>
      <c r="E1295" s="382"/>
      <c r="F1295" s="382"/>
      <c r="G1295" s="382"/>
    </row>
    <row r="1296" spans="1:7">
      <c r="A1296" s="382"/>
      <c r="B1296" s="382"/>
      <c r="C1296" s="142"/>
      <c r="D1296" s="382"/>
      <c r="E1296" s="382"/>
      <c r="F1296" s="382"/>
      <c r="G1296" s="382"/>
    </row>
    <row r="1297" spans="1:7">
      <c r="A1297" s="382"/>
      <c r="B1297" s="382"/>
      <c r="C1297" s="142"/>
      <c r="D1297" s="382"/>
      <c r="E1297" s="382"/>
      <c r="F1297" s="382"/>
      <c r="G1297" s="382"/>
    </row>
    <row r="1298" spans="1:7">
      <c r="A1298" s="382"/>
      <c r="B1298" s="382"/>
      <c r="C1298" s="142"/>
      <c r="D1298" s="382"/>
      <c r="E1298" s="382"/>
      <c r="F1298" s="382"/>
      <c r="G1298" s="382"/>
    </row>
    <row r="1299" spans="1:7">
      <c r="A1299" s="382"/>
      <c r="B1299" s="382"/>
      <c r="C1299" s="142"/>
      <c r="D1299" s="382"/>
      <c r="E1299" s="382"/>
      <c r="F1299" s="382"/>
      <c r="G1299" s="382"/>
    </row>
    <row r="1300" spans="1:7">
      <c r="A1300" s="382"/>
      <c r="B1300" s="382"/>
      <c r="C1300" s="142"/>
      <c r="D1300" s="382"/>
      <c r="E1300" s="382"/>
      <c r="F1300" s="382"/>
      <c r="G1300" s="382"/>
    </row>
    <row r="1301" spans="1:7">
      <c r="A1301" s="382"/>
      <c r="B1301" s="382"/>
      <c r="C1301" s="142"/>
      <c r="D1301" s="382"/>
      <c r="E1301" s="382"/>
      <c r="F1301" s="382"/>
      <c r="G1301" s="382"/>
    </row>
    <row r="1302" spans="1:7">
      <c r="A1302" s="382"/>
      <c r="B1302" s="382"/>
      <c r="C1302" s="142"/>
      <c r="D1302" s="382"/>
      <c r="E1302" s="382"/>
      <c r="F1302" s="382"/>
      <c r="G1302" s="382"/>
    </row>
    <row r="1303" spans="1:7">
      <c r="A1303" s="382"/>
      <c r="B1303" s="382"/>
      <c r="C1303" s="142"/>
      <c r="D1303" s="382"/>
      <c r="E1303" s="382"/>
      <c r="F1303" s="382"/>
      <c r="G1303" s="382"/>
    </row>
    <row r="1304" spans="1:7">
      <c r="A1304" s="382"/>
      <c r="B1304" s="382"/>
      <c r="C1304" s="142"/>
      <c r="D1304" s="382"/>
      <c r="E1304" s="382"/>
      <c r="F1304" s="382"/>
      <c r="G1304" s="382"/>
    </row>
    <row r="1305" spans="1:7">
      <c r="A1305" s="382"/>
      <c r="B1305" s="382"/>
      <c r="C1305" s="142"/>
      <c r="D1305" s="382"/>
      <c r="E1305" s="382"/>
      <c r="F1305" s="382"/>
      <c r="G1305" s="382"/>
    </row>
    <row r="1306" spans="1:7">
      <c r="A1306" s="382"/>
      <c r="B1306" s="382"/>
      <c r="C1306" s="142"/>
      <c r="D1306" s="382"/>
      <c r="E1306" s="382"/>
      <c r="F1306" s="382"/>
      <c r="G1306" s="382"/>
    </row>
    <row r="1307" spans="1:7">
      <c r="A1307" s="382"/>
      <c r="B1307" s="382"/>
      <c r="C1307" s="142"/>
      <c r="D1307" s="382"/>
      <c r="E1307" s="382"/>
      <c r="F1307" s="382"/>
      <c r="G1307" s="382"/>
    </row>
    <row r="1308" spans="1:7">
      <c r="A1308" s="382"/>
      <c r="B1308" s="382"/>
      <c r="C1308" s="142"/>
      <c r="D1308" s="382"/>
      <c r="E1308" s="382"/>
      <c r="F1308" s="382"/>
      <c r="G1308" s="382"/>
    </row>
    <row r="1309" spans="1:7">
      <c r="A1309" s="382"/>
      <c r="B1309" s="382"/>
      <c r="C1309" s="142"/>
      <c r="D1309" s="382"/>
      <c r="E1309" s="382"/>
      <c r="F1309" s="382"/>
      <c r="G1309" s="382"/>
    </row>
    <row r="1310" spans="1:7">
      <c r="A1310" s="382"/>
      <c r="B1310" s="382"/>
      <c r="C1310" s="142"/>
      <c r="D1310" s="382"/>
      <c r="E1310" s="382"/>
      <c r="F1310" s="382"/>
      <c r="G1310" s="382"/>
    </row>
    <row r="1311" spans="1:7">
      <c r="A1311" s="382"/>
      <c r="B1311" s="382"/>
      <c r="C1311" s="142"/>
      <c r="D1311" s="382"/>
      <c r="E1311" s="382"/>
      <c r="F1311" s="382"/>
      <c r="G1311" s="382"/>
    </row>
    <row r="1312" spans="1:7">
      <c r="A1312" s="382"/>
      <c r="B1312" s="382"/>
      <c r="C1312" s="142"/>
      <c r="D1312" s="382"/>
      <c r="E1312" s="382"/>
      <c r="F1312" s="382"/>
      <c r="G1312" s="382"/>
    </row>
    <row r="1313" spans="1:7">
      <c r="A1313" s="382"/>
      <c r="B1313" s="382"/>
      <c r="C1313" s="142"/>
      <c r="D1313" s="382"/>
      <c r="E1313" s="382"/>
      <c r="F1313" s="382"/>
      <c r="G1313" s="382"/>
    </row>
    <row r="1314" spans="1:7">
      <c r="A1314" s="382"/>
      <c r="B1314" s="382"/>
      <c r="C1314" s="142"/>
      <c r="D1314" s="382"/>
      <c r="E1314" s="382"/>
      <c r="F1314" s="382"/>
      <c r="G1314" s="382"/>
    </row>
    <row r="1315" spans="1:7">
      <c r="A1315" s="382"/>
      <c r="B1315" s="382"/>
      <c r="C1315" s="142">
        <v>30</v>
      </c>
      <c r="D1315" s="382"/>
      <c r="E1315" s="382"/>
      <c r="F1315" s="382"/>
      <c r="G1315" s="382"/>
    </row>
    <row r="1316" spans="1:7">
      <c r="A1316" s="382"/>
      <c r="B1316" s="382"/>
      <c r="C1316" s="142"/>
      <c r="D1316" s="382"/>
      <c r="E1316" s="382"/>
      <c r="F1316" s="382"/>
      <c r="G1316" s="382"/>
    </row>
    <row r="1317" spans="1:7">
      <c r="A1317" s="382"/>
      <c r="B1317" s="382"/>
      <c r="C1317" s="142"/>
      <c r="D1317" s="382"/>
      <c r="E1317" s="382"/>
      <c r="F1317" s="382"/>
      <c r="G1317" s="382"/>
    </row>
    <row r="1318" spans="1:7">
      <c r="A1318" s="382"/>
      <c r="B1318" s="382"/>
      <c r="C1318" s="142"/>
      <c r="D1318" s="382"/>
      <c r="E1318" s="382"/>
      <c r="F1318" s="382"/>
      <c r="G1318" s="382"/>
    </row>
    <row r="1319" spans="1:7">
      <c r="A1319" s="382"/>
      <c r="B1319" s="382"/>
      <c r="C1319" s="142"/>
      <c r="D1319" s="382"/>
      <c r="E1319" s="382"/>
      <c r="F1319" s="382"/>
      <c r="G1319" s="382"/>
    </row>
    <row r="1320" spans="1:7">
      <c r="A1320" s="382"/>
      <c r="B1320" s="382"/>
      <c r="C1320" s="142"/>
      <c r="D1320" s="382"/>
      <c r="E1320" s="382"/>
      <c r="F1320" s="382"/>
      <c r="G1320" s="382"/>
    </row>
    <row r="1321" spans="1:7">
      <c r="A1321" s="382"/>
      <c r="B1321" s="382"/>
      <c r="C1321" s="142"/>
      <c r="D1321" s="382"/>
      <c r="E1321" s="382"/>
      <c r="F1321" s="382"/>
      <c r="G1321" s="382"/>
    </row>
    <row r="1322" spans="1:7">
      <c r="A1322" s="382"/>
      <c r="B1322" s="382"/>
      <c r="C1322" s="142"/>
      <c r="D1322" s="382"/>
      <c r="E1322" s="382"/>
      <c r="F1322" s="382"/>
      <c r="G1322" s="382"/>
    </row>
    <row r="1323" spans="1:7">
      <c r="A1323" s="382"/>
      <c r="B1323" s="382"/>
      <c r="C1323" s="142"/>
      <c r="D1323" s="382"/>
      <c r="E1323" s="382"/>
      <c r="F1323" s="382"/>
      <c r="G1323" s="382"/>
    </row>
    <row r="1324" spans="1:7">
      <c r="A1324" s="382"/>
      <c r="B1324" s="382"/>
      <c r="C1324" s="142"/>
      <c r="D1324" s="382"/>
      <c r="E1324" s="382"/>
      <c r="F1324" s="382"/>
      <c r="G1324" s="382"/>
    </row>
    <row r="1325" spans="1:7">
      <c r="A1325" s="382"/>
      <c r="B1325" s="382"/>
      <c r="C1325" s="142"/>
      <c r="D1325" s="382"/>
      <c r="E1325" s="382"/>
      <c r="F1325" s="382"/>
      <c r="G1325" s="382"/>
    </row>
    <row r="1326" spans="1:7">
      <c r="A1326" s="382"/>
      <c r="B1326" s="382"/>
      <c r="C1326" s="142"/>
      <c r="D1326" s="382"/>
      <c r="E1326" s="382"/>
      <c r="F1326" s="382"/>
      <c r="G1326" s="382"/>
    </row>
    <row r="1327" spans="1:7">
      <c r="A1327" s="382"/>
      <c r="B1327" s="382"/>
      <c r="C1327" s="142"/>
      <c r="D1327" s="382"/>
      <c r="E1327" s="382"/>
      <c r="F1327" s="382"/>
      <c r="G1327" s="382"/>
    </row>
    <row r="1328" spans="1:7">
      <c r="A1328" s="382"/>
      <c r="B1328" s="382"/>
      <c r="C1328" s="142"/>
      <c r="D1328" s="382"/>
      <c r="E1328" s="382"/>
      <c r="F1328" s="382"/>
      <c r="G1328" s="382"/>
    </row>
    <row r="1329" spans="1:7">
      <c r="A1329" s="382"/>
      <c r="B1329" s="382"/>
      <c r="C1329" s="142"/>
      <c r="D1329" s="382"/>
      <c r="E1329" s="382"/>
      <c r="F1329" s="382"/>
      <c r="G1329" s="382"/>
    </row>
    <row r="1330" spans="1:7">
      <c r="A1330" s="382"/>
      <c r="B1330" s="382"/>
      <c r="C1330" s="142"/>
      <c r="D1330" s="382"/>
      <c r="E1330" s="382"/>
      <c r="F1330" s="382"/>
      <c r="G1330" s="382"/>
    </row>
    <row r="1331" spans="1:7">
      <c r="A1331" s="382"/>
      <c r="B1331" s="382"/>
      <c r="C1331" s="142"/>
      <c r="D1331" s="382"/>
      <c r="E1331" s="382"/>
      <c r="F1331" s="382"/>
      <c r="G1331" s="382"/>
    </row>
    <row r="1332" spans="1:7">
      <c r="A1332" s="382"/>
      <c r="B1332" s="382"/>
      <c r="C1332" s="142"/>
      <c r="D1332" s="382"/>
      <c r="E1332" s="382"/>
      <c r="F1332" s="382"/>
      <c r="G1332" s="382"/>
    </row>
    <row r="1333" spans="1:7">
      <c r="A1333" s="382"/>
      <c r="B1333" s="382"/>
      <c r="C1333" s="142"/>
      <c r="D1333" s="382"/>
      <c r="E1333" s="382"/>
      <c r="F1333" s="382"/>
      <c r="G1333" s="382"/>
    </row>
    <row r="1334" spans="1:7">
      <c r="A1334" s="382"/>
      <c r="B1334" s="382"/>
      <c r="C1334" s="142"/>
      <c r="D1334" s="382"/>
      <c r="E1334" s="382"/>
      <c r="F1334" s="382"/>
      <c r="G1334" s="382"/>
    </row>
    <row r="1335" spans="1:7">
      <c r="A1335" s="382"/>
      <c r="B1335" s="382"/>
      <c r="C1335" s="142"/>
      <c r="D1335" s="382"/>
      <c r="E1335" s="382"/>
      <c r="F1335" s="382"/>
      <c r="G1335" s="382"/>
    </row>
    <row r="1336" spans="1:7">
      <c r="A1336" s="382"/>
      <c r="B1336" s="382"/>
      <c r="C1336" s="142"/>
      <c r="D1336" s="382"/>
      <c r="E1336" s="382"/>
      <c r="F1336" s="382"/>
      <c r="G1336" s="382"/>
    </row>
    <row r="1337" spans="1:7">
      <c r="A1337" s="382"/>
      <c r="B1337" s="382"/>
      <c r="C1337" s="142"/>
      <c r="D1337" s="382"/>
      <c r="E1337" s="382"/>
      <c r="F1337" s="382"/>
      <c r="G1337" s="382"/>
    </row>
    <row r="1338" spans="1:7">
      <c r="A1338" s="382"/>
      <c r="B1338" s="382"/>
      <c r="C1338" s="142"/>
      <c r="D1338" s="382"/>
      <c r="E1338" s="382"/>
      <c r="F1338" s="382"/>
      <c r="G1338" s="382"/>
    </row>
    <row r="1339" spans="1:7">
      <c r="A1339" s="382"/>
      <c r="B1339" s="382"/>
      <c r="C1339" s="142"/>
      <c r="D1339" s="382"/>
      <c r="E1339" s="382"/>
      <c r="F1339" s="382"/>
      <c r="G1339" s="382"/>
    </row>
    <row r="1340" spans="1:7">
      <c r="A1340" s="382"/>
      <c r="B1340" s="382"/>
      <c r="C1340" s="142"/>
      <c r="D1340" s="382"/>
      <c r="E1340" s="382"/>
      <c r="F1340" s="382"/>
      <c r="G1340" s="382"/>
    </row>
    <row r="1341" spans="1:7">
      <c r="A1341" s="382"/>
      <c r="B1341" s="382"/>
      <c r="C1341" s="142"/>
      <c r="D1341" s="382"/>
      <c r="E1341" s="382"/>
      <c r="F1341" s="382"/>
      <c r="G1341" s="382"/>
    </row>
    <row r="1342" spans="1:7">
      <c r="A1342" s="382"/>
      <c r="B1342" s="382"/>
      <c r="C1342" s="142"/>
      <c r="D1342" s="382"/>
      <c r="E1342" s="382"/>
      <c r="F1342" s="382"/>
      <c r="G1342" s="382"/>
    </row>
    <row r="1343" spans="1:7">
      <c r="A1343" s="382"/>
      <c r="B1343" s="382"/>
      <c r="C1343" s="142"/>
      <c r="D1343" s="382"/>
      <c r="E1343" s="382"/>
      <c r="F1343" s="382"/>
      <c r="G1343" s="382"/>
    </row>
    <row r="1344" spans="1:7">
      <c r="A1344" s="382"/>
      <c r="B1344" s="382"/>
      <c r="C1344" s="142"/>
      <c r="D1344" s="382"/>
      <c r="E1344" s="382"/>
      <c r="F1344" s="382"/>
      <c r="G1344" s="382"/>
    </row>
    <row r="1345" spans="1:7">
      <c r="A1345" s="382"/>
      <c r="B1345" s="382"/>
      <c r="C1345" s="142"/>
      <c r="D1345" s="382"/>
      <c r="E1345" s="382"/>
      <c r="F1345" s="382"/>
      <c r="G1345" s="382"/>
    </row>
    <row r="1346" spans="1:7">
      <c r="A1346" s="382"/>
      <c r="B1346" s="382"/>
      <c r="C1346" s="142"/>
      <c r="D1346" s="382"/>
      <c r="E1346" s="382"/>
      <c r="F1346" s="382"/>
      <c r="G1346" s="382"/>
    </row>
    <row r="1347" spans="1:7">
      <c r="A1347" s="382"/>
      <c r="B1347" s="382"/>
      <c r="C1347" s="142"/>
      <c r="D1347" s="382"/>
      <c r="E1347" s="382"/>
      <c r="F1347" s="382"/>
      <c r="G1347" s="382"/>
    </row>
    <row r="1348" spans="1:7">
      <c r="A1348" s="382"/>
      <c r="B1348" s="382"/>
      <c r="C1348" s="142"/>
      <c r="D1348" s="382"/>
      <c r="E1348" s="382"/>
      <c r="F1348" s="382"/>
      <c r="G1348" s="382"/>
    </row>
    <row r="1349" spans="1:7">
      <c r="A1349" s="382"/>
      <c r="B1349" s="382"/>
      <c r="C1349" s="142"/>
      <c r="D1349" s="382"/>
      <c r="E1349" s="382"/>
      <c r="F1349" s="382"/>
      <c r="G1349" s="382"/>
    </row>
    <row r="1350" spans="1:7">
      <c r="A1350" s="382"/>
      <c r="B1350" s="382"/>
      <c r="C1350" s="142">
        <v>31</v>
      </c>
      <c r="D1350" s="382"/>
      <c r="E1350" s="382"/>
      <c r="F1350" s="382"/>
      <c r="G1350" s="382"/>
    </row>
    <row r="1351" spans="1:7">
      <c r="A1351" s="382"/>
      <c r="B1351" s="382"/>
      <c r="C1351" s="142"/>
      <c r="D1351" s="382"/>
      <c r="E1351" s="382"/>
      <c r="F1351" s="382"/>
      <c r="G1351" s="382"/>
    </row>
    <row r="1352" spans="1:7">
      <c r="A1352" s="382"/>
      <c r="B1352" s="382"/>
      <c r="C1352" s="142"/>
      <c r="D1352" s="382"/>
      <c r="E1352" s="382"/>
      <c r="F1352" s="382"/>
      <c r="G1352" s="382"/>
    </row>
    <row r="1353" spans="1:7">
      <c r="A1353" s="382"/>
      <c r="B1353" s="382"/>
      <c r="C1353" s="142"/>
      <c r="D1353" s="382"/>
      <c r="E1353" s="382"/>
      <c r="F1353" s="382"/>
      <c r="G1353" s="382"/>
    </row>
    <row r="1354" spans="1:7">
      <c r="A1354" s="382"/>
      <c r="B1354" s="382"/>
      <c r="C1354" s="142"/>
      <c r="D1354" s="382"/>
      <c r="E1354" s="382"/>
      <c r="F1354" s="382"/>
      <c r="G1354" s="382"/>
    </row>
    <row r="1355" spans="1:7">
      <c r="A1355" s="382"/>
      <c r="B1355" s="382"/>
      <c r="C1355" s="142"/>
      <c r="D1355" s="382"/>
      <c r="E1355" s="382"/>
      <c r="F1355" s="382"/>
      <c r="G1355" s="382"/>
    </row>
    <row r="1356" spans="1:7">
      <c r="A1356" s="382"/>
      <c r="B1356" s="382"/>
      <c r="C1356" s="142"/>
      <c r="D1356" s="382"/>
      <c r="E1356" s="382"/>
      <c r="F1356" s="382"/>
      <c r="G1356" s="382"/>
    </row>
    <row r="1357" spans="1:7">
      <c r="A1357" s="382"/>
      <c r="B1357" s="382"/>
      <c r="C1357" s="142"/>
      <c r="D1357" s="382"/>
      <c r="E1357" s="382"/>
      <c r="F1357" s="382"/>
      <c r="G1357" s="382"/>
    </row>
    <row r="1358" spans="1:7">
      <c r="A1358" s="382"/>
      <c r="B1358" s="382"/>
      <c r="C1358" s="142"/>
      <c r="D1358" s="382"/>
      <c r="E1358" s="382"/>
      <c r="F1358" s="382"/>
      <c r="G1358" s="382"/>
    </row>
    <row r="1359" spans="1:7">
      <c r="A1359" s="382"/>
      <c r="B1359" s="382"/>
      <c r="C1359" s="142"/>
      <c r="D1359" s="382"/>
      <c r="E1359" s="382"/>
      <c r="F1359" s="382"/>
      <c r="G1359" s="382"/>
    </row>
    <row r="1360" spans="1:7">
      <c r="A1360" s="382"/>
      <c r="B1360" s="382"/>
      <c r="C1360" s="142"/>
      <c r="D1360" s="382"/>
      <c r="E1360" s="382"/>
      <c r="F1360" s="382"/>
      <c r="G1360" s="382"/>
    </row>
    <row r="1361" spans="1:7">
      <c r="A1361" s="382"/>
      <c r="B1361" s="382"/>
      <c r="C1361" s="142"/>
      <c r="D1361" s="382"/>
      <c r="E1361" s="382"/>
      <c r="F1361" s="382"/>
      <c r="G1361" s="382"/>
    </row>
    <row r="1362" spans="1:7">
      <c r="A1362" s="382"/>
      <c r="B1362" s="382"/>
      <c r="C1362" s="142"/>
      <c r="D1362" s="382"/>
      <c r="E1362" s="382"/>
      <c r="F1362" s="382"/>
      <c r="G1362" s="382"/>
    </row>
    <row r="1363" spans="1:7">
      <c r="A1363" s="382"/>
      <c r="B1363" s="382"/>
      <c r="C1363" s="142"/>
      <c r="D1363" s="382"/>
      <c r="E1363" s="382"/>
      <c r="F1363" s="382"/>
      <c r="G1363" s="382"/>
    </row>
    <row r="1364" spans="1:7">
      <c r="A1364" s="382"/>
      <c r="B1364" s="382"/>
      <c r="C1364" s="142"/>
      <c r="D1364" s="382"/>
      <c r="E1364" s="382"/>
      <c r="F1364" s="382"/>
      <c r="G1364" s="382"/>
    </row>
    <row r="1365" spans="1:7">
      <c r="A1365" s="382"/>
      <c r="B1365" s="382"/>
      <c r="C1365" s="142"/>
      <c r="D1365" s="382"/>
      <c r="E1365" s="382"/>
      <c r="F1365" s="382"/>
      <c r="G1365" s="382"/>
    </row>
    <row r="1366" spans="1:7">
      <c r="A1366" s="382"/>
      <c r="B1366" s="382"/>
      <c r="C1366" s="142"/>
      <c r="D1366" s="382"/>
      <c r="E1366" s="382"/>
      <c r="F1366" s="382"/>
      <c r="G1366" s="382"/>
    </row>
    <row r="1367" spans="1:7">
      <c r="A1367" s="382"/>
      <c r="B1367" s="382"/>
      <c r="C1367" s="142"/>
      <c r="D1367" s="382"/>
      <c r="E1367" s="382"/>
      <c r="F1367" s="382"/>
      <c r="G1367" s="382"/>
    </row>
    <row r="1368" spans="1:7">
      <c r="A1368" s="382"/>
      <c r="B1368" s="382"/>
      <c r="C1368" s="142"/>
      <c r="D1368" s="382"/>
      <c r="E1368" s="382"/>
      <c r="F1368" s="382"/>
      <c r="G1368" s="382"/>
    </row>
    <row r="1369" spans="1:7">
      <c r="A1369" s="382"/>
      <c r="B1369" s="382"/>
      <c r="C1369" s="142"/>
      <c r="D1369" s="382"/>
      <c r="E1369" s="382"/>
      <c r="F1369" s="382"/>
      <c r="G1369" s="382"/>
    </row>
    <row r="1370" spans="1:7">
      <c r="A1370" s="382"/>
      <c r="B1370" s="382"/>
      <c r="C1370" s="142"/>
      <c r="D1370" s="382"/>
      <c r="E1370" s="382"/>
      <c r="F1370" s="382"/>
      <c r="G1370" s="382"/>
    </row>
    <row r="1371" spans="1:7">
      <c r="A1371" s="382"/>
      <c r="B1371" s="382"/>
      <c r="C1371" s="142"/>
      <c r="D1371" s="382"/>
      <c r="E1371" s="382"/>
      <c r="F1371" s="382"/>
      <c r="G1371" s="382"/>
    </row>
    <row r="1372" spans="1:7">
      <c r="A1372" s="382"/>
      <c r="B1372" s="382"/>
      <c r="C1372" s="142"/>
      <c r="D1372" s="382"/>
      <c r="E1372" s="382"/>
      <c r="F1372" s="382"/>
      <c r="G1372" s="382"/>
    </row>
    <row r="1373" spans="1:7">
      <c r="A1373" s="382"/>
      <c r="B1373" s="382"/>
      <c r="C1373" s="142"/>
      <c r="D1373" s="382"/>
      <c r="E1373" s="382"/>
      <c r="F1373" s="382"/>
      <c r="G1373" s="382"/>
    </row>
    <row r="1374" spans="1:7">
      <c r="A1374" s="382"/>
      <c r="B1374" s="382"/>
      <c r="C1374" s="142"/>
      <c r="D1374" s="382"/>
      <c r="E1374" s="382"/>
      <c r="F1374" s="382"/>
      <c r="G1374" s="382"/>
    </row>
    <row r="1375" spans="1:7">
      <c r="A1375" s="382"/>
      <c r="B1375" s="382"/>
      <c r="C1375" s="142"/>
      <c r="D1375" s="382"/>
      <c r="E1375" s="382"/>
      <c r="F1375" s="382"/>
      <c r="G1375" s="382"/>
    </row>
    <row r="1376" spans="1:7">
      <c r="A1376" s="382"/>
      <c r="B1376" s="382"/>
      <c r="C1376" s="142"/>
      <c r="D1376" s="382"/>
      <c r="E1376" s="382"/>
      <c r="F1376" s="382"/>
      <c r="G1376" s="382"/>
    </row>
    <row r="1377" spans="1:7">
      <c r="A1377" s="382"/>
      <c r="B1377" s="382"/>
      <c r="C1377" s="142"/>
      <c r="D1377" s="382"/>
      <c r="E1377" s="382"/>
      <c r="F1377" s="382"/>
      <c r="G1377" s="382"/>
    </row>
    <row r="1378" spans="1:7">
      <c r="A1378" s="382"/>
      <c r="B1378" s="382"/>
      <c r="C1378" s="142"/>
      <c r="D1378" s="382"/>
      <c r="E1378" s="382"/>
      <c r="F1378" s="382"/>
      <c r="G1378" s="382"/>
    </row>
    <row r="1379" spans="1:7">
      <c r="A1379" s="382"/>
      <c r="B1379" s="382"/>
      <c r="C1379" s="142"/>
      <c r="D1379" s="382"/>
      <c r="E1379" s="382"/>
      <c r="F1379" s="382"/>
      <c r="G1379" s="382"/>
    </row>
    <row r="1380" spans="1:7">
      <c r="A1380" s="382"/>
      <c r="B1380" s="382"/>
      <c r="C1380" s="142"/>
      <c r="D1380" s="382"/>
      <c r="E1380" s="382"/>
      <c r="F1380" s="382"/>
      <c r="G1380" s="382"/>
    </row>
    <row r="1381" spans="1:7">
      <c r="A1381" s="382"/>
      <c r="B1381" s="382"/>
      <c r="C1381" s="142"/>
      <c r="D1381" s="382"/>
      <c r="E1381" s="382"/>
      <c r="F1381" s="382"/>
      <c r="G1381" s="382"/>
    </row>
    <row r="1382" spans="1:7">
      <c r="A1382" s="382"/>
      <c r="B1382" s="382"/>
      <c r="C1382" s="142"/>
      <c r="D1382" s="382"/>
      <c r="E1382" s="382"/>
      <c r="F1382" s="382"/>
      <c r="G1382" s="382"/>
    </row>
    <row r="1383" spans="1:7">
      <c r="A1383" s="382"/>
      <c r="B1383" s="382"/>
      <c r="C1383" s="142"/>
      <c r="D1383" s="382"/>
      <c r="E1383" s="382"/>
      <c r="F1383" s="382"/>
      <c r="G1383" s="382"/>
    </row>
    <row r="1384" spans="1:7">
      <c r="A1384" s="382"/>
      <c r="B1384" s="382"/>
      <c r="C1384" s="142"/>
      <c r="D1384" s="382"/>
      <c r="E1384" s="382"/>
      <c r="F1384" s="382"/>
      <c r="G1384" s="382"/>
    </row>
    <row r="1385" spans="1:7">
      <c r="A1385" s="382"/>
      <c r="B1385" s="382"/>
      <c r="C1385" s="142"/>
      <c r="D1385" s="382"/>
      <c r="E1385" s="382"/>
      <c r="F1385" s="382"/>
      <c r="G1385" s="382"/>
    </row>
    <row r="1386" spans="1:7">
      <c r="A1386" s="382"/>
      <c r="B1386" s="382"/>
      <c r="C1386" s="142">
        <v>32</v>
      </c>
      <c r="D1386" s="382"/>
      <c r="E1386" s="382"/>
      <c r="F1386" s="382"/>
      <c r="G1386" s="382"/>
    </row>
    <row r="1387" spans="1:7">
      <c r="A1387" s="382"/>
      <c r="B1387" s="382"/>
      <c r="C1387" s="142"/>
      <c r="D1387" s="382"/>
      <c r="E1387" s="382"/>
      <c r="F1387" s="382"/>
      <c r="G1387" s="382"/>
    </row>
    <row r="1388" spans="1:7">
      <c r="A1388" s="382"/>
      <c r="B1388" s="382"/>
      <c r="C1388" s="142"/>
      <c r="D1388" s="382"/>
      <c r="E1388" s="382"/>
      <c r="F1388" s="382"/>
      <c r="G1388" s="382"/>
    </row>
    <row r="1389" spans="1:7">
      <c r="A1389" s="382"/>
      <c r="B1389" s="382"/>
      <c r="C1389" s="142"/>
      <c r="D1389" s="382"/>
      <c r="E1389" s="382"/>
      <c r="F1389" s="382"/>
      <c r="G1389" s="382"/>
    </row>
    <row r="1390" spans="1:7">
      <c r="A1390" s="382"/>
      <c r="B1390" s="382"/>
      <c r="C1390" s="142"/>
      <c r="D1390" s="382"/>
      <c r="E1390" s="382"/>
      <c r="F1390" s="382"/>
      <c r="G1390" s="382"/>
    </row>
    <row r="1391" spans="1:7">
      <c r="A1391" s="382"/>
      <c r="B1391" s="382"/>
      <c r="C1391" s="142"/>
      <c r="D1391" s="382"/>
      <c r="E1391" s="382"/>
      <c r="F1391" s="382"/>
      <c r="G1391" s="382"/>
    </row>
    <row r="1392" spans="1:7">
      <c r="A1392" s="382"/>
      <c r="B1392" s="382"/>
      <c r="C1392" s="142"/>
      <c r="D1392" s="382"/>
      <c r="E1392" s="382"/>
      <c r="F1392" s="382"/>
      <c r="G1392" s="382"/>
    </row>
    <row r="1393" spans="1:7">
      <c r="A1393" s="382"/>
      <c r="B1393" s="382"/>
      <c r="C1393" s="142"/>
      <c r="D1393" s="382"/>
      <c r="E1393" s="382"/>
      <c r="F1393" s="382"/>
      <c r="G1393" s="382"/>
    </row>
    <row r="1394" spans="1:7">
      <c r="A1394" s="382"/>
      <c r="B1394" s="382"/>
      <c r="C1394" s="142"/>
      <c r="D1394" s="382"/>
      <c r="E1394" s="382"/>
      <c r="F1394" s="382"/>
      <c r="G1394" s="382"/>
    </row>
    <row r="1395" spans="1:7">
      <c r="A1395" s="382"/>
      <c r="B1395" s="382"/>
      <c r="C1395" s="142"/>
      <c r="D1395" s="382"/>
      <c r="E1395" s="382"/>
      <c r="F1395" s="382"/>
      <c r="G1395" s="382"/>
    </row>
    <row r="1396" spans="1:7">
      <c r="A1396" s="382"/>
      <c r="B1396" s="382"/>
      <c r="C1396" s="142"/>
      <c r="D1396" s="382"/>
      <c r="E1396" s="382"/>
      <c r="F1396" s="382"/>
      <c r="G1396" s="382"/>
    </row>
    <row r="1397" spans="1:7">
      <c r="A1397" s="382"/>
      <c r="B1397" s="382"/>
      <c r="C1397" s="142"/>
      <c r="D1397" s="382"/>
      <c r="E1397" s="382"/>
      <c r="F1397" s="382"/>
      <c r="G1397" s="382"/>
    </row>
    <row r="1398" spans="1:7">
      <c r="A1398" s="382"/>
      <c r="B1398" s="382"/>
      <c r="C1398" s="142"/>
      <c r="D1398" s="382"/>
      <c r="E1398" s="382"/>
      <c r="F1398" s="382"/>
      <c r="G1398" s="382"/>
    </row>
    <row r="1399" spans="1:7">
      <c r="A1399" s="382"/>
      <c r="B1399" s="382"/>
      <c r="C1399" s="142"/>
      <c r="D1399" s="382"/>
      <c r="E1399" s="382"/>
      <c r="F1399" s="382"/>
      <c r="G1399" s="382"/>
    </row>
    <row r="1400" spans="1:7">
      <c r="A1400" s="382"/>
      <c r="B1400" s="382"/>
      <c r="C1400" s="142"/>
      <c r="D1400" s="382"/>
      <c r="E1400" s="382"/>
      <c r="F1400" s="382"/>
      <c r="G1400" s="382"/>
    </row>
    <row r="1401" spans="1:7">
      <c r="A1401" s="382"/>
      <c r="B1401" s="382"/>
      <c r="C1401" s="142"/>
      <c r="D1401" s="382"/>
      <c r="E1401" s="382"/>
      <c r="F1401" s="382"/>
      <c r="G1401" s="382"/>
    </row>
    <row r="1402" spans="1:7">
      <c r="A1402" s="382"/>
      <c r="B1402" s="382"/>
      <c r="C1402" s="142"/>
      <c r="D1402" s="382"/>
      <c r="E1402" s="382"/>
      <c r="F1402" s="382"/>
      <c r="G1402" s="382"/>
    </row>
    <row r="1403" spans="1:7">
      <c r="A1403" s="382"/>
      <c r="B1403" s="382"/>
      <c r="C1403" s="142"/>
      <c r="D1403" s="382"/>
      <c r="E1403" s="382"/>
      <c r="F1403" s="382"/>
      <c r="G1403" s="382"/>
    </row>
    <row r="1404" spans="1:7">
      <c r="A1404" s="382"/>
      <c r="B1404" s="382"/>
      <c r="C1404" s="142"/>
      <c r="D1404" s="382"/>
      <c r="E1404" s="382"/>
      <c r="F1404" s="382"/>
      <c r="G1404" s="382"/>
    </row>
    <row r="1405" spans="1:7">
      <c r="A1405" s="382"/>
      <c r="B1405" s="382"/>
      <c r="C1405" s="142"/>
      <c r="D1405" s="382"/>
      <c r="E1405" s="382"/>
      <c r="F1405" s="382"/>
      <c r="G1405" s="382"/>
    </row>
    <row r="1406" spans="1:7">
      <c r="A1406" s="382"/>
      <c r="B1406" s="382"/>
      <c r="C1406" s="142"/>
      <c r="D1406" s="382"/>
      <c r="E1406" s="382"/>
      <c r="F1406" s="382"/>
      <c r="G1406" s="382"/>
    </row>
    <row r="1407" spans="1:7">
      <c r="A1407" s="382"/>
      <c r="B1407" s="382"/>
      <c r="C1407" s="142"/>
      <c r="D1407" s="382"/>
      <c r="E1407" s="382"/>
      <c r="F1407" s="382"/>
      <c r="G1407" s="382"/>
    </row>
    <row r="1408" spans="1:7">
      <c r="A1408" s="382"/>
      <c r="B1408" s="382"/>
      <c r="C1408" s="142"/>
      <c r="D1408" s="382"/>
      <c r="E1408" s="382"/>
      <c r="F1408" s="382"/>
      <c r="G1408" s="382"/>
    </row>
    <row r="1409" spans="1:7">
      <c r="A1409" s="382"/>
      <c r="B1409" s="382"/>
      <c r="C1409" s="142"/>
      <c r="D1409" s="382"/>
      <c r="E1409" s="382"/>
      <c r="F1409" s="382"/>
      <c r="G1409" s="382"/>
    </row>
    <row r="1410" spans="1:7">
      <c r="A1410" s="382"/>
      <c r="B1410" s="382"/>
      <c r="C1410" s="142"/>
      <c r="D1410" s="382"/>
      <c r="E1410" s="382"/>
      <c r="F1410" s="382"/>
      <c r="G1410" s="382"/>
    </row>
    <row r="1411" spans="1:7">
      <c r="A1411" s="382"/>
      <c r="B1411" s="382"/>
      <c r="C1411" s="142"/>
      <c r="D1411" s="382"/>
      <c r="E1411" s="382"/>
      <c r="F1411" s="382"/>
      <c r="G1411" s="382"/>
    </row>
    <row r="1412" spans="1:7">
      <c r="A1412" s="382"/>
      <c r="B1412" s="382"/>
      <c r="C1412" s="142"/>
      <c r="D1412" s="382"/>
      <c r="E1412" s="382"/>
      <c r="F1412" s="382"/>
      <c r="G1412" s="382"/>
    </row>
    <row r="1413" spans="1:7">
      <c r="A1413" s="382"/>
      <c r="B1413" s="382"/>
      <c r="C1413" s="142"/>
      <c r="D1413" s="382"/>
      <c r="E1413" s="382"/>
      <c r="F1413" s="382"/>
      <c r="G1413" s="382"/>
    </row>
    <row r="1414" spans="1:7">
      <c r="A1414" s="382"/>
      <c r="B1414" s="382"/>
      <c r="C1414" s="142"/>
      <c r="D1414" s="382"/>
      <c r="E1414" s="382"/>
      <c r="F1414" s="382"/>
      <c r="G1414" s="382"/>
    </row>
    <row r="1415" spans="1:7">
      <c r="A1415" s="382"/>
      <c r="B1415" s="382"/>
      <c r="C1415" s="142"/>
      <c r="D1415" s="382"/>
      <c r="E1415" s="382"/>
      <c r="F1415" s="382"/>
      <c r="G1415" s="382"/>
    </row>
    <row r="1416" spans="1:7">
      <c r="A1416" s="382"/>
      <c r="B1416" s="382"/>
      <c r="C1416" s="142"/>
      <c r="D1416" s="382"/>
      <c r="E1416" s="382"/>
      <c r="F1416" s="382"/>
      <c r="G1416" s="382"/>
    </row>
    <row r="1417" spans="1:7">
      <c r="A1417" s="382"/>
      <c r="B1417" s="382"/>
      <c r="C1417" s="142"/>
      <c r="D1417" s="382"/>
      <c r="E1417" s="382"/>
      <c r="F1417" s="382"/>
      <c r="G1417" s="382"/>
    </row>
    <row r="1418" spans="1:7">
      <c r="A1418" s="382"/>
      <c r="B1418" s="382"/>
      <c r="C1418" s="142"/>
      <c r="D1418" s="382"/>
      <c r="E1418" s="382"/>
      <c r="F1418" s="382"/>
      <c r="G1418" s="382"/>
    </row>
    <row r="1419" spans="1:7">
      <c r="A1419" s="382"/>
      <c r="B1419" s="382"/>
      <c r="C1419" s="142">
        <v>33</v>
      </c>
      <c r="D1419" s="425" t="s">
        <v>395</v>
      </c>
      <c r="E1419" s="382"/>
      <c r="F1419" s="382"/>
      <c r="G1419" s="382"/>
    </row>
    <row r="1420" spans="1:7">
      <c r="A1420" s="382"/>
      <c r="B1420" s="382"/>
      <c r="C1420" s="142"/>
      <c r="D1420" s="382"/>
      <c r="E1420" s="382"/>
      <c r="F1420" s="382"/>
      <c r="G1420" s="382"/>
    </row>
  </sheetData>
  <mergeCells count="16">
    <mergeCell ref="B1282:B1283"/>
    <mergeCell ref="D1135:D1137"/>
    <mergeCell ref="D1162:D1166"/>
    <mergeCell ref="D1169:D1172"/>
    <mergeCell ref="B376:B377"/>
    <mergeCell ref="B819:B820"/>
    <mergeCell ref="D973:D975"/>
    <mergeCell ref="D1059:D1068"/>
    <mergeCell ref="D1071:D1072"/>
    <mergeCell ref="B1227:B1228"/>
    <mergeCell ref="D1207:D1224"/>
    <mergeCell ref="D1228:D1246"/>
    <mergeCell ref="D1173:D1174"/>
    <mergeCell ref="D1178:D1180"/>
    <mergeCell ref="B1177:B1178"/>
    <mergeCell ref="D1182:D1205"/>
  </mergeCells>
  <pageMargins left="0.75" right="0.75" top="1" bottom="1" header="0.5" footer="0.5"/>
  <pageSetup paperSize="9" orientation="portrait" horizontalDpi="4294967292" verticalDpi="4294967292"/>
  <drawing r:id="rId1"/>
  <legacyDrawing r:id="rId2"/>
</worksheet>
</file>

<file path=xl/worksheets/sheet5.xml><?xml version="1.0" encoding="utf-8"?>
<worksheet xmlns="http://schemas.openxmlformats.org/spreadsheetml/2006/main" xmlns:r="http://schemas.openxmlformats.org/officeDocument/2006/relationships">
  <dimension ref="A1:AA51"/>
  <sheetViews>
    <sheetView zoomScale="85" zoomScaleNormal="85" workbookViewId="0">
      <pane xSplit="4" ySplit="1" topLeftCell="E2" activePane="bottomRight" state="frozen"/>
      <selection pane="topRight" activeCell="E1" sqref="E1"/>
      <selection pane="bottomLeft" activeCell="A4" sqref="A4"/>
      <selection pane="bottomRight" activeCell="D45" sqref="D45"/>
    </sheetView>
  </sheetViews>
  <sheetFormatPr defaultColWidth="8.77734375" defaultRowHeight="15" outlineLevelCol="1"/>
  <cols>
    <col min="1" max="1" width="8.77734375" style="29"/>
    <col min="2" max="2" width="7.88671875" style="29" customWidth="1"/>
    <col min="3" max="3" width="40.6640625" style="29" bestFit="1" customWidth="1"/>
    <col min="4" max="4" width="11.77734375" style="29" bestFit="1" customWidth="1"/>
    <col min="5" max="5" width="7.21875" style="29" bestFit="1" customWidth="1"/>
    <col min="6" max="6" width="7.21875" style="108" bestFit="1" customWidth="1"/>
    <col min="7" max="8" width="4.88671875" style="29" bestFit="1" customWidth="1"/>
    <col min="9" max="9" width="6.6640625" style="108" customWidth="1"/>
    <col min="10" max="10" width="7.33203125" style="108" bestFit="1" customWidth="1"/>
    <col min="11" max="11" width="6.109375" style="98" bestFit="1" customWidth="1"/>
    <col min="12" max="12" width="6.109375" style="98" customWidth="1"/>
    <col min="13" max="13" width="40.88671875" style="29" customWidth="1" outlineLevel="1"/>
    <col min="14" max="14" width="9.21875" style="108" customWidth="1"/>
    <col min="15" max="15" width="7.44140625" style="29" bestFit="1" customWidth="1"/>
    <col min="16" max="16" width="7.21875" style="108" bestFit="1" customWidth="1"/>
    <col min="17" max="17" width="4.88671875" style="108" bestFit="1" customWidth="1"/>
    <col min="18" max="18" width="4.77734375" style="108" customWidth="1"/>
    <col min="19" max="19" width="7.44140625" style="108" bestFit="1" customWidth="1"/>
    <col min="20" max="20" width="6.109375" style="29" bestFit="1" customWidth="1"/>
    <col min="21" max="21" width="6.109375" style="108" customWidth="1"/>
    <col min="22" max="22" width="40.88671875" style="108" bestFit="1" customWidth="1" outlineLevel="1"/>
    <col min="23" max="25" width="8.77734375" style="29"/>
    <col min="26" max="26" width="14.109375" style="29" customWidth="1"/>
    <col min="27" max="27" width="14.109375" style="108" customWidth="1"/>
    <col min="28" max="28" width="8.77734375" style="29"/>
    <col min="29" max="29" width="14.109375" style="29" customWidth="1"/>
    <col min="30" max="16384" width="8.77734375" style="29"/>
  </cols>
  <sheetData>
    <row r="1" spans="1:27" ht="19.5">
      <c r="A1" s="158" t="s">
        <v>35</v>
      </c>
      <c r="B1" s="159"/>
      <c r="C1" s="159"/>
      <c r="D1" s="159"/>
      <c r="E1" s="159"/>
      <c r="F1" s="159"/>
      <c r="G1" s="159"/>
      <c r="H1" s="159"/>
      <c r="I1" s="159"/>
      <c r="J1" s="159"/>
      <c r="K1" s="159"/>
      <c r="L1" s="159"/>
      <c r="M1" s="159"/>
    </row>
    <row r="2" spans="1:27" ht="19.5">
      <c r="A2" s="158"/>
      <c r="B2" s="159"/>
      <c r="C2" s="159"/>
      <c r="D2" s="160"/>
      <c r="E2" s="517" t="s">
        <v>216</v>
      </c>
      <c r="F2" s="517"/>
      <c r="G2" s="517"/>
      <c r="H2" s="517"/>
      <c r="I2" s="517"/>
      <c r="J2" s="517"/>
      <c r="K2" s="517"/>
      <c r="L2" s="433"/>
      <c r="M2" s="160"/>
      <c r="N2" s="29"/>
      <c r="O2" s="517" t="s">
        <v>42</v>
      </c>
      <c r="P2" s="517"/>
      <c r="Q2" s="517"/>
      <c r="R2" s="517"/>
      <c r="S2" s="517"/>
      <c r="T2" s="517"/>
      <c r="U2" s="433"/>
      <c r="V2" s="160"/>
      <c r="Y2" s="108"/>
      <c r="AA2" s="29"/>
    </row>
    <row r="3" spans="1:27">
      <c r="A3" s="161"/>
      <c r="B3" s="162"/>
      <c r="C3" s="161"/>
      <c r="D3" s="163"/>
      <c r="E3" s="164"/>
      <c r="F3" s="164"/>
      <c r="G3" s="164"/>
      <c r="H3" s="164"/>
      <c r="I3" s="301"/>
      <c r="J3" s="165" t="s">
        <v>223</v>
      </c>
      <c r="K3" s="165"/>
      <c r="L3" s="434"/>
      <c r="M3" s="165"/>
      <c r="N3" s="29"/>
      <c r="O3" s="164"/>
      <c r="P3" s="164"/>
      <c r="Q3" s="164"/>
      <c r="R3" s="164"/>
      <c r="S3" s="301"/>
      <c r="T3" s="165"/>
      <c r="U3" s="434"/>
      <c r="V3" s="165"/>
      <c r="Y3" s="108"/>
      <c r="AA3" s="29"/>
    </row>
    <row r="4" spans="1:27">
      <c r="A4" s="161"/>
      <c r="B4" s="162"/>
      <c r="C4" s="161"/>
      <c r="D4" s="166" t="s">
        <v>224</v>
      </c>
      <c r="E4" s="167" t="s">
        <v>178</v>
      </c>
      <c r="F4" s="167" t="s">
        <v>179</v>
      </c>
      <c r="G4" s="167" t="s">
        <v>222</v>
      </c>
      <c r="H4" s="167" t="s">
        <v>225</v>
      </c>
      <c r="I4" s="302" t="s">
        <v>339</v>
      </c>
      <c r="J4" s="168" t="s">
        <v>226</v>
      </c>
      <c r="K4" s="168" t="s">
        <v>227</v>
      </c>
      <c r="L4" s="435" t="s">
        <v>397</v>
      </c>
      <c r="M4" s="168" t="s">
        <v>215</v>
      </c>
      <c r="N4" s="29"/>
      <c r="O4" s="167" t="s">
        <v>178</v>
      </c>
      <c r="P4" s="167" t="s">
        <v>179</v>
      </c>
      <c r="Q4" s="167" t="s">
        <v>222</v>
      </c>
      <c r="R4" s="167" t="s">
        <v>225</v>
      </c>
      <c r="S4" s="302" t="s">
        <v>339</v>
      </c>
      <c r="T4" s="168" t="s">
        <v>227</v>
      </c>
      <c r="U4" s="435" t="s">
        <v>397</v>
      </c>
      <c r="V4" s="168" t="s">
        <v>215</v>
      </c>
      <c r="Y4" s="108"/>
      <c r="AA4" s="29"/>
    </row>
    <row r="5" spans="1:27">
      <c r="A5" s="169"/>
      <c r="B5" s="170"/>
      <c r="C5" s="169"/>
      <c r="D5" s="171" t="s">
        <v>228</v>
      </c>
      <c r="E5" s="172"/>
      <c r="F5" s="173"/>
      <c r="G5" s="173"/>
      <c r="H5" s="173"/>
      <c r="I5" s="173"/>
      <c r="J5" s="173"/>
      <c r="K5" s="173"/>
      <c r="L5" s="173"/>
      <c r="M5" s="173"/>
      <c r="N5" s="29"/>
      <c r="O5" s="172"/>
      <c r="P5" s="173"/>
      <c r="Q5" s="173"/>
      <c r="R5" s="173"/>
      <c r="S5" s="173"/>
      <c r="T5" s="173"/>
      <c r="U5" s="173"/>
      <c r="V5" s="173"/>
      <c r="Y5" s="108"/>
      <c r="AA5" s="29"/>
    </row>
    <row r="6" spans="1:27">
      <c r="A6" s="159"/>
      <c r="B6" s="174" t="s">
        <v>229</v>
      </c>
      <c r="C6" s="174"/>
      <c r="D6" s="175"/>
      <c r="E6" s="176"/>
      <c r="F6" s="177"/>
      <c r="G6" s="177"/>
      <c r="H6" s="177"/>
      <c r="I6" s="177"/>
      <c r="J6" s="177"/>
      <c r="K6" s="177"/>
      <c r="L6" s="177"/>
      <c r="M6" s="177"/>
      <c r="N6" s="29"/>
      <c r="O6" s="176"/>
      <c r="P6" s="177"/>
      <c r="Q6" s="177"/>
      <c r="R6" s="177"/>
      <c r="S6" s="177"/>
      <c r="T6" s="177"/>
      <c r="U6" s="177"/>
      <c r="V6" s="177"/>
      <c r="Y6" s="108"/>
      <c r="AA6" s="29"/>
    </row>
    <row r="7" spans="1:27">
      <c r="A7" s="159"/>
      <c r="B7" s="159"/>
      <c r="C7" s="178" t="s">
        <v>97</v>
      </c>
      <c r="D7" s="179"/>
      <c r="E7" s="180"/>
      <c r="F7" s="181"/>
      <c r="G7" s="181"/>
      <c r="H7" s="181"/>
      <c r="I7" s="181"/>
      <c r="J7" s="181"/>
      <c r="K7" s="181"/>
      <c r="L7" s="181"/>
      <c r="M7" s="181"/>
      <c r="N7" s="29"/>
      <c r="O7" s="180"/>
      <c r="P7" s="181"/>
      <c r="Q7" s="181"/>
      <c r="R7" s="181"/>
      <c r="S7" s="181"/>
      <c r="T7" s="181"/>
      <c r="U7" s="181"/>
      <c r="V7" s="181"/>
      <c r="Y7" s="108"/>
      <c r="AA7" s="29"/>
    </row>
    <row r="8" spans="1:27">
      <c r="A8" s="159"/>
      <c r="B8" s="159"/>
      <c r="C8" s="182" t="s">
        <v>98</v>
      </c>
      <c r="D8" s="183" t="s">
        <v>96</v>
      </c>
      <c r="E8" s="292">
        <v>800</v>
      </c>
      <c r="F8" s="184">
        <v>800</v>
      </c>
      <c r="G8" s="185">
        <f t="shared" ref="G8:G14" si="0">(E8/F8)-1</f>
        <v>0</v>
      </c>
      <c r="H8" s="184"/>
      <c r="I8" s="198">
        <f>I10/I9</f>
        <v>695.95959595959596</v>
      </c>
      <c r="J8" s="184">
        <f>Notes!E186</f>
        <v>780</v>
      </c>
      <c r="K8" s="292">
        <v>800</v>
      </c>
      <c r="L8" s="436">
        <v>800</v>
      </c>
      <c r="M8" s="352" t="s">
        <v>264</v>
      </c>
      <c r="O8" s="295">
        <f>P8</f>
        <v>800</v>
      </c>
      <c r="P8" s="184">
        <v>800</v>
      </c>
      <c r="Q8" s="185">
        <f t="shared" ref="Q8:Q13" si="1">(O8/P8)-1</f>
        <v>0</v>
      </c>
      <c r="R8" s="184"/>
      <c r="S8" s="292">
        <f>P8</f>
        <v>800</v>
      </c>
      <c r="T8" s="292">
        <v>800</v>
      </c>
      <c r="U8" s="436">
        <v>800</v>
      </c>
      <c r="V8" s="352" t="s">
        <v>264</v>
      </c>
      <c r="Y8" s="108"/>
      <c r="AA8" s="29"/>
    </row>
    <row r="9" spans="1:27">
      <c r="A9" s="159"/>
      <c r="B9" s="159"/>
      <c r="C9" s="186" t="s">
        <v>38</v>
      </c>
      <c r="D9" s="187" t="s">
        <v>24</v>
      </c>
      <c r="E9" s="291">
        <v>0.99</v>
      </c>
      <c r="F9" s="192">
        <v>0.99</v>
      </c>
      <c r="G9" s="185">
        <f t="shared" si="0"/>
        <v>0</v>
      </c>
      <c r="H9" s="189"/>
      <c r="I9" s="290">
        <v>0.99</v>
      </c>
      <c r="J9" s="290">
        <v>0.99</v>
      </c>
      <c r="K9" s="290">
        <v>0.99</v>
      </c>
      <c r="L9" s="438">
        <v>0.99</v>
      </c>
      <c r="M9" s="352" t="s">
        <v>265</v>
      </c>
      <c r="N9" s="239"/>
      <c r="O9" s="296">
        <f>P9</f>
        <v>0.98</v>
      </c>
      <c r="P9" s="192">
        <v>0.98</v>
      </c>
      <c r="Q9" s="185">
        <f t="shared" si="1"/>
        <v>0</v>
      </c>
      <c r="R9" s="189"/>
      <c r="S9" s="303">
        <v>0.98</v>
      </c>
      <c r="T9" s="290">
        <v>0.98</v>
      </c>
      <c r="U9" s="438">
        <v>0.99</v>
      </c>
      <c r="V9" s="352" t="s">
        <v>273</v>
      </c>
      <c r="Y9" s="108"/>
      <c r="AA9" s="29"/>
    </row>
    <row r="10" spans="1:27">
      <c r="A10" s="159"/>
      <c r="B10" s="159"/>
      <c r="C10" s="182" t="s">
        <v>182</v>
      </c>
      <c r="D10" s="183" t="s">
        <v>96</v>
      </c>
      <c r="E10" s="292">
        <f>E8*E9</f>
        <v>792</v>
      </c>
      <c r="F10" s="184">
        <f>F8*F9</f>
        <v>792</v>
      </c>
      <c r="G10" s="185">
        <f t="shared" si="0"/>
        <v>0</v>
      </c>
      <c r="H10" s="190"/>
      <c r="I10" s="190">
        <f>Notes!E524</f>
        <v>689</v>
      </c>
      <c r="J10" s="190">
        <f>J8*J9</f>
        <v>772.2</v>
      </c>
      <c r="K10" s="190">
        <f>K8*K9</f>
        <v>792</v>
      </c>
      <c r="L10" s="439">
        <f>L8*L9</f>
        <v>792</v>
      </c>
      <c r="M10" s="352" t="s">
        <v>266</v>
      </c>
      <c r="N10" s="239"/>
      <c r="O10" s="240">
        <f>P10</f>
        <v>784</v>
      </c>
      <c r="P10" s="184">
        <f>P9*P8</f>
        <v>784</v>
      </c>
      <c r="Q10" s="185">
        <f t="shared" si="1"/>
        <v>0</v>
      </c>
      <c r="R10" s="190"/>
      <c r="S10" s="190">
        <f>S8*S9</f>
        <v>784</v>
      </c>
      <c r="T10" s="190">
        <f>T8*T9</f>
        <v>784</v>
      </c>
      <c r="U10" s="439">
        <f>U8*U9</f>
        <v>792</v>
      </c>
      <c r="V10" s="352" t="s">
        <v>274</v>
      </c>
      <c r="Y10" s="108"/>
      <c r="AA10" s="29"/>
    </row>
    <row r="11" spans="1:27">
      <c r="A11" s="191"/>
      <c r="B11" s="191"/>
      <c r="C11" s="186" t="s">
        <v>99</v>
      </c>
      <c r="D11" s="187" t="s">
        <v>24</v>
      </c>
      <c r="E11" s="290">
        <v>0.46</v>
      </c>
      <c r="F11" s="188">
        <v>0.46</v>
      </c>
      <c r="G11" s="185">
        <f t="shared" si="0"/>
        <v>0</v>
      </c>
      <c r="H11" s="192"/>
      <c r="I11" s="192">
        <f>Notes!E523</f>
        <v>0.44900000000000001</v>
      </c>
      <c r="J11" s="188">
        <f>Notes!E187</f>
        <v>0.46</v>
      </c>
      <c r="K11" s="188">
        <f>Notes!E826</f>
        <v>0.46</v>
      </c>
      <c r="L11" s="290">
        <v>0.46</v>
      </c>
      <c r="M11" s="353" t="s">
        <v>267</v>
      </c>
      <c r="N11" s="239"/>
      <c r="O11" s="241">
        <v>0.46</v>
      </c>
      <c r="P11" s="192">
        <v>0.45300000000000001</v>
      </c>
      <c r="Q11" s="185">
        <f t="shared" si="1"/>
        <v>1.5452538631346657E-2</v>
      </c>
      <c r="R11" s="192"/>
      <c r="S11" s="192">
        <f>Notes!E479</f>
        <v>0.33100000000000002</v>
      </c>
      <c r="T11" s="188">
        <f>Notes!E832</f>
        <v>0.46</v>
      </c>
      <c r="U11" s="290">
        <v>0.45300000000000001</v>
      </c>
      <c r="V11" s="353" t="s">
        <v>349</v>
      </c>
      <c r="Y11" s="108"/>
      <c r="AA11" s="29"/>
    </row>
    <row r="12" spans="1:27">
      <c r="A12" s="193"/>
      <c r="B12" s="193"/>
      <c r="C12" s="194" t="s">
        <v>230</v>
      </c>
      <c r="D12" s="195" t="s">
        <v>24</v>
      </c>
      <c r="E12" s="192">
        <f>E13/hours_in_year</f>
        <v>0.79337899543378998</v>
      </c>
      <c r="F12" s="192">
        <f>F13/hours_in_year</f>
        <v>0.79337899543378998</v>
      </c>
      <c r="G12" s="185">
        <f t="shared" si="0"/>
        <v>0</v>
      </c>
      <c r="H12" s="192"/>
      <c r="I12" s="291">
        <f>F12</f>
        <v>0.79337899543378998</v>
      </c>
      <c r="J12" s="197">
        <f>Notes!$E$227</f>
        <v>0.85</v>
      </c>
      <c r="K12" s="291">
        <f>F12</f>
        <v>0.79337899543378998</v>
      </c>
      <c r="L12" s="291">
        <f>L13/hours_in_year</f>
        <v>0.79337899543378998</v>
      </c>
      <c r="M12" s="353" t="s">
        <v>268</v>
      </c>
      <c r="N12" s="239"/>
      <c r="O12" s="241">
        <f>O13/hours_in_year</f>
        <v>0.72193036529680366</v>
      </c>
      <c r="P12" s="192">
        <f>P13/hours_in_year</f>
        <v>0.72193036529680366</v>
      </c>
      <c r="Q12" s="185">
        <f t="shared" si="1"/>
        <v>0</v>
      </c>
      <c r="R12" s="192"/>
      <c r="S12" s="291">
        <f>O12</f>
        <v>0.72193036529680366</v>
      </c>
      <c r="T12" s="291">
        <f>P12</f>
        <v>0.72193036529680366</v>
      </c>
      <c r="U12" s="291">
        <f>U13/hours_in_year</f>
        <v>0.72193036529680366</v>
      </c>
      <c r="V12" s="353" t="s">
        <v>268</v>
      </c>
      <c r="Y12" s="108"/>
      <c r="AA12" s="29"/>
    </row>
    <row r="13" spans="1:27">
      <c r="A13" s="159"/>
      <c r="B13" s="159"/>
      <c r="C13" s="182" t="s">
        <v>231</v>
      </c>
      <c r="D13" s="183" t="s">
        <v>232</v>
      </c>
      <c r="E13" s="293">
        <v>6950</v>
      </c>
      <c r="F13" s="196">
        <v>6950</v>
      </c>
      <c r="G13" s="185">
        <f t="shared" si="0"/>
        <v>0</v>
      </c>
      <c r="H13" s="190"/>
      <c r="I13" s="198">
        <f>I12*hours_in_year</f>
        <v>6950</v>
      </c>
      <c r="J13" s="198">
        <f>J12*hours_in_year</f>
        <v>7446</v>
      </c>
      <c r="K13" s="190">
        <f>K12*hours_in_year</f>
        <v>6950</v>
      </c>
      <c r="L13" s="293">
        <v>6950</v>
      </c>
      <c r="M13" s="353" t="s">
        <v>272</v>
      </c>
      <c r="N13" s="239"/>
      <c r="O13" s="242">
        <f>P13</f>
        <v>6324.11</v>
      </c>
      <c r="P13" s="196">
        <v>6324.11</v>
      </c>
      <c r="Q13" s="185">
        <f t="shared" si="1"/>
        <v>0</v>
      </c>
      <c r="R13" s="190"/>
      <c r="S13" s="198">
        <f>S12*hours_in_year</f>
        <v>6324.11</v>
      </c>
      <c r="T13" s="198">
        <f>T12*hours_in_year</f>
        <v>6324.11</v>
      </c>
      <c r="U13" s="293">
        <v>6324.11</v>
      </c>
      <c r="V13" s="353" t="s">
        <v>272</v>
      </c>
      <c r="Y13" s="108"/>
      <c r="AA13" s="29"/>
    </row>
    <row r="14" spans="1:27">
      <c r="A14" s="159"/>
      <c r="B14" s="159"/>
      <c r="C14" s="182" t="s">
        <v>233</v>
      </c>
      <c r="D14" s="183" t="s">
        <v>234</v>
      </c>
      <c r="E14" s="259">
        <f>E10*E13*MW_to_GW</f>
        <v>5504.4000000000005</v>
      </c>
      <c r="F14" s="259">
        <f>F10*F13*MW_to_GW</f>
        <v>5504.4000000000005</v>
      </c>
      <c r="G14" s="185">
        <f t="shared" si="0"/>
        <v>0</v>
      </c>
      <c r="H14" s="190"/>
      <c r="I14" s="190">
        <f>I13*I10*MW_to_GW</f>
        <v>4788.55</v>
      </c>
      <c r="J14" s="190">
        <f>J13*J10*MW_to_GW</f>
        <v>5749.8011999999999</v>
      </c>
      <c r="K14" s="190">
        <f>K13*K10*MW_to_GW</f>
        <v>5504.4000000000005</v>
      </c>
      <c r="L14" s="259">
        <f>L10*L13*MW_to_GW</f>
        <v>5504.4000000000005</v>
      </c>
      <c r="M14" s="353" t="s">
        <v>269</v>
      </c>
      <c r="N14" s="239"/>
      <c r="O14" s="240"/>
      <c r="P14" s="259">
        <f>P10*P13*MW_to_GW</f>
        <v>4958.1022399999993</v>
      </c>
      <c r="Q14" s="185">
        <v>0</v>
      </c>
      <c r="R14" s="190"/>
      <c r="S14" s="259">
        <f>S10*S13*MW_to_GW</f>
        <v>4958.1022399999993</v>
      </c>
      <c r="T14" s="259">
        <f>T10*T13*MW_to_GW</f>
        <v>4958.1022399999993</v>
      </c>
      <c r="U14" s="259">
        <f>U10*U13*MW_to_GW</f>
        <v>5008.6951200000003</v>
      </c>
      <c r="V14" s="353" t="s">
        <v>269</v>
      </c>
      <c r="Y14" s="108"/>
      <c r="AA14" s="29"/>
    </row>
    <row r="15" spans="1:27">
      <c r="A15" s="159"/>
      <c r="B15" s="159"/>
      <c r="C15" s="178" t="s">
        <v>100</v>
      </c>
      <c r="D15" s="199"/>
      <c r="E15" s="200"/>
      <c r="F15" s="200"/>
      <c r="G15" s="201"/>
      <c r="H15" s="200"/>
      <c r="I15" s="200"/>
      <c r="J15" s="200"/>
      <c r="K15" s="200"/>
      <c r="L15" s="200"/>
      <c r="M15" s="353"/>
      <c r="N15" s="239"/>
      <c r="O15" s="200"/>
      <c r="P15" s="200"/>
      <c r="Q15" s="201"/>
      <c r="R15" s="200"/>
      <c r="S15" s="200"/>
      <c r="T15" s="200"/>
      <c r="U15" s="200"/>
      <c r="V15" s="370"/>
      <c r="Y15" s="108"/>
      <c r="AA15" s="29"/>
    </row>
    <row r="16" spans="1:27">
      <c r="A16" s="202"/>
      <c r="B16" s="202"/>
      <c r="C16" s="203" t="s">
        <v>19</v>
      </c>
      <c r="D16" s="204" t="s">
        <v>20</v>
      </c>
      <c r="E16" s="294">
        <v>3.5</v>
      </c>
      <c r="F16" s="205">
        <v>3.5</v>
      </c>
      <c r="G16" s="185">
        <f>(E16/F16)-1</f>
        <v>0</v>
      </c>
      <c r="H16" s="192"/>
      <c r="I16" s="294">
        <v>3.5</v>
      </c>
      <c r="J16" s="294">
        <v>3.5</v>
      </c>
      <c r="K16" s="294">
        <v>3.5</v>
      </c>
      <c r="L16" s="294">
        <f>Notes!E1287</f>
        <v>4</v>
      </c>
      <c r="M16" s="353" t="s">
        <v>270</v>
      </c>
      <c r="N16" s="239"/>
      <c r="O16" s="294">
        <f>P16</f>
        <v>5</v>
      </c>
      <c r="P16" s="205">
        <v>5</v>
      </c>
      <c r="Q16" s="185">
        <f>(O16/P16)-1</f>
        <v>0</v>
      </c>
      <c r="R16" s="192"/>
      <c r="S16" s="294">
        <v>5</v>
      </c>
      <c r="T16" s="294">
        <v>5</v>
      </c>
      <c r="U16" s="294">
        <f>Notes!N1287</f>
        <v>0</v>
      </c>
      <c r="V16" s="370" t="s">
        <v>221</v>
      </c>
      <c r="Y16" s="108"/>
      <c r="AA16" s="29"/>
    </row>
    <row r="17" spans="1:27">
      <c r="A17" s="159"/>
      <c r="B17" s="159"/>
      <c r="C17" s="206" t="s">
        <v>180</v>
      </c>
      <c r="D17" s="207" t="s">
        <v>24</v>
      </c>
      <c r="E17" s="291">
        <v>0.1</v>
      </c>
      <c r="F17" s="192">
        <v>0.1</v>
      </c>
      <c r="G17" s="185">
        <f>(E17/F17)-1</f>
        <v>0</v>
      </c>
      <c r="H17" s="192"/>
      <c r="I17" s="291">
        <v>0.1</v>
      </c>
      <c r="J17" s="291">
        <v>0.1</v>
      </c>
      <c r="K17" s="291">
        <v>0.1</v>
      </c>
      <c r="L17" s="291">
        <f>Notes!E1289</f>
        <v>7.0000000000000007E-2</v>
      </c>
      <c r="M17" s="353" t="s">
        <v>271</v>
      </c>
      <c r="N17" s="239"/>
      <c r="O17" s="297">
        <f>P17</f>
        <v>0.1</v>
      </c>
      <c r="P17" s="192">
        <v>0.1</v>
      </c>
      <c r="Q17" s="185">
        <f>(O17/P17)-1</f>
        <v>0</v>
      </c>
      <c r="R17" s="192"/>
      <c r="S17" s="297">
        <v>0.1</v>
      </c>
      <c r="T17" s="297">
        <v>0.1</v>
      </c>
      <c r="U17" s="291">
        <f>Notes!N1289</f>
        <v>0</v>
      </c>
      <c r="V17" s="370" t="s">
        <v>271</v>
      </c>
      <c r="Y17" s="108"/>
      <c r="AA17" s="29"/>
    </row>
    <row r="18" spans="1:27" ht="15.75">
      <c r="A18" s="208"/>
      <c r="B18" s="208"/>
      <c r="C18" s="182" t="s">
        <v>37</v>
      </c>
      <c r="D18" s="183" t="s">
        <v>20</v>
      </c>
      <c r="E18" s="184">
        <f>J18</f>
        <v>40</v>
      </c>
      <c r="F18" s="184">
        <v>30</v>
      </c>
      <c r="G18" s="185">
        <f>(E18/F18)-1</f>
        <v>0.33333333333333326</v>
      </c>
      <c r="H18" s="192"/>
      <c r="I18" s="354">
        <f>Notes!E422</f>
        <v>40</v>
      </c>
      <c r="J18" s="292">
        <f>I18</f>
        <v>40</v>
      </c>
      <c r="K18" s="184">
        <f>Notes!E973</f>
        <v>30</v>
      </c>
      <c r="L18" s="184">
        <f>Notes!E1288</f>
        <v>40</v>
      </c>
      <c r="M18" s="353" t="s">
        <v>272</v>
      </c>
      <c r="N18" s="239"/>
      <c r="O18" s="294">
        <f>P18</f>
        <v>30</v>
      </c>
      <c r="P18" s="184">
        <v>30</v>
      </c>
      <c r="Q18" s="185">
        <f>(O18/P18)-1</f>
        <v>0</v>
      </c>
      <c r="R18" s="192"/>
      <c r="S18" s="292">
        <v>30</v>
      </c>
      <c r="T18" s="292">
        <v>30</v>
      </c>
      <c r="U18" s="184">
        <f>Notes!N1288</f>
        <v>0</v>
      </c>
      <c r="V18" s="370" t="s">
        <v>348</v>
      </c>
      <c r="Y18" s="108"/>
      <c r="AA18" s="29"/>
    </row>
    <row r="19" spans="1:27" ht="15.75">
      <c r="A19" s="208"/>
      <c r="B19" s="208"/>
      <c r="C19" s="182" t="s">
        <v>235</v>
      </c>
      <c r="D19" s="183" t="s">
        <v>236</v>
      </c>
      <c r="E19" s="292">
        <v>0</v>
      </c>
      <c r="F19" s="184">
        <v>0</v>
      </c>
      <c r="G19" s="185">
        <v>0</v>
      </c>
      <c r="H19" s="192"/>
      <c r="I19" s="292">
        <v>0</v>
      </c>
      <c r="J19" s="292">
        <v>0</v>
      </c>
      <c r="K19" s="292">
        <v>0</v>
      </c>
      <c r="L19" s="292">
        <v>0</v>
      </c>
      <c r="M19" s="289" t="s">
        <v>272</v>
      </c>
      <c r="N19" s="239"/>
      <c r="O19" s="205">
        <f>P19</f>
        <v>0</v>
      </c>
      <c r="P19" s="184">
        <v>0</v>
      </c>
      <c r="Q19" s="185">
        <v>0</v>
      </c>
      <c r="R19" s="192"/>
      <c r="S19" s="292">
        <v>0</v>
      </c>
      <c r="T19" s="292">
        <v>0</v>
      </c>
      <c r="U19" s="292">
        <v>0</v>
      </c>
      <c r="V19" s="289" t="s">
        <v>272</v>
      </c>
      <c r="Y19" s="108"/>
      <c r="AA19" s="29"/>
    </row>
    <row r="20" spans="1:27">
      <c r="A20" s="159"/>
      <c r="B20" s="174" t="s">
        <v>237</v>
      </c>
      <c r="C20" s="174"/>
      <c r="D20" s="209"/>
      <c r="E20" s="210"/>
      <c r="F20" s="210"/>
      <c r="G20" s="211"/>
      <c r="H20" s="210"/>
      <c r="I20" s="210"/>
      <c r="J20" s="210"/>
      <c r="K20" s="210"/>
      <c r="L20" s="210"/>
      <c r="M20" s="353"/>
      <c r="N20" s="239"/>
      <c r="O20" s="210"/>
      <c r="P20" s="210"/>
      <c r="Q20" s="211"/>
      <c r="R20" s="210"/>
      <c r="S20" s="210"/>
      <c r="T20" s="210"/>
      <c r="U20" s="210"/>
      <c r="V20" s="370"/>
      <c r="Y20" s="108"/>
      <c r="AA20" s="29"/>
    </row>
    <row r="21" spans="1:27">
      <c r="A21" s="159"/>
      <c r="B21" s="159"/>
      <c r="C21" s="178" t="s">
        <v>52</v>
      </c>
      <c r="D21" s="199"/>
      <c r="E21" s="200"/>
      <c r="F21" s="200"/>
      <c r="G21" s="201"/>
      <c r="H21" s="200"/>
      <c r="I21" s="200"/>
      <c r="J21" s="200"/>
      <c r="K21" s="200"/>
      <c r="L21" s="200"/>
      <c r="M21" s="353"/>
      <c r="N21" s="239"/>
      <c r="O21" s="200"/>
      <c r="P21" s="200"/>
      <c r="Q21" s="201"/>
      <c r="R21" s="200"/>
      <c r="S21" s="200"/>
      <c r="T21" s="200"/>
      <c r="U21" s="200"/>
      <c r="V21" s="370"/>
      <c r="Y21" s="108"/>
      <c r="AA21" s="29"/>
    </row>
    <row r="22" spans="1:27">
      <c r="A22" s="159"/>
      <c r="B22" s="159"/>
      <c r="C22" s="212" t="s">
        <v>238</v>
      </c>
      <c r="D22" s="213" t="s">
        <v>105</v>
      </c>
      <c r="E22" s="214">
        <f>AVERAGE(I22:L22)</f>
        <v>1499705.375</v>
      </c>
      <c r="F22" s="214">
        <v>1250000</v>
      </c>
      <c r="G22" s="185">
        <f>(E22/F22)-1</f>
        <v>0.19976430000000001</v>
      </c>
      <c r="H22" s="192">
        <f>STDEV(I22:L22)/AVERAGE(I22:L22)</f>
        <v>4.8482923588752842E-2</v>
      </c>
      <c r="I22" s="196">
        <f>I25</f>
        <v>1424541.5</v>
      </c>
      <c r="J22" s="196">
        <f>J25</f>
        <v>1476280</v>
      </c>
      <c r="K22" s="196">
        <f>Notes!E825*kW_to_MW</f>
        <v>1598000</v>
      </c>
      <c r="L22" s="196">
        <f>Notes!E1284</f>
        <v>1500000</v>
      </c>
      <c r="M22" s="371" t="s">
        <v>354</v>
      </c>
      <c r="N22" s="239"/>
      <c r="O22" s="214">
        <f>AVERAGE(S22,T22)</f>
        <v>1928094.05</v>
      </c>
      <c r="P22" s="214">
        <v>1650000</v>
      </c>
      <c r="Q22" s="185">
        <f>(O22/P22)-1</f>
        <v>0.16854184848484843</v>
      </c>
      <c r="R22" s="192">
        <f>STDEV(S22,T22)/AVERAGE(S22,T22)</f>
        <v>5.6408782298345714E-2</v>
      </c>
      <c r="S22" s="196">
        <f>S25</f>
        <v>1851188.1</v>
      </c>
      <c r="T22" s="196">
        <f>Notes!E831*kW_to_MW</f>
        <v>2005000</v>
      </c>
      <c r="U22" s="196" t="s">
        <v>398</v>
      </c>
      <c r="V22" s="369" t="s">
        <v>354</v>
      </c>
      <c r="Y22" s="108"/>
      <c r="AA22" s="29"/>
    </row>
    <row r="23" spans="1:27">
      <c r="A23" s="215"/>
      <c r="B23" s="215"/>
      <c r="C23" s="216" t="s">
        <v>152</v>
      </c>
      <c r="D23" s="213" t="s">
        <v>217</v>
      </c>
      <c r="E23" s="196"/>
      <c r="F23" s="196"/>
      <c r="G23" s="185"/>
      <c r="H23" s="196"/>
      <c r="I23" s="196"/>
      <c r="J23" s="196">
        <f>SUM(J24+J25)</f>
        <v>1874080</v>
      </c>
      <c r="K23" s="196"/>
      <c r="L23" s="196"/>
      <c r="M23" s="353"/>
      <c r="N23" s="239"/>
      <c r="O23" s="196"/>
      <c r="P23" s="196"/>
      <c r="Q23" s="185"/>
      <c r="R23" s="196"/>
      <c r="S23" s="196"/>
      <c r="T23" s="196"/>
      <c r="U23" s="196"/>
      <c r="V23" s="370"/>
      <c r="Y23" s="108"/>
      <c r="AA23" s="29"/>
    </row>
    <row r="24" spans="1:27">
      <c r="A24" s="215"/>
      <c r="B24" s="215"/>
      <c r="C24" s="217" t="s">
        <v>151</v>
      </c>
      <c r="D24" s="213" t="s">
        <v>217</v>
      </c>
      <c r="E24" s="196"/>
      <c r="F24" s="196"/>
      <c r="G24" s="185"/>
      <c r="H24" s="196"/>
      <c r="I24" s="196"/>
      <c r="J24" s="196">
        <f>Notes!$E$184*kW_to_MW*exhange_rate_iea_nea_2010</f>
        <v>397800</v>
      </c>
      <c r="K24" s="196"/>
      <c r="L24" s="196"/>
      <c r="M24" s="353"/>
      <c r="N24" s="239"/>
      <c r="O24" s="196"/>
      <c r="P24" s="196"/>
      <c r="Q24" s="185"/>
      <c r="R24" s="196"/>
      <c r="S24" s="196"/>
      <c r="T24" s="196"/>
      <c r="U24" s="196"/>
      <c r="V24" s="370"/>
      <c r="Y24" s="108"/>
      <c r="AA24" s="29"/>
    </row>
    <row r="25" spans="1:27">
      <c r="A25" s="159"/>
      <c r="B25" s="159"/>
      <c r="C25" s="218" t="s">
        <v>112</v>
      </c>
      <c r="D25" s="213" t="s">
        <v>217</v>
      </c>
      <c r="E25" s="196"/>
      <c r="F25" s="196"/>
      <c r="G25" s="185"/>
      <c r="H25" s="196"/>
      <c r="I25" s="196">
        <f>Notes!E522*exchange_rate_iea_2010*kW_to_MW</f>
        <v>1424541.5</v>
      </c>
      <c r="J25" s="196">
        <f>Notes!$E$182*kW_to_MW*exhange_rate_iea_nea_2010</f>
        <v>1476280</v>
      </c>
      <c r="K25" s="196"/>
      <c r="L25" s="196"/>
      <c r="M25" s="353"/>
      <c r="N25" s="239"/>
      <c r="O25" s="196"/>
      <c r="P25" s="196"/>
      <c r="Q25" s="185"/>
      <c r="R25" s="196"/>
      <c r="S25" s="196">
        <f>Notes!E478*exchange_rate_iea_2010*kW_to_MW</f>
        <v>1851188.1</v>
      </c>
      <c r="T25" s="196"/>
      <c r="U25" s="196"/>
      <c r="V25" s="370"/>
      <c r="Y25" s="108"/>
      <c r="AA25" s="29"/>
    </row>
    <row r="26" spans="1:27">
      <c r="A26" s="215"/>
      <c r="B26" s="215"/>
      <c r="C26" s="219" t="s">
        <v>150</v>
      </c>
      <c r="D26" s="220" t="s">
        <v>105</v>
      </c>
      <c r="E26" s="196"/>
      <c r="F26" s="196"/>
      <c r="G26" s="185"/>
      <c r="H26" s="196"/>
      <c r="I26" s="196"/>
      <c r="J26" s="196"/>
      <c r="K26" s="196"/>
      <c r="L26" s="196"/>
      <c r="M26" s="353"/>
      <c r="N26" s="239"/>
      <c r="O26" s="196"/>
      <c r="P26" s="196"/>
      <c r="Q26" s="185"/>
      <c r="R26" s="196"/>
      <c r="S26" s="196"/>
      <c r="T26" s="196"/>
      <c r="U26" s="196"/>
      <c r="V26" s="370"/>
      <c r="Y26" s="108"/>
      <c r="AA26" s="29"/>
    </row>
    <row r="27" spans="1:27">
      <c r="A27" s="215"/>
      <c r="B27" s="215"/>
      <c r="C27" s="219" t="s">
        <v>220</v>
      </c>
      <c r="D27" s="220" t="s">
        <v>105</v>
      </c>
      <c r="E27" s="196"/>
      <c r="F27" s="196"/>
      <c r="G27" s="185"/>
      <c r="H27" s="192"/>
      <c r="I27" s="192"/>
      <c r="J27" s="196"/>
      <c r="K27" s="196"/>
      <c r="L27" s="196"/>
      <c r="M27" s="353"/>
      <c r="N27" s="239"/>
      <c r="O27" s="196"/>
      <c r="P27" s="196"/>
      <c r="Q27" s="185"/>
      <c r="R27" s="192"/>
      <c r="S27" s="192"/>
      <c r="T27" s="196"/>
      <c r="U27" s="196"/>
      <c r="V27" s="370"/>
      <c r="Y27" s="108"/>
      <c r="AA27" s="29"/>
    </row>
    <row r="28" spans="1:27">
      <c r="A28" s="159"/>
      <c r="B28" s="159"/>
      <c r="C28" s="219" t="s">
        <v>149</v>
      </c>
      <c r="D28" s="220" t="s">
        <v>105</v>
      </c>
      <c r="E28" s="196"/>
      <c r="F28" s="196"/>
      <c r="G28" s="185"/>
      <c r="H28" s="196"/>
      <c r="I28" s="196"/>
      <c r="J28" s="196"/>
      <c r="K28" s="196"/>
      <c r="L28" s="196"/>
      <c r="M28" s="353"/>
      <c r="N28" s="239"/>
      <c r="O28" s="196"/>
      <c r="P28" s="196"/>
      <c r="Q28" s="185"/>
      <c r="R28" s="196"/>
      <c r="S28" s="196"/>
      <c r="T28" s="196"/>
      <c r="U28" s="196"/>
      <c r="V28" s="370"/>
      <c r="Y28" s="108"/>
      <c r="AA28" s="29"/>
    </row>
    <row r="29" spans="1:27">
      <c r="A29" s="221"/>
      <c r="B29" s="159"/>
      <c r="C29" s="222" t="s">
        <v>16</v>
      </c>
      <c r="D29" s="213" t="s">
        <v>177</v>
      </c>
      <c r="E29" s="293">
        <v>0</v>
      </c>
      <c r="F29" s="196">
        <v>0</v>
      </c>
      <c r="G29" s="256"/>
      <c r="H29" s="196"/>
      <c r="I29" s="196"/>
      <c r="J29" s="293">
        <v>0</v>
      </c>
      <c r="K29" s="293">
        <v>0</v>
      </c>
      <c r="L29" s="293">
        <v>0</v>
      </c>
      <c r="M29" s="289" t="s">
        <v>272</v>
      </c>
      <c r="N29" s="257"/>
      <c r="O29" s="293">
        <v>0</v>
      </c>
      <c r="P29" s="196">
        <v>0</v>
      </c>
      <c r="Q29" s="256"/>
      <c r="R29" s="196"/>
      <c r="S29" s="293">
        <v>0</v>
      </c>
      <c r="T29" s="293">
        <v>0</v>
      </c>
      <c r="U29" s="293">
        <v>0</v>
      </c>
      <c r="V29" s="289" t="s">
        <v>272</v>
      </c>
      <c r="Y29" s="108"/>
      <c r="AA29" s="29"/>
    </row>
    <row r="30" spans="1:27">
      <c r="A30" s="159"/>
      <c r="B30" s="159"/>
      <c r="C30" s="223" t="s">
        <v>239</v>
      </c>
      <c r="D30" s="199"/>
      <c r="E30" s="200"/>
      <c r="F30" s="200"/>
      <c r="G30" s="201"/>
      <c r="H30" s="200"/>
      <c r="I30" s="200"/>
      <c r="J30" s="200"/>
      <c r="K30" s="200"/>
      <c r="L30" s="200"/>
      <c r="M30" s="353"/>
      <c r="N30" s="239"/>
      <c r="O30" s="200"/>
      <c r="P30" s="200"/>
      <c r="Q30" s="201"/>
      <c r="R30" s="200"/>
      <c r="S30" s="200"/>
      <c r="T30" s="200"/>
      <c r="U30" s="200"/>
      <c r="V30" s="370"/>
      <c r="W30" s="109"/>
      <c r="Y30" s="108"/>
      <c r="AA30" s="29"/>
    </row>
    <row r="31" spans="1:27">
      <c r="A31" s="159"/>
      <c r="B31" s="159"/>
      <c r="C31" s="298" t="s">
        <v>240</v>
      </c>
      <c r="D31" s="213" t="s">
        <v>241</v>
      </c>
      <c r="E31" s="224">
        <v>20000</v>
      </c>
      <c r="F31" s="225">
        <v>7679.15129094245</v>
      </c>
      <c r="G31" s="185">
        <f>(E31/F31)-1</f>
        <v>1.6044544823058735</v>
      </c>
      <c r="H31" s="192">
        <f>STDEV(J31:L31)/AVERAGE(J31:L31)</f>
        <v>1.2356950632326251</v>
      </c>
      <c r="I31" s="293">
        <f>F31</f>
        <v>7679.15129094245</v>
      </c>
      <c r="J31" s="196">
        <v>0</v>
      </c>
      <c r="K31" s="196">
        <f>Notes!E823*kW_to_MW</f>
        <v>77000</v>
      </c>
      <c r="L31" s="196">
        <f>Notes!E1285</f>
        <v>20000</v>
      </c>
      <c r="M31" s="371" t="s">
        <v>385</v>
      </c>
      <c r="N31" s="239"/>
      <c r="O31" s="214">
        <v>20000</v>
      </c>
      <c r="P31" s="225">
        <v>21233.2482941739</v>
      </c>
      <c r="Q31" s="185">
        <f>(O31/P31)-1</f>
        <v>-5.8080999999999272E-2</v>
      </c>
      <c r="R31" s="192">
        <f>STDEV(T31:U31)/AVERAGE(T31,U31)</f>
        <v>0.79258122726404223</v>
      </c>
      <c r="S31" s="293">
        <f>P31</f>
        <v>21233.2482941739</v>
      </c>
      <c r="T31" s="196">
        <f>Notes!E829*kW_to_MW</f>
        <v>71000</v>
      </c>
      <c r="U31" s="196">
        <f>Notes!E1285</f>
        <v>20000</v>
      </c>
      <c r="V31" s="369" t="s">
        <v>385</v>
      </c>
      <c r="Y31" s="108"/>
      <c r="AA31" s="29"/>
    </row>
    <row r="32" spans="1:27">
      <c r="A32" s="159"/>
      <c r="B32" s="159"/>
      <c r="C32" s="230" t="s">
        <v>126</v>
      </c>
      <c r="D32" s="213" t="s">
        <v>241</v>
      </c>
      <c r="E32" s="196"/>
      <c r="F32" s="196"/>
      <c r="G32" s="185"/>
      <c r="H32" s="196"/>
      <c r="I32" s="196"/>
      <c r="J32" s="196"/>
      <c r="K32" s="196"/>
      <c r="L32" s="196"/>
      <c r="M32" s="353"/>
      <c r="N32" s="239"/>
      <c r="O32" s="196"/>
      <c r="P32" s="196"/>
      <c r="Q32" s="185"/>
      <c r="R32" s="196"/>
      <c r="S32" s="196"/>
      <c r="T32" s="196"/>
      <c r="U32" s="196"/>
      <c r="V32" s="370"/>
      <c r="Y32" s="108"/>
      <c r="AA32" s="29"/>
    </row>
    <row r="33" spans="1:27">
      <c r="A33" s="159"/>
      <c r="B33" s="159"/>
      <c r="C33" s="230" t="s">
        <v>127</v>
      </c>
      <c r="D33" s="213" t="s">
        <v>241</v>
      </c>
      <c r="E33" s="196"/>
      <c r="F33" s="196"/>
      <c r="G33" s="185"/>
      <c r="H33" s="196"/>
      <c r="I33" s="196"/>
      <c r="J33" s="196"/>
      <c r="K33" s="196"/>
      <c r="L33" s="196"/>
      <c r="M33" s="353"/>
      <c r="N33" s="239"/>
      <c r="O33" s="196"/>
      <c r="P33" s="196"/>
      <c r="Q33" s="185"/>
      <c r="R33" s="196"/>
      <c r="S33" s="196"/>
      <c r="T33" s="196"/>
      <c r="U33" s="196"/>
      <c r="V33" s="353"/>
      <c r="Y33" s="108"/>
      <c r="AA33" s="29"/>
    </row>
    <row r="34" spans="1:27">
      <c r="A34" s="159"/>
      <c r="B34" s="159"/>
      <c r="C34" s="230" t="s">
        <v>242</v>
      </c>
      <c r="D34" s="213" t="s">
        <v>241</v>
      </c>
      <c r="E34" s="196"/>
      <c r="F34" s="196"/>
      <c r="G34" s="185"/>
      <c r="H34" s="196"/>
      <c r="I34" s="196"/>
      <c r="J34" s="196"/>
      <c r="K34" s="196"/>
      <c r="L34" s="196"/>
      <c r="M34" s="353"/>
      <c r="N34" s="239"/>
      <c r="O34" s="196"/>
      <c r="P34" s="196"/>
      <c r="Q34" s="185"/>
      <c r="R34" s="196"/>
      <c r="S34" s="196"/>
      <c r="T34" s="196"/>
      <c r="U34" s="196"/>
      <c r="V34" s="353"/>
      <c r="Y34" s="108"/>
      <c r="AA34" s="29"/>
    </row>
    <row r="35" spans="1:27">
      <c r="A35" s="159"/>
      <c r="B35" s="159"/>
      <c r="C35" s="299" t="s">
        <v>100</v>
      </c>
      <c r="D35" s="213" t="s">
        <v>241</v>
      </c>
      <c r="E35" s="196"/>
      <c r="F35" s="196"/>
      <c r="G35" s="185"/>
      <c r="H35" s="196"/>
      <c r="I35" s="196"/>
      <c r="J35" s="196"/>
      <c r="K35" s="196"/>
      <c r="L35" s="196"/>
      <c r="M35" s="353"/>
      <c r="N35" s="239"/>
      <c r="O35" s="196"/>
      <c r="P35" s="196"/>
      <c r="Q35" s="185"/>
      <c r="R35" s="196"/>
      <c r="S35" s="196"/>
      <c r="T35" s="196"/>
      <c r="U35" s="196"/>
      <c r="V35" s="353"/>
      <c r="Y35" s="108"/>
      <c r="AA35" s="29"/>
    </row>
    <row r="36" spans="1:27">
      <c r="A36" s="159"/>
      <c r="B36" s="159"/>
      <c r="C36" s="298" t="s">
        <v>243</v>
      </c>
      <c r="D36" s="213" t="s">
        <v>177</v>
      </c>
      <c r="E36" s="227">
        <f>AVERAGE(J36,K36,L36)</f>
        <v>1.7455802465679804</v>
      </c>
      <c r="F36" s="227">
        <f>2350/F10</f>
        <v>2.9671717171717171</v>
      </c>
      <c r="G36" s="185">
        <f>(E36/F36)-1</f>
        <v>-0.41170231690134451</v>
      </c>
      <c r="H36" s="192">
        <f>STDEV(J36:L36)/AVERAGE(J36:L36)</f>
        <v>0.5989796524916593</v>
      </c>
      <c r="I36" s="304">
        <f>F36</f>
        <v>2.9671717171717171</v>
      </c>
      <c r="J36" s="189">
        <f>Notes!E185*exchange_rate_OECD_IEA_2010</f>
        <v>2.9407407407407407</v>
      </c>
      <c r="K36" s="189">
        <f>Notes!E824/GJ_to_MWh</f>
        <v>1.2959999989632001</v>
      </c>
      <c r="L36" s="189">
        <f>Notes!E1286</f>
        <v>1</v>
      </c>
      <c r="M36" s="371" t="s">
        <v>385</v>
      </c>
      <c r="N36" s="239"/>
      <c r="O36" s="227">
        <f>AVERAGE(T36:U36)</f>
        <v>1.0219999995824001</v>
      </c>
      <c r="P36" s="227">
        <f>3800/P10</f>
        <v>4.8469387755102042</v>
      </c>
      <c r="Q36" s="185">
        <v>0</v>
      </c>
      <c r="R36" s="192">
        <f>STDEV(T36:U36)/AVERAGE(T36,U36)</f>
        <v>3.0442952832040682E-2</v>
      </c>
      <c r="S36" s="303">
        <f>P36</f>
        <v>4.8469387755102042</v>
      </c>
      <c r="T36" s="189">
        <f>Notes!E830/GJ_to_MWh</f>
        <v>1.0439999991648001</v>
      </c>
      <c r="U36" s="189">
        <v>1</v>
      </c>
      <c r="V36" s="371" t="s">
        <v>354</v>
      </c>
      <c r="W36" s="248"/>
      <c r="Y36" s="108"/>
      <c r="AA36" s="29"/>
    </row>
    <row r="37" spans="1:27">
      <c r="A37" s="159"/>
      <c r="B37" s="159"/>
      <c r="C37" s="222" t="s">
        <v>244</v>
      </c>
      <c r="D37" s="213" t="s">
        <v>177</v>
      </c>
      <c r="E37" s="189"/>
      <c r="F37" s="189"/>
      <c r="G37" s="185"/>
      <c r="H37" s="189"/>
      <c r="I37" s="189"/>
      <c r="J37" s="189"/>
      <c r="K37" s="189"/>
      <c r="L37" s="189"/>
      <c r="M37" s="353"/>
      <c r="N37" s="239"/>
      <c r="O37" s="189"/>
      <c r="P37" s="189"/>
      <c r="Q37" s="185"/>
      <c r="R37" s="189"/>
      <c r="S37" s="189"/>
      <c r="T37" s="189"/>
      <c r="U37" s="189"/>
      <c r="V37" s="353"/>
      <c r="Y37" s="108"/>
      <c r="AA37" s="29"/>
    </row>
    <row r="38" spans="1:27">
      <c r="A38" s="159"/>
      <c r="B38" s="159"/>
      <c r="C38" s="222" t="s">
        <v>245</v>
      </c>
      <c r="D38" s="213" t="s">
        <v>177</v>
      </c>
      <c r="E38" s="189"/>
      <c r="F38" s="189"/>
      <c r="G38" s="185"/>
      <c r="H38" s="189"/>
      <c r="I38" s="189"/>
      <c r="J38" s="189"/>
      <c r="K38" s="189"/>
      <c r="L38" s="189"/>
      <c r="M38" s="353"/>
      <c r="N38" s="239"/>
      <c r="O38" s="189"/>
      <c r="P38" s="189"/>
      <c r="Q38" s="185"/>
      <c r="R38" s="189"/>
      <c r="S38" s="189"/>
      <c r="T38" s="189"/>
      <c r="U38" s="189"/>
      <c r="V38" s="353"/>
      <c r="Y38" s="108"/>
      <c r="AA38" s="29"/>
    </row>
    <row r="39" spans="1:27">
      <c r="A39" s="159"/>
      <c r="B39" s="159"/>
      <c r="C39" s="222" t="s">
        <v>100</v>
      </c>
      <c r="D39" s="213" t="s">
        <v>177</v>
      </c>
      <c r="E39" s="189"/>
      <c r="F39" s="189"/>
      <c r="G39" s="185"/>
      <c r="H39" s="189"/>
      <c r="I39" s="189"/>
      <c r="J39" s="189"/>
      <c r="K39" s="189"/>
      <c r="L39" s="189"/>
      <c r="M39" s="353"/>
      <c r="N39" s="239"/>
      <c r="O39" s="189"/>
      <c r="P39" s="189"/>
      <c r="Q39" s="185"/>
      <c r="R39" s="189"/>
      <c r="S39" s="189"/>
      <c r="T39" s="189"/>
      <c r="U39" s="189"/>
      <c r="V39" s="353"/>
      <c r="Y39" s="108"/>
      <c r="AA39" s="29"/>
    </row>
    <row r="40" spans="1:27">
      <c r="A40" s="159"/>
      <c r="B40" s="174" t="s">
        <v>246</v>
      </c>
      <c r="C40" s="174"/>
      <c r="D40" s="209"/>
      <c r="E40" s="210"/>
      <c r="F40" s="210"/>
      <c r="G40" s="211"/>
      <c r="H40" s="210"/>
      <c r="I40" s="210"/>
      <c r="J40" s="210"/>
      <c r="K40" s="210"/>
      <c r="L40" s="210"/>
      <c r="M40" s="353"/>
      <c r="N40" s="239"/>
      <c r="O40" s="210"/>
      <c r="P40" s="210"/>
      <c r="Q40" s="211"/>
      <c r="R40" s="210"/>
      <c r="S40" s="210"/>
      <c r="T40" s="210"/>
      <c r="U40" s="210"/>
      <c r="V40" s="353"/>
      <c r="Y40" s="108"/>
      <c r="AA40" s="29"/>
    </row>
    <row r="41" spans="1:27">
      <c r="A41" s="159"/>
      <c r="B41" s="215"/>
      <c r="C41" s="228" t="s">
        <v>247</v>
      </c>
      <c r="D41" s="213" t="s">
        <v>177</v>
      </c>
      <c r="E41" s="229">
        <f>SUM(E42:E44,E48,E47)</f>
        <v>45.458503832644759</v>
      </c>
      <c r="F41" s="229">
        <f>SUM(F42:F44,F48,F47)</f>
        <v>43.816551487946462</v>
      </c>
      <c r="G41" s="185">
        <f>(E41/F41)-1</f>
        <v>3.7473335735925817E-2</v>
      </c>
      <c r="H41" s="192"/>
      <c r="I41" s="229">
        <f>SUM(I42:I44,I48,I47)</f>
        <v>44.048874974157478</v>
      </c>
      <c r="J41" s="229">
        <f>SUM(J42:J44,J48,J47)</f>
        <v>42.385308082412358</v>
      </c>
      <c r="K41" s="229">
        <f>SUM(K42:K44,K48,K47)</f>
        <v>56.584350807012406</v>
      </c>
      <c r="L41" s="229">
        <f>SUM(L42:L44,L48,L47)</f>
        <v>41.290029465123546</v>
      </c>
      <c r="M41" s="353"/>
      <c r="N41" s="239"/>
      <c r="O41" s="229">
        <f>SUM(O42:O44,O48,O47)</f>
        <v>55.839120525664789</v>
      </c>
      <c r="P41" s="229">
        <f>SUM(P42:P44,P48,P47)</f>
        <v>56.181307714141525</v>
      </c>
      <c r="Q41" s="185">
        <f>(O41/P41)-1</f>
        <v>-6.0907658151680977E-3</v>
      </c>
      <c r="R41" s="192"/>
      <c r="S41" s="229">
        <f>SUM(S42:S44,S48,S47)</f>
        <v>59.097487619298143</v>
      </c>
      <c r="T41" s="229">
        <f>SUM(T42:T44,T48,T47)</f>
        <v>65.393388975792433</v>
      </c>
      <c r="U41" s="229"/>
      <c r="V41" s="353"/>
      <c r="Y41" s="108"/>
      <c r="AA41" s="29"/>
    </row>
    <row r="42" spans="1:27">
      <c r="A42" s="159"/>
      <c r="B42" s="215"/>
      <c r="C42" s="230" t="s">
        <v>248</v>
      </c>
      <c r="D42" s="213" t="s">
        <v>177</v>
      </c>
      <c r="E42" s="231">
        <f>(E22+E19)/2*E17*((E18+E16)/E18)/E13</f>
        <v>11.733306441097122</v>
      </c>
      <c r="F42" s="231">
        <f>(F22+F19)/2*F17*((F18+F16)/F18)/F13</f>
        <v>10.041966426858513</v>
      </c>
      <c r="G42" s="185">
        <f>(E42/F42)-1</f>
        <v>0.1684271727611939</v>
      </c>
      <c r="H42" s="192"/>
      <c r="I42" s="231">
        <f>(I22+I19)/2*I17*((I18+I16)/I18)/I13</f>
        <v>11.145243749999997</v>
      </c>
      <c r="J42" s="231">
        <f>(J22+J19)/2*J17*((J18+J16)/J18)/J13</f>
        <v>10.780650684931505</v>
      </c>
      <c r="K42" s="231">
        <f>(K22+K19)/2*K17*((K18+K16)/K18)/K13</f>
        <v>12.837649880095924</v>
      </c>
      <c r="L42" s="231">
        <f>(L22+L19)/2*L17*((L18+L16)/L18)/L13</f>
        <v>8.309352517985614</v>
      </c>
      <c r="M42" s="353"/>
      <c r="N42" s="239"/>
      <c r="O42" s="231">
        <f>(O22+O19)/2*O17*((O18+O16)/O18)/O13</f>
        <v>17.784661069568159</v>
      </c>
      <c r="P42" s="231">
        <f>(P22+P19)/2*P17*((P18+P16)/P18)/P13</f>
        <v>15.219532867075367</v>
      </c>
      <c r="Q42" s="185">
        <f t="shared" ref="Q42:Q48" si="2">(O42/P42)-1</f>
        <v>0.16854184848484866</v>
      </c>
      <c r="R42" s="192"/>
      <c r="S42" s="231">
        <f>(S22+S19)/2*S17*((S18+S16)/S18)/S13</f>
        <v>17.075283715811398</v>
      </c>
      <c r="T42" s="231">
        <f>(T22+T19)/2*T17*((T18+T16)/T18)/T13</f>
        <v>18.49403842332492</v>
      </c>
      <c r="U42" s="231"/>
      <c r="V42" s="353"/>
      <c r="Y42" s="108"/>
      <c r="AA42" s="29"/>
    </row>
    <row r="43" spans="1:27">
      <c r="A43" s="159"/>
      <c r="B43" s="215"/>
      <c r="C43" s="230" t="s">
        <v>249</v>
      </c>
      <c r="D43" s="213" t="s">
        <v>177</v>
      </c>
      <c r="E43" s="231">
        <f>E22/E18/E13</f>
        <v>5.3946236510791366</v>
      </c>
      <c r="F43" s="231">
        <f>F22/F18/F13</f>
        <v>5.9952038369304557</v>
      </c>
      <c r="G43" s="185">
        <f>(E43/F43)-1</f>
        <v>-0.100176775</v>
      </c>
      <c r="H43" s="192"/>
      <c r="I43" s="231">
        <f>I22/I18/I13</f>
        <v>5.12425</v>
      </c>
      <c r="J43" s="231">
        <f>J22/J18/J13</f>
        <v>4.9566210045662098</v>
      </c>
      <c r="K43" s="231">
        <f>K22/K18/K13</f>
        <v>7.6642685851318939</v>
      </c>
      <c r="L43" s="231">
        <f>L22/L18/L13</f>
        <v>5.3956834532374103</v>
      </c>
      <c r="M43" s="353"/>
      <c r="N43" s="239"/>
      <c r="O43" s="231">
        <f>O22/O18/O13</f>
        <v>10.162663468324661</v>
      </c>
      <c r="P43" s="231">
        <f>P22/P18/P13</f>
        <v>8.6968759240430682</v>
      </c>
      <c r="Q43" s="185">
        <f t="shared" si="2"/>
        <v>0.16854184848484843</v>
      </c>
      <c r="R43" s="192"/>
      <c r="S43" s="231">
        <f>S22/S18/S13</f>
        <v>9.7573049804636547</v>
      </c>
      <c r="T43" s="231">
        <f>T22/T18/T13</f>
        <v>10.568021956185666</v>
      </c>
      <c r="U43" s="231"/>
      <c r="V43" s="353"/>
      <c r="W43" s="258"/>
      <c r="Y43" s="108"/>
      <c r="AA43" s="29"/>
    </row>
    <row r="44" spans="1:27">
      <c r="A44" s="159"/>
      <c r="B44" s="215"/>
      <c r="C44" s="230" t="s">
        <v>250</v>
      </c>
      <c r="D44" s="213" t="s">
        <v>177</v>
      </c>
      <c r="E44" s="231">
        <f>SUM(E45:E46)</f>
        <v>4.6232780882945992</v>
      </c>
      <c r="F44" s="231">
        <f>SUM(F45:F46)</f>
        <v>4.07208557198358</v>
      </c>
      <c r="G44" s="185">
        <f>(E44/F44)-1</f>
        <v>0.13535877539099062</v>
      </c>
      <c r="H44" s="192"/>
      <c r="I44" s="231">
        <f>SUM(I45:I46)</f>
        <v>4.07208557198358</v>
      </c>
      <c r="J44" s="231">
        <f>SUM(J45:J46)</f>
        <v>2.9407407407407407</v>
      </c>
      <c r="K44" s="231">
        <f>SUM(K45:K46)</f>
        <v>12.375136689610683</v>
      </c>
      <c r="L44" s="231">
        <f>SUM(L45:L46)</f>
        <v>3.8776978417266186</v>
      </c>
      <c r="M44" s="353"/>
      <c r="N44" s="239"/>
      <c r="O44" s="231">
        <f>SUM(O45:O46)</f>
        <v>4.1845003355980612</v>
      </c>
      <c r="P44" s="231">
        <f>SUM(P45:P46)</f>
        <v>8.2044465187616495</v>
      </c>
      <c r="Q44" s="185">
        <f t="shared" si="2"/>
        <v>-0.48997164817528061</v>
      </c>
      <c r="R44" s="192"/>
      <c r="S44" s="231">
        <f>SUM(S45:S46)</f>
        <v>8.2044465187616495</v>
      </c>
      <c r="T44" s="231">
        <f>SUM(T45:T46)</f>
        <v>12.270876192020395</v>
      </c>
      <c r="U44" s="231"/>
      <c r="V44" s="353"/>
      <c r="W44" s="258"/>
      <c r="Y44" s="108"/>
      <c r="AA44" s="29"/>
    </row>
    <row r="45" spans="1:27">
      <c r="A45" s="159"/>
      <c r="B45" s="215"/>
      <c r="C45" s="226" t="s">
        <v>251</v>
      </c>
      <c r="D45" s="213" t="s">
        <v>177</v>
      </c>
      <c r="E45" s="232">
        <f>E31/E13</f>
        <v>2.8776978417266186</v>
      </c>
      <c r="F45" s="232">
        <f>F31/F13</f>
        <v>1.1049138548118633</v>
      </c>
      <c r="G45" s="185">
        <f>(E45/F45)-1</f>
        <v>1.6044544823058735</v>
      </c>
      <c r="H45" s="192"/>
      <c r="I45" s="232">
        <f>I31/I13</f>
        <v>1.1049138548118633</v>
      </c>
      <c r="J45" s="232">
        <f>J31/J13</f>
        <v>0</v>
      </c>
      <c r="K45" s="232">
        <f>K31/K13</f>
        <v>11.079136690647482</v>
      </c>
      <c r="L45" s="232">
        <f>L31/L13</f>
        <v>2.8776978417266186</v>
      </c>
      <c r="M45" s="353"/>
      <c r="N45" s="239"/>
      <c r="O45" s="232">
        <f>O31/O13</f>
        <v>3.1625003360156607</v>
      </c>
      <c r="P45" s="232">
        <f>P31/P13</f>
        <v>3.3575077432514457</v>
      </c>
      <c r="Q45" s="185">
        <f t="shared" si="2"/>
        <v>-5.8080999999999383E-2</v>
      </c>
      <c r="R45" s="192"/>
      <c r="S45" s="232">
        <f>S31/S13</f>
        <v>3.3575077432514457</v>
      </c>
      <c r="T45" s="232">
        <f>T31/T13</f>
        <v>11.226876192855595</v>
      </c>
      <c r="U45" s="232"/>
      <c r="V45" s="353"/>
      <c r="Y45" s="108"/>
      <c r="AA45" s="29"/>
    </row>
    <row r="46" spans="1:27">
      <c r="A46" s="159"/>
      <c r="B46" s="215"/>
      <c r="C46" s="226" t="s">
        <v>252</v>
      </c>
      <c r="D46" s="213" t="s">
        <v>177</v>
      </c>
      <c r="E46" s="231">
        <f>E36</f>
        <v>1.7455802465679804</v>
      </c>
      <c r="F46" s="231">
        <f>F36</f>
        <v>2.9671717171717171</v>
      </c>
      <c r="G46" s="185">
        <v>0</v>
      </c>
      <c r="H46" s="192"/>
      <c r="I46" s="231">
        <f>I36</f>
        <v>2.9671717171717171</v>
      </c>
      <c r="J46" s="231">
        <f>J36</f>
        <v>2.9407407407407407</v>
      </c>
      <c r="K46" s="231">
        <f>K36</f>
        <v>1.2959999989632001</v>
      </c>
      <c r="L46" s="231">
        <f>L36</f>
        <v>1</v>
      </c>
      <c r="M46" s="353"/>
      <c r="N46" s="239"/>
      <c r="O46" s="231">
        <f>O36</f>
        <v>1.0219999995824001</v>
      </c>
      <c r="P46" s="231">
        <f>P36</f>
        <v>4.8469387755102042</v>
      </c>
      <c r="Q46" s="185">
        <f t="shared" si="2"/>
        <v>-0.78914526324405221</v>
      </c>
      <c r="R46" s="192"/>
      <c r="S46" s="231">
        <f>S36</f>
        <v>4.8469387755102042</v>
      </c>
      <c r="T46" s="231">
        <f>T36</f>
        <v>1.0439999991648001</v>
      </c>
      <c r="U46" s="231"/>
      <c r="V46" s="353"/>
      <c r="Y46" s="108"/>
      <c r="AA46" s="29"/>
    </row>
    <row r="47" spans="1:27" s="108" customFormat="1">
      <c r="A47" s="159"/>
      <c r="B47" s="215"/>
      <c r="C47" s="230" t="s">
        <v>255</v>
      </c>
      <c r="D47" s="213" t="s">
        <v>177</v>
      </c>
      <c r="E47" s="246">
        <f>0.392384/0.46</f>
        <v>0.85300869565217385</v>
      </c>
      <c r="F47" s="246">
        <f>0.392384/0.46</f>
        <v>0.85300869565217385</v>
      </c>
      <c r="G47" s="185">
        <v>0</v>
      </c>
      <c r="H47" s="192"/>
      <c r="I47" s="246">
        <f>0.392384/0.46</f>
        <v>0.85300869565217385</v>
      </c>
      <c r="J47" s="246">
        <f>0.392384/0.46</f>
        <v>0.85300869565217385</v>
      </c>
      <c r="K47" s="246">
        <f>0.392384/0.46</f>
        <v>0.85300869565217385</v>
      </c>
      <c r="L47" s="246">
        <f>0.392384/0.46</f>
        <v>0.85300869565217385</v>
      </c>
      <c r="M47" s="520" t="s">
        <v>406</v>
      </c>
      <c r="N47" s="239"/>
      <c r="O47" s="246">
        <f>0.392384/0.46</f>
        <v>0.85300869565217385</v>
      </c>
      <c r="P47" s="246">
        <f>0.392384/0.46</f>
        <v>0.85300869565217385</v>
      </c>
      <c r="Q47" s="185">
        <f t="shared" si="2"/>
        <v>0</v>
      </c>
      <c r="R47" s="192"/>
      <c r="S47" s="246">
        <f>0.392384/0.46</f>
        <v>0.85300869565217385</v>
      </c>
      <c r="T47" s="246">
        <f>0.392384/0.46</f>
        <v>0.85300869565217385</v>
      </c>
      <c r="U47" s="246"/>
      <c r="V47" s="520" t="s">
        <v>406</v>
      </c>
    </row>
    <row r="48" spans="1:27">
      <c r="A48" s="159"/>
      <c r="B48" s="215"/>
      <c r="C48" s="230" t="s">
        <v>253</v>
      </c>
      <c r="D48" s="233" t="s">
        <v>177</v>
      </c>
      <c r="E48" s="234">
        <f>10.512972/0.46</f>
        <v>22.854286956521737</v>
      </c>
      <c r="F48" s="234">
        <f>10.512972/0.46</f>
        <v>22.854286956521737</v>
      </c>
      <c r="G48" s="235">
        <v>0</v>
      </c>
      <c r="H48" s="236"/>
      <c r="I48" s="234">
        <f>10.512972/0.46</f>
        <v>22.854286956521737</v>
      </c>
      <c r="J48" s="234">
        <f>10.512972/0.46</f>
        <v>22.854286956521737</v>
      </c>
      <c r="K48" s="234">
        <f>10.512972/0.46</f>
        <v>22.854286956521737</v>
      </c>
      <c r="L48" s="234">
        <f>10.512972/0.46</f>
        <v>22.854286956521737</v>
      </c>
      <c r="M48" s="521" t="s">
        <v>406</v>
      </c>
      <c r="N48" s="239"/>
      <c r="O48" s="234">
        <f>10.512972/0.46</f>
        <v>22.854286956521737</v>
      </c>
      <c r="P48" s="234">
        <f>10.512972/0.453</f>
        <v>23.207443708609269</v>
      </c>
      <c r="Q48" s="247">
        <f t="shared" si="2"/>
        <v>-1.5217391304347849E-2</v>
      </c>
      <c r="R48" s="236"/>
      <c r="S48" s="234">
        <f>10.512972/0.453</f>
        <v>23.207443708609269</v>
      </c>
      <c r="T48" s="234">
        <f>10.512972/0.453</f>
        <v>23.207443708609269</v>
      </c>
      <c r="U48" s="437"/>
      <c r="V48" s="521" t="s">
        <v>406</v>
      </c>
      <c r="Y48" s="108"/>
      <c r="AA48" s="29"/>
    </row>
    <row r="49" spans="1:22" s="108" customFormat="1">
      <c r="A49" s="159"/>
      <c r="B49" s="215"/>
      <c r="C49" s="230"/>
      <c r="D49" s="243"/>
      <c r="E49" s="189"/>
      <c r="F49" s="189"/>
      <c r="G49" s="197"/>
      <c r="H49" s="192"/>
      <c r="I49" s="192"/>
      <c r="J49" s="189"/>
      <c r="K49" s="189"/>
      <c r="L49" s="189"/>
      <c r="M49" s="244"/>
      <c r="N49" s="109"/>
      <c r="O49" s="189"/>
      <c r="P49" s="189"/>
      <c r="Q49" s="197"/>
      <c r="R49" s="192"/>
      <c r="S49" s="192"/>
      <c r="T49" s="189"/>
      <c r="U49" s="189"/>
      <c r="V49" s="245"/>
    </row>
    <row r="51" spans="1:22">
      <c r="T51" s="109"/>
    </row>
  </sheetData>
  <mergeCells count="2">
    <mergeCell ref="E2:K2"/>
    <mergeCell ref="O2:T2"/>
  </mergeCells>
  <pageMargins left="0.7" right="0.7" top="0.75" bottom="0.75" header="0.3" footer="0.3"/>
  <pageSetup paperSize="9" orientation="portrait" horizontalDpi="300" verticalDpi="300" r:id="rId1"/>
  <legacyDrawing r:id="rId2"/>
</worksheet>
</file>

<file path=xl/worksheets/sheet6.xml><?xml version="1.0" encoding="utf-8"?>
<worksheet xmlns="http://schemas.openxmlformats.org/spreadsheetml/2006/main" xmlns:r="http://schemas.openxmlformats.org/officeDocument/2006/relationships">
  <sheetPr enableFormatConditionsCalculation="0">
    <tabColor rgb="FFFF0000"/>
  </sheetPr>
  <dimension ref="A1:AKE332"/>
  <sheetViews>
    <sheetView zoomScale="115" zoomScaleNormal="115" zoomScalePageLayoutView="115" workbookViewId="0">
      <pane xSplit="4" ySplit="2" topLeftCell="E3" activePane="bottomRight" state="frozen"/>
      <selection pane="topRight" activeCell="D1" sqref="D1"/>
      <selection pane="bottomLeft" activeCell="A3" sqref="A3"/>
      <selection pane="bottomRight" activeCell="B41" sqref="B41"/>
    </sheetView>
  </sheetViews>
  <sheetFormatPr defaultColWidth="10.6640625" defaultRowHeight="15"/>
  <cols>
    <col min="1" max="1" width="4.44140625" style="108" customWidth="1"/>
    <col min="2" max="2" width="14.109375" style="1" customWidth="1"/>
    <col min="3" max="3" width="47.109375" style="2" bestFit="1" customWidth="1"/>
    <col min="4" max="4" width="13.109375" style="2" bestFit="1" customWidth="1"/>
    <col min="5" max="11" width="10.6640625" style="1"/>
    <col min="12" max="12" width="11.21875" style="1" bestFit="1" customWidth="1"/>
    <col min="13" max="16384" width="10.6640625" style="1"/>
  </cols>
  <sheetData>
    <row r="1" spans="1:967">
      <c r="B1" s="31"/>
      <c r="C1" s="11"/>
      <c r="D1" s="11"/>
    </row>
    <row r="2" spans="1:967">
      <c r="C2" s="13"/>
      <c r="D2" s="13"/>
      <c r="E2" s="518" t="s">
        <v>44</v>
      </c>
      <c r="F2" s="518"/>
      <c r="G2" s="518"/>
      <c r="H2" s="518"/>
      <c r="I2" s="133"/>
      <c r="J2" s="133"/>
      <c r="K2" s="133"/>
      <c r="L2" s="133"/>
    </row>
    <row r="3" spans="1:967">
      <c r="B3" s="108"/>
      <c r="C3" s="12"/>
      <c r="D3" s="18"/>
      <c r="E3" s="26" t="s">
        <v>47</v>
      </c>
      <c r="F3" s="25" t="s">
        <v>40</v>
      </c>
      <c r="G3" s="21" t="s">
        <v>42</v>
      </c>
      <c r="H3" s="25" t="s">
        <v>40</v>
      </c>
      <c r="I3" s="98"/>
      <c r="J3" s="98"/>
      <c r="K3" s="98"/>
      <c r="L3" s="98"/>
    </row>
    <row r="4" spans="1:967">
      <c r="B4" s="108"/>
      <c r="C4" s="14" t="s">
        <v>10</v>
      </c>
      <c r="D4" s="17" t="s">
        <v>11</v>
      </c>
      <c r="E4" s="20" t="s">
        <v>31</v>
      </c>
      <c r="F4" s="23"/>
      <c r="G4" s="22" t="s">
        <v>31</v>
      </c>
      <c r="H4" s="23"/>
    </row>
    <row r="5" spans="1:967">
      <c r="B5" s="108"/>
      <c r="C5" s="15"/>
      <c r="D5" s="16"/>
      <c r="E5" s="27"/>
      <c r="F5" s="24"/>
      <c r="G5" s="28"/>
      <c r="H5" s="24"/>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c r="BY5" s="98"/>
      <c r="BZ5" s="98"/>
      <c r="CA5" s="98"/>
      <c r="CB5" s="98"/>
      <c r="CC5" s="98"/>
      <c r="CD5" s="98"/>
      <c r="CE5" s="98"/>
      <c r="CF5" s="98"/>
      <c r="CG5" s="98"/>
      <c r="CH5" s="98"/>
      <c r="CI5" s="98"/>
      <c r="CJ5" s="98"/>
      <c r="CK5" s="98"/>
      <c r="CL5" s="98"/>
      <c r="CM5" s="98"/>
      <c r="CN5" s="98"/>
      <c r="CO5" s="98"/>
      <c r="CP5" s="98"/>
      <c r="CQ5" s="98"/>
      <c r="CR5" s="98"/>
      <c r="CS5" s="98"/>
      <c r="CT5" s="98"/>
      <c r="CU5" s="98"/>
      <c r="CV5" s="98"/>
      <c r="CW5" s="98"/>
      <c r="CX5" s="98"/>
      <c r="CY5" s="98"/>
      <c r="CZ5" s="98"/>
      <c r="DA5" s="98"/>
      <c r="DB5" s="98"/>
      <c r="DC5" s="98"/>
      <c r="DD5" s="98"/>
      <c r="DE5" s="98"/>
      <c r="DF5" s="98"/>
      <c r="DG5" s="98"/>
      <c r="DH5" s="98"/>
      <c r="DI5" s="98"/>
      <c r="DJ5" s="98"/>
      <c r="DK5" s="98"/>
      <c r="DL5" s="98"/>
      <c r="DM5" s="98"/>
      <c r="DN5" s="98"/>
      <c r="DO5" s="98"/>
      <c r="DP5" s="98"/>
      <c r="DQ5" s="98"/>
      <c r="DR5" s="98"/>
      <c r="DS5" s="98"/>
      <c r="DT5" s="98"/>
      <c r="DU5" s="98"/>
      <c r="DV5" s="98"/>
      <c r="DW5" s="98"/>
      <c r="DX5" s="98"/>
      <c r="DY5" s="98"/>
      <c r="DZ5" s="98"/>
      <c r="EA5" s="98"/>
      <c r="EB5" s="98"/>
      <c r="EC5" s="98"/>
      <c r="ED5" s="98"/>
      <c r="EE5" s="98"/>
      <c r="EF5" s="98"/>
      <c r="EG5" s="98"/>
      <c r="EH5" s="98"/>
      <c r="EI5" s="98"/>
      <c r="EJ5" s="98"/>
      <c r="EK5" s="98"/>
      <c r="EL5" s="98"/>
      <c r="EM5" s="98"/>
      <c r="EN5" s="98"/>
      <c r="EO5" s="98"/>
      <c r="EP5" s="98"/>
      <c r="EQ5" s="98"/>
      <c r="ER5" s="98"/>
      <c r="ES5" s="98"/>
      <c r="ET5" s="98"/>
      <c r="EU5" s="98"/>
      <c r="EV5" s="98"/>
      <c r="EW5" s="98"/>
      <c r="EX5" s="98"/>
      <c r="EY5" s="98"/>
      <c r="EZ5" s="98"/>
      <c r="FA5" s="98"/>
      <c r="FB5" s="98"/>
      <c r="FC5" s="98"/>
      <c r="FD5" s="98"/>
      <c r="FE5" s="98"/>
      <c r="FF5" s="98"/>
      <c r="FG5" s="98"/>
      <c r="FH5" s="98"/>
      <c r="FI5" s="98"/>
      <c r="FJ5" s="98"/>
      <c r="FK5" s="98"/>
      <c r="FL5" s="98"/>
      <c r="FM5" s="98"/>
      <c r="FN5" s="98"/>
      <c r="FO5" s="98"/>
      <c r="FP5" s="98"/>
      <c r="FQ5" s="98"/>
      <c r="FR5" s="98"/>
      <c r="FS5" s="98"/>
      <c r="FT5" s="98"/>
      <c r="FU5" s="98"/>
      <c r="FV5" s="98"/>
      <c r="FW5" s="98"/>
      <c r="FX5" s="98"/>
      <c r="FY5" s="98"/>
      <c r="FZ5" s="98"/>
      <c r="GA5" s="98"/>
      <c r="GB5" s="98"/>
      <c r="GC5" s="98"/>
      <c r="GD5" s="98"/>
      <c r="GE5" s="98"/>
      <c r="GF5" s="98"/>
      <c r="GG5" s="98"/>
      <c r="GH5" s="98"/>
      <c r="GI5" s="98"/>
      <c r="GJ5" s="98"/>
      <c r="GK5" s="98"/>
      <c r="GL5" s="98"/>
      <c r="GM5" s="98"/>
      <c r="GN5" s="98"/>
      <c r="GO5" s="98"/>
      <c r="GP5" s="98"/>
      <c r="GQ5" s="98"/>
      <c r="GR5" s="98"/>
      <c r="GS5" s="98"/>
      <c r="GT5" s="98"/>
      <c r="GU5" s="98"/>
      <c r="GV5" s="98"/>
      <c r="GW5" s="98"/>
      <c r="GX5" s="98"/>
      <c r="GY5" s="98"/>
      <c r="GZ5" s="98"/>
      <c r="HA5" s="98"/>
      <c r="HB5" s="98"/>
      <c r="HC5" s="98"/>
      <c r="HD5" s="98"/>
      <c r="HE5" s="98"/>
      <c r="HF5" s="98"/>
      <c r="HG5" s="98"/>
      <c r="HH5" s="98"/>
      <c r="HI5" s="98"/>
      <c r="HJ5" s="98"/>
      <c r="HK5" s="98"/>
      <c r="HL5" s="98"/>
      <c r="HM5" s="98"/>
      <c r="HN5" s="98"/>
      <c r="HO5" s="98"/>
      <c r="HP5" s="98"/>
      <c r="HQ5" s="98"/>
      <c r="HR5" s="98"/>
      <c r="HS5" s="98"/>
      <c r="HT5" s="98"/>
      <c r="HU5" s="98"/>
      <c r="HV5" s="98"/>
      <c r="HW5" s="98"/>
      <c r="HX5" s="98"/>
      <c r="HY5" s="98"/>
      <c r="HZ5" s="98"/>
      <c r="IA5" s="98"/>
      <c r="IB5" s="98"/>
      <c r="IC5" s="98"/>
      <c r="ID5" s="98"/>
      <c r="IE5" s="98"/>
      <c r="IF5" s="98"/>
      <c r="IG5" s="98"/>
      <c r="IH5" s="98"/>
      <c r="II5" s="98"/>
      <c r="IJ5" s="98"/>
      <c r="IK5" s="98"/>
      <c r="IL5" s="98"/>
      <c r="IM5" s="98"/>
      <c r="IN5" s="98"/>
      <c r="IO5" s="98"/>
      <c r="IP5" s="98"/>
      <c r="IQ5" s="98"/>
      <c r="IR5" s="98"/>
      <c r="IS5" s="98"/>
      <c r="IT5" s="98"/>
      <c r="IU5" s="98"/>
      <c r="IV5" s="98"/>
      <c r="IW5" s="98"/>
      <c r="IX5" s="98"/>
      <c r="IY5" s="98"/>
      <c r="IZ5" s="98"/>
      <c r="JA5" s="98"/>
      <c r="JB5" s="98"/>
      <c r="JC5" s="98"/>
      <c r="JD5" s="98"/>
      <c r="JE5" s="98"/>
      <c r="JF5" s="98"/>
      <c r="JG5" s="98"/>
      <c r="JH5" s="98"/>
      <c r="JI5" s="98"/>
      <c r="JJ5" s="98"/>
      <c r="JK5" s="98"/>
      <c r="JL5" s="98"/>
      <c r="JM5" s="98"/>
      <c r="JN5" s="98"/>
      <c r="JO5" s="98"/>
      <c r="JP5" s="98"/>
      <c r="JQ5" s="98"/>
      <c r="JR5" s="98"/>
      <c r="JS5" s="98"/>
      <c r="JT5" s="98"/>
      <c r="JU5" s="98"/>
      <c r="JV5" s="98"/>
      <c r="JW5" s="98"/>
      <c r="JX5" s="98"/>
      <c r="JY5" s="98"/>
      <c r="JZ5" s="98"/>
      <c r="KA5" s="98"/>
      <c r="KB5" s="98"/>
      <c r="KC5" s="98"/>
      <c r="KD5" s="98"/>
      <c r="KE5" s="98"/>
      <c r="KF5" s="98"/>
      <c r="KG5" s="98"/>
      <c r="KH5" s="98"/>
      <c r="KI5" s="98"/>
      <c r="KJ5" s="98"/>
      <c r="KK5" s="98"/>
      <c r="KL5" s="98"/>
      <c r="KM5" s="98"/>
      <c r="KN5" s="98"/>
      <c r="KO5" s="98"/>
      <c r="KP5" s="98"/>
      <c r="KQ5" s="98"/>
      <c r="KR5" s="98"/>
      <c r="KS5" s="98"/>
      <c r="KT5" s="98"/>
      <c r="KU5" s="98"/>
      <c r="KV5" s="98"/>
      <c r="KW5" s="98"/>
      <c r="KX5" s="98"/>
      <c r="KY5" s="98"/>
      <c r="KZ5" s="98"/>
      <c r="LA5" s="98"/>
      <c r="LB5" s="98"/>
      <c r="LC5" s="98"/>
      <c r="LD5" s="98"/>
      <c r="LE5" s="98"/>
      <c r="LF5" s="98"/>
      <c r="LG5" s="98"/>
      <c r="LH5" s="98"/>
      <c r="LI5" s="98"/>
      <c r="LJ5" s="98"/>
      <c r="LK5" s="98"/>
      <c r="LL5" s="98"/>
      <c r="LM5" s="98"/>
      <c r="LN5" s="98"/>
      <c r="LO5" s="98"/>
      <c r="LP5" s="98"/>
      <c r="LQ5" s="98"/>
      <c r="LR5" s="98"/>
      <c r="LS5" s="98"/>
      <c r="LT5" s="98"/>
      <c r="LU5" s="98"/>
      <c r="LV5" s="98"/>
      <c r="LW5" s="98"/>
      <c r="LX5" s="98"/>
      <c r="LY5" s="98"/>
      <c r="LZ5" s="98"/>
      <c r="MA5" s="98"/>
      <c r="MB5" s="98"/>
      <c r="MC5" s="98"/>
      <c r="MD5" s="98"/>
      <c r="ME5" s="98"/>
      <c r="MF5" s="98"/>
      <c r="MG5" s="98"/>
      <c r="MH5" s="98"/>
      <c r="MI5" s="98"/>
      <c r="MJ5" s="98"/>
      <c r="MK5" s="98"/>
      <c r="ML5" s="98"/>
      <c r="MM5" s="98"/>
      <c r="MN5" s="98"/>
      <c r="MO5" s="98"/>
      <c r="MP5" s="98"/>
      <c r="MQ5" s="98"/>
      <c r="MR5" s="98"/>
      <c r="MS5" s="98"/>
      <c r="MT5" s="98"/>
      <c r="MU5" s="98"/>
      <c r="MV5" s="98"/>
      <c r="MW5" s="98"/>
      <c r="MX5" s="98"/>
      <c r="MY5" s="98"/>
      <c r="MZ5" s="98"/>
      <c r="NA5" s="98"/>
      <c r="NB5" s="98"/>
      <c r="NC5" s="98"/>
      <c r="ND5" s="98"/>
      <c r="NE5" s="98"/>
      <c r="NF5" s="98"/>
      <c r="NG5" s="98"/>
      <c r="NH5" s="98"/>
      <c r="NI5" s="98"/>
      <c r="NJ5" s="98"/>
      <c r="NK5" s="98"/>
      <c r="NL5" s="98"/>
      <c r="NM5" s="98"/>
      <c r="NN5" s="98"/>
      <c r="NO5" s="98"/>
      <c r="NP5" s="98"/>
      <c r="NQ5" s="98"/>
      <c r="NR5" s="98"/>
      <c r="NS5" s="98"/>
      <c r="NT5" s="98"/>
      <c r="NU5" s="98"/>
      <c r="NV5" s="98"/>
      <c r="NW5" s="98"/>
      <c r="NX5" s="98"/>
      <c r="NY5" s="98"/>
      <c r="NZ5" s="98"/>
      <c r="OA5" s="98"/>
      <c r="OB5" s="98"/>
      <c r="OC5" s="98"/>
      <c r="OD5" s="98"/>
      <c r="OE5" s="98"/>
      <c r="OF5" s="98"/>
      <c r="OG5" s="98"/>
      <c r="OH5" s="98"/>
      <c r="OI5" s="98"/>
      <c r="OJ5" s="98"/>
      <c r="OK5" s="98"/>
      <c r="OL5" s="98"/>
      <c r="OM5" s="98"/>
      <c r="ON5" s="98"/>
      <c r="OO5" s="98"/>
      <c r="OP5" s="98"/>
      <c r="OQ5" s="98"/>
      <c r="OR5" s="98"/>
      <c r="OS5" s="98"/>
      <c r="OT5" s="98"/>
      <c r="OU5" s="98"/>
      <c r="OV5" s="98"/>
      <c r="OW5" s="98"/>
      <c r="OX5" s="98"/>
      <c r="OY5" s="98"/>
      <c r="OZ5" s="98"/>
      <c r="PA5" s="98"/>
      <c r="PB5" s="98"/>
      <c r="PC5" s="98"/>
      <c r="PD5" s="98"/>
      <c r="PE5" s="98"/>
      <c r="PF5" s="98"/>
      <c r="PG5" s="98"/>
      <c r="PH5" s="98"/>
      <c r="PI5" s="98"/>
      <c r="PJ5" s="98"/>
      <c r="PK5" s="98"/>
      <c r="PL5" s="98"/>
      <c r="PM5" s="98"/>
      <c r="PN5" s="98"/>
      <c r="PO5" s="98"/>
      <c r="PP5" s="98"/>
      <c r="PQ5" s="98"/>
      <c r="PR5" s="98"/>
      <c r="PS5" s="98"/>
      <c r="PT5" s="98"/>
      <c r="PU5" s="98"/>
      <c r="PV5" s="98"/>
      <c r="PW5" s="98"/>
      <c r="PX5" s="98"/>
      <c r="PY5" s="98"/>
      <c r="PZ5" s="98"/>
      <c r="QA5" s="98"/>
      <c r="QB5" s="98"/>
      <c r="QC5" s="98"/>
      <c r="QD5" s="98"/>
      <c r="QE5" s="98"/>
      <c r="QF5" s="98"/>
      <c r="QG5" s="98"/>
      <c r="QH5" s="98"/>
      <c r="QI5" s="98"/>
      <c r="QJ5" s="98"/>
      <c r="QK5" s="98"/>
      <c r="QL5" s="98"/>
      <c r="QM5" s="98"/>
      <c r="QN5" s="98"/>
      <c r="QO5" s="98"/>
      <c r="QP5" s="98"/>
      <c r="QQ5" s="98"/>
      <c r="QR5" s="98"/>
      <c r="QS5" s="98"/>
      <c r="QT5" s="98"/>
      <c r="QU5" s="98"/>
      <c r="QV5" s="98"/>
      <c r="QW5" s="98"/>
      <c r="QX5" s="98"/>
      <c r="QY5" s="98"/>
      <c r="QZ5" s="98"/>
      <c r="RA5" s="98"/>
      <c r="RB5" s="98"/>
      <c r="RC5" s="98"/>
      <c r="RD5" s="98"/>
      <c r="RE5" s="98"/>
      <c r="RF5" s="98"/>
      <c r="RG5" s="98"/>
      <c r="RH5" s="98"/>
      <c r="RI5" s="98"/>
      <c r="RJ5" s="98"/>
      <c r="RK5" s="98"/>
      <c r="RL5" s="98"/>
      <c r="RM5" s="98"/>
      <c r="RN5" s="98"/>
      <c r="RO5" s="98"/>
      <c r="RP5" s="98"/>
      <c r="RQ5" s="98"/>
      <c r="RR5" s="98"/>
      <c r="RS5" s="98"/>
      <c r="RT5" s="98"/>
      <c r="RU5" s="98"/>
      <c r="RV5" s="98"/>
      <c r="RW5" s="98"/>
      <c r="RX5" s="98"/>
      <c r="RY5" s="98"/>
      <c r="RZ5" s="98"/>
      <c r="SA5" s="98"/>
      <c r="SB5" s="98"/>
      <c r="SC5" s="98"/>
      <c r="SD5" s="98"/>
      <c r="SE5" s="98"/>
      <c r="SF5" s="98"/>
      <c r="SG5" s="98"/>
      <c r="SH5" s="98"/>
      <c r="SI5" s="98"/>
      <c r="SJ5" s="98"/>
      <c r="SK5" s="98"/>
      <c r="SL5" s="98"/>
      <c r="SM5" s="98"/>
      <c r="SN5" s="98"/>
      <c r="SO5" s="98"/>
      <c r="SP5" s="98"/>
      <c r="SQ5" s="98"/>
      <c r="SR5" s="98"/>
      <c r="SS5" s="98"/>
      <c r="ST5" s="98"/>
      <c r="SU5" s="98"/>
      <c r="SV5" s="98"/>
      <c r="SW5" s="98"/>
      <c r="SX5" s="98"/>
      <c r="SY5" s="98"/>
      <c r="SZ5" s="98"/>
      <c r="TA5" s="98"/>
      <c r="TB5" s="98"/>
      <c r="TC5" s="98"/>
      <c r="TD5" s="98"/>
      <c r="TE5" s="98"/>
      <c r="TF5" s="98"/>
      <c r="TG5" s="98"/>
      <c r="TH5" s="98"/>
      <c r="TI5" s="98"/>
      <c r="TJ5" s="98"/>
      <c r="TK5" s="98"/>
      <c r="TL5" s="98"/>
      <c r="TM5" s="98"/>
      <c r="TN5" s="98"/>
      <c r="TO5" s="98"/>
      <c r="TP5" s="98"/>
      <c r="TQ5" s="98"/>
      <c r="TR5" s="98"/>
      <c r="TS5" s="98"/>
      <c r="TT5" s="98"/>
      <c r="TU5" s="98"/>
      <c r="TV5" s="98"/>
      <c r="TW5" s="98"/>
      <c r="TX5" s="98"/>
      <c r="TY5" s="98"/>
      <c r="TZ5" s="98"/>
      <c r="UA5" s="98"/>
      <c r="UB5" s="98"/>
      <c r="UC5" s="98"/>
      <c r="UD5" s="98"/>
      <c r="UE5" s="98"/>
      <c r="UF5" s="98"/>
      <c r="UG5" s="98"/>
      <c r="UH5" s="98"/>
      <c r="UI5" s="98"/>
      <c r="UJ5" s="98"/>
      <c r="UK5" s="98"/>
      <c r="UL5" s="98"/>
      <c r="UM5" s="98"/>
      <c r="UN5" s="98"/>
      <c r="UO5" s="98"/>
      <c r="UP5" s="98"/>
      <c r="UQ5" s="98"/>
      <c r="UR5" s="98"/>
      <c r="US5" s="98"/>
      <c r="UT5" s="98"/>
      <c r="UU5" s="98"/>
      <c r="UV5" s="98"/>
      <c r="UW5" s="98"/>
      <c r="UX5" s="98"/>
      <c r="UY5" s="98"/>
      <c r="UZ5" s="98"/>
      <c r="VA5" s="98"/>
      <c r="VB5" s="98"/>
      <c r="VC5" s="98"/>
      <c r="VD5" s="98"/>
      <c r="VE5" s="98"/>
      <c r="VF5" s="98"/>
      <c r="VG5" s="98"/>
      <c r="VH5" s="98"/>
      <c r="VI5" s="98"/>
      <c r="VJ5" s="98"/>
      <c r="VK5" s="98"/>
      <c r="VL5" s="98"/>
      <c r="VM5" s="98"/>
      <c r="VN5" s="98"/>
      <c r="VO5" s="98"/>
      <c r="VP5" s="98"/>
      <c r="VQ5" s="98"/>
      <c r="VR5" s="98"/>
      <c r="VS5" s="98"/>
      <c r="VT5" s="98"/>
      <c r="VU5" s="98"/>
      <c r="VV5" s="98"/>
      <c r="VW5" s="98"/>
      <c r="VX5" s="98"/>
      <c r="VY5" s="98"/>
      <c r="VZ5" s="98"/>
      <c r="WA5" s="98"/>
      <c r="WB5" s="98"/>
      <c r="WC5" s="98"/>
      <c r="WD5" s="98"/>
      <c r="WE5" s="98"/>
      <c r="WF5" s="98"/>
      <c r="WG5" s="98"/>
      <c r="WH5" s="98"/>
      <c r="WI5" s="98"/>
      <c r="WJ5" s="98"/>
      <c r="WK5" s="98"/>
      <c r="WL5" s="98"/>
      <c r="WM5" s="98"/>
      <c r="WN5" s="98"/>
      <c r="WO5" s="98"/>
      <c r="WP5" s="98"/>
      <c r="WQ5" s="98"/>
      <c r="WR5" s="98"/>
      <c r="WS5" s="98"/>
      <c r="WT5" s="98"/>
      <c r="WU5" s="98"/>
      <c r="WV5" s="98"/>
      <c r="WW5" s="98"/>
      <c r="WX5" s="98"/>
      <c r="WY5" s="98"/>
      <c r="WZ5" s="98"/>
      <c r="XA5" s="98"/>
      <c r="XB5" s="98"/>
      <c r="XC5" s="98"/>
      <c r="XD5" s="98"/>
      <c r="XE5" s="98"/>
      <c r="XF5" s="98"/>
      <c r="XG5" s="98"/>
      <c r="XH5" s="98"/>
      <c r="XI5" s="98"/>
      <c r="XJ5" s="98"/>
      <c r="XK5" s="98"/>
      <c r="XL5" s="98"/>
      <c r="XM5" s="98"/>
      <c r="XN5" s="98"/>
      <c r="XO5" s="98"/>
      <c r="XP5" s="98"/>
      <c r="XQ5" s="98"/>
      <c r="XR5" s="98"/>
      <c r="XS5" s="98"/>
      <c r="XT5" s="98"/>
      <c r="XU5" s="98"/>
      <c r="XV5" s="98"/>
      <c r="XW5" s="98"/>
      <c r="XX5" s="98"/>
      <c r="XY5" s="98"/>
      <c r="XZ5" s="98"/>
      <c r="YA5" s="98"/>
      <c r="YB5" s="98"/>
      <c r="YC5" s="98"/>
      <c r="YD5" s="98"/>
      <c r="YE5" s="98"/>
      <c r="YF5" s="98"/>
      <c r="YG5" s="98"/>
      <c r="YH5" s="98"/>
      <c r="YI5" s="98"/>
      <c r="YJ5" s="98"/>
      <c r="YK5" s="98"/>
      <c r="YL5" s="98"/>
      <c r="YM5" s="98"/>
      <c r="YN5" s="98"/>
      <c r="YO5" s="98"/>
      <c r="YP5" s="98"/>
      <c r="YQ5" s="98"/>
      <c r="YR5" s="98"/>
      <c r="YS5" s="98"/>
      <c r="YT5" s="98"/>
      <c r="YU5" s="98"/>
      <c r="YV5" s="98"/>
      <c r="YW5" s="98"/>
      <c r="YX5" s="98"/>
      <c r="YY5" s="98"/>
      <c r="YZ5" s="98"/>
      <c r="ZA5" s="98"/>
      <c r="ZB5" s="98"/>
      <c r="ZC5" s="98"/>
      <c r="ZD5" s="98"/>
      <c r="ZE5" s="98"/>
      <c r="ZF5" s="98"/>
      <c r="ZG5" s="98"/>
      <c r="ZH5" s="98"/>
      <c r="ZI5" s="98"/>
      <c r="ZJ5" s="98"/>
      <c r="ZK5" s="98"/>
      <c r="ZL5" s="98"/>
      <c r="ZM5" s="98"/>
      <c r="ZN5" s="98"/>
      <c r="ZO5" s="98"/>
      <c r="ZP5" s="98"/>
      <c r="ZQ5" s="98"/>
      <c r="ZR5" s="98"/>
      <c r="ZS5" s="98"/>
      <c r="ZT5" s="98"/>
      <c r="ZU5" s="98"/>
      <c r="ZV5" s="98"/>
      <c r="ZW5" s="98"/>
      <c r="ZX5" s="98"/>
      <c r="ZY5" s="98"/>
      <c r="ZZ5" s="98"/>
      <c r="AAA5" s="98"/>
      <c r="AAB5" s="98"/>
      <c r="AAC5" s="98"/>
      <c r="AAD5" s="98"/>
      <c r="AAE5" s="98"/>
      <c r="AAF5" s="98"/>
      <c r="AAG5" s="98"/>
      <c r="AAH5" s="98"/>
      <c r="AAI5" s="98"/>
      <c r="AAJ5" s="98"/>
      <c r="AAK5" s="98"/>
      <c r="AAL5" s="98"/>
      <c r="AAM5" s="98"/>
      <c r="AAN5" s="98"/>
      <c r="AAO5" s="98"/>
      <c r="AAP5" s="98"/>
      <c r="AAQ5" s="98"/>
      <c r="AAR5" s="98"/>
      <c r="AAS5" s="98"/>
      <c r="AAT5" s="98"/>
      <c r="AAU5" s="98"/>
      <c r="AAV5" s="98"/>
      <c r="AAW5" s="98"/>
      <c r="AAX5" s="98"/>
      <c r="AAY5" s="98"/>
      <c r="AAZ5" s="98"/>
      <c r="ABA5" s="98"/>
      <c r="ABB5" s="98"/>
      <c r="ABC5" s="98"/>
      <c r="ABD5" s="98"/>
      <c r="ABE5" s="98"/>
      <c r="ABF5" s="98"/>
      <c r="ABG5" s="98"/>
      <c r="ABH5" s="98"/>
      <c r="ABI5" s="98"/>
      <c r="ABJ5" s="98"/>
      <c r="ABK5" s="98"/>
      <c r="ABL5" s="98"/>
      <c r="ABM5" s="98"/>
      <c r="ABN5" s="98"/>
      <c r="ABO5" s="98"/>
      <c r="ABP5" s="98"/>
      <c r="ABQ5" s="98"/>
      <c r="ABR5" s="98"/>
      <c r="ABS5" s="98"/>
      <c r="ABT5" s="98"/>
      <c r="ABU5" s="98"/>
      <c r="ABV5" s="98"/>
      <c r="ABW5" s="98"/>
      <c r="ABX5" s="98"/>
      <c r="ABY5" s="98"/>
      <c r="ABZ5" s="98"/>
      <c r="ACA5" s="98"/>
      <c r="ACB5" s="98"/>
      <c r="ACC5" s="98"/>
      <c r="ACD5" s="98"/>
      <c r="ACE5" s="98"/>
      <c r="ACF5" s="98"/>
      <c r="ACG5" s="98"/>
      <c r="ACH5" s="98"/>
      <c r="ACI5" s="98"/>
      <c r="ACJ5" s="98"/>
      <c r="ACK5" s="98"/>
      <c r="ACL5" s="98"/>
      <c r="ACM5" s="98"/>
      <c r="ACN5" s="98"/>
      <c r="ACO5" s="98"/>
      <c r="ACP5" s="98"/>
      <c r="ACQ5" s="98"/>
      <c r="ACR5" s="98"/>
      <c r="ACS5" s="98"/>
      <c r="ACT5" s="98"/>
      <c r="ACU5" s="98"/>
      <c r="ACV5" s="98"/>
      <c r="ACW5" s="98"/>
      <c r="ACX5" s="98"/>
      <c r="ACY5" s="98"/>
      <c r="ACZ5" s="98"/>
      <c r="ADA5" s="98"/>
      <c r="ADB5" s="98"/>
      <c r="ADC5" s="98"/>
      <c r="ADD5" s="98"/>
      <c r="ADE5" s="98"/>
      <c r="ADF5" s="98"/>
      <c r="ADG5" s="98"/>
      <c r="ADH5" s="98"/>
      <c r="ADI5" s="98"/>
      <c r="ADJ5" s="98"/>
      <c r="ADK5" s="98"/>
      <c r="ADL5" s="98"/>
      <c r="ADM5" s="98"/>
      <c r="ADN5" s="98"/>
      <c r="ADO5" s="98"/>
      <c r="ADP5" s="98"/>
      <c r="ADQ5" s="98"/>
      <c r="ADR5" s="98"/>
      <c r="ADS5" s="98"/>
      <c r="ADT5" s="98"/>
      <c r="ADU5" s="98"/>
      <c r="ADV5" s="98"/>
      <c r="ADW5" s="98"/>
      <c r="ADX5" s="98"/>
      <c r="ADY5" s="98"/>
      <c r="ADZ5" s="98"/>
      <c r="AEA5" s="98"/>
      <c r="AEB5" s="98"/>
      <c r="AEC5" s="98"/>
      <c r="AED5" s="98"/>
      <c r="AEE5" s="98"/>
      <c r="AEF5" s="98"/>
      <c r="AEG5" s="98"/>
      <c r="AEH5" s="98"/>
      <c r="AEI5" s="98"/>
      <c r="AEJ5" s="98"/>
      <c r="AEK5" s="98"/>
      <c r="AEL5" s="98"/>
      <c r="AEM5" s="98"/>
      <c r="AEN5" s="98"/>
      <c r="AEO5" s="98"/>
      <c r="AEP5" s="98"/>
      <c r="AEQ5" s="98"/>
      <c r="AER5" s="98"/>
      <c r="AES5" s="98"/>
      <c r="AET5" s="98"/>
      <c r="AEU5" s="98"/>
      <c r="AEV5" s="98"/>
      <c r="AEW5" s="98"/>
      <c r="AEX5" s="98"/>
      <c r="AEY5" s="98"/>
      <c r="AEZ5" s="98"/>
      <c r="AFA5" s="98"/>
      <c r="AFB5" s="98"/>
      <c r="AFC5" s="98"/>
      <c r="AFD5" s="98"/>
      <c r="AFE5" s="98"/>
      <c r="AFF5" s="98"/>
      <c r="AFG5" s="98"/>
      <c r="AFH5" s="98"/>
      <c r="AFI5" s="98"/>
      <c r="AFJ5" s="98"/>
      <c r="AFK5" s="98"/>
      <c r="AFL5" s="98"/>
      <c r="AFM5" s="98"/>
      <c r="AFN5" s="98"/>
      <c r="AFO5" s="98"/>
      <c r="AFP5" s="98"/>
      <c r="AFQ5" s="98"/>
      <c r="AFR5" s="98"/>
      <c r="AFS5" s="98"/>
      <c r="AFT5" s="98"/>
      <c r="AFU5" s="98"/>
      <c r="AFV5" s="98"/>
      <c r="AFW5" s="98"/>
      <c r="AFX5" s="98"/>
      <c r="AFY5" s="98"/>
      <c r="AFZ5" s="98"/>
      <c r="AGA5" s="98"/>
      <c r="AGB5" s="98"/>
      <c r="AGC5" s="98"/>
      <c r="AGD5" s="98"/>
      <c r="AGE5" s="98"/>
      <c r="AGF5" s="98"/>
      <c r="AGG5" s="98"/>
      <c r="AGH5" s="98"/>
      <c r="AGI5" s="98"/>
      <c r="AGJ5" s="98"/>
      <c r="AGK5" s="98"/>
      <c r="AGL5" s="98"/>
      <c r="AGM5" s="98"/>
      <c r="AGN5" s="98"/>
      <c r="AGO5" s="98"/>
      <c r="AGP5" s="98"/>
      <c r="AGQ5" s="98"/>
      <c r="AGR5" s="98"/>
      <c r="AGS5" s="98"/>
      <c r="AGT5" s="98"/>
      <c r="AGU5" s="98"/>
      <c r="AGV5" s="98"/>
      <c r="AGW5" s="98"/>
      <c r="AGX5" s="98"/>
      <c r="AGY5" s="98"/>
      <c r="AGZ5" s="98"/>
      <c r="AHA5" s="98"/>
      <c r="AHB5" s="98"/>
      <c r="AHC5" s="98"/>
      <c r="AHD5" s="98"/>
      <c r="AHE5" s="98"/>
      <c r="AHF5" s="98"/>
      <c r="AHG5" s="98"/>
      <c r="AHH5" s="98"/>
      <c r="AHI5" s="98"/>
      <c r="AHJ5" s="98"/>
      <c r="AHK5" s="98"/>
      <c r="AHL5" s="98"/>
      <c r="AHM5" s="98"/>
      <c r="AHN5" s="98"/>
      <c r="AHO5" s="98"/>
      <c r="AHP5" s="98"/>
      <c r="AHQ5" s="98"/>
      <c r="AHR5" s="98"/>
      <c r="AHS5" s="98"/>
      <c r="AHT5" s="98"/>
      <c r="AHU5" s="98"/>
      <c r="AHV5" s="98"/>
      <c r="AHW5" s="98"/>
      <c r="AHX5" s="98"/>
      <c r="AHY5" s="98"/>
      <c r="AHZ5" s="98"/>
      <c r="AIA5" s="98"/>
      <c r="AIB5" s="98"/>
      <c r="AIC5" s="98"/>
      <c r="AID5" s="98"/>
      <c r="AIE5" s="98"/>
      <c r="AIF5" s="98"/>
      <c r="AIG5" s="98"/>
      <c r="AIH5" s="98"/>
      <c r="AII5" s="98"/>
      <c r="AIJ5" s="98"/>
      <c r="AIK5" s="98"/>
      <c r="AIL5" s="98"/>
      <c r="AIM5" s="98"/>
      <c r="AIN5" s="98"/>
      <c r="AIO5" s="98"/>
      <c r="AIP5" s="98"/>
      <c r="AIQ5" s="98"/>
      <c r="AIR5" s="98"/>
      <c r="AIS5" s="98"/>
      <c r="AIT5" s="98"/>
      <c r="AIU5" s="98"/>
      <c r="AIV5" s="98"/>
      <c r="AIW5" s="98"/>
      <c r="AIX5" s="98"/>
      <c r="AIY5" s="98"/>
      <c r="AIZ5" s="98"/>
      <c r="AJA5" s="98"/>
      <c r="AJB5" s="98"/>
      <c r="AJC5" s="98"/>
      <c r="AJD5" s="98"/>
      <c r="AJE5" s="98"/>
      <c r="AJF5" s="98"/>
      <c r="AJG5" s="98"/>
      <c r="AJH5" s="98"/>
      <c r="AJI5" s="98"/>
      <c r="AJJ5" s="98"/>
      <c r="AJK5" s="98"/>
      <c r="AJL5" s="98"/>
      <c r="AJM5" s="98"/>
      <c r="AJN5" s="98"/>
      <c r="AJO5" s="98"/>
      <c r="AJP5" s="98"/>
      <c r="AJQ5" s="98"/>
      <c r="AJR5" s="98"/>
      <c r="AJS5" s="98"/>
      <c r="AJT5" s="98"/>
      <c r="AJU5" s="98"/>
      <c r="AJV5" s="98"/>
      <c r="AJW5" s="98"/>
      <c r="AJX5" s="98"/>
      <c r="AJY5" s="98"/>
      <c r="AJZ5" s="98"/>
      <c r="AKA5" s="98"/>
      <c r="AKB5" s="98"/>
      <c r="AKC5" s="98"/>
      <c r="AKD5" s="98"/>
      <c r="AKE5" s="98"/>
    </row>
    <row r="6" spans="1:967">
      <c r="A6" s="98"/>
      <c r="B6" s="315" t="s">
        <v>340</v>
      </c>
      <c r="C6" s="316"/>
      <c r="D6" s="317"/>
      <c r="E6" s="346"/>
      <c r="F6" s="347"/>
      <c r="G6" s="347"/>
      <c r="H6" s="34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c r="BY6" s="98"/>
      <c r="BZ6" s="98"/>
      <c r="CA6" s="98"/>
      <c r="CB6" s="98"/>
      <c r="CC6" s="98"/>
      <c r="CD6" s="98"/>
      <c r="CE6" s="98"/>
      <c r="CF6" s="98"/>
      <c r="CG6" s="98"/>
      <c r="CH6" s="98"/>
      <c r="CI6" s="98"/>
      <c r="CJ6" s="98"/>
      <c r="CK6" s="98"/>
      <c r="CL6" s="98"/>
      <c r="CM6" s="98"/>
      <c r="CN6" s="98"/>
      <c r="CO6" s="98"/>
      <c r="CP6" s="98"/>
      <c r="CQ6" s="98"/>
      <c r="CR6" s="98"/>
      <c r="CS6" s="98"/>
      <c r="CT6" s="98"/>
      <c r="CU6" s="98"/>
      <c r="CV6" s="98"/>
      <c r="CW6" s="98"/>
      <c r="CX6" s="98"/>
      <c r="CY6" s="98"/>
      <c r="CZ6" s="98"/>
      <c r="DA6" s="98"/>
      <c r="DB6" s="98"/>
      <c r="DC6" s="98"/>
      <c r="DD6" s="98"/>
      <c r="DE6" s="98"/>
      <c r="DF6" s="98"/>
      <c r="DG6" s="98"/>
      <c r="DH6" s="98"/>
      <c r="DI6" s="98"/>
      <c r="DJ6" s="98"/>
      <c r="DK6" s="98"/>
      <c r="DL6" s="98"/>
      <c r="DM6" s="98"/>
      <c r="DN6" s="98"/>
      <c r="DO6" s="98"/>
      <c r="DP6" s="98"/>
      <c r="DQ6" s="98"/>
      <c r="DR6" s="98"/>
      <c r="DS6" s="98"/>
      <c r="DT6" s="98"/>
      <c r="DU6" s="98"/>
      <c r="DV6" s="98"/>
      <c r="DW6" s="98"/>
      <c r="DX6" s="98"/>
      <c r="DY6" s="98"/>
      <c r="DZ6" s="98"/>
      <c r="EA6" s="98"/>
      <c r="EB6" s="98"/>
      <c r="EC6" s="98"/>
      <c r="ED6" s="98"/>
      <c r="EE6" s="98"/>
      <c r="EF6" s="98"/>
      <c r="EG6" s="98"/>
      <c r="EH6" s="98"/>
      <c r="EI6" s="98"/>
      <c r="EJ6" s="98"/>
      <c r="EK6" s="98"/>
      <c r="EL6" s="98"/>
      <c r="EM6" s="98"/>
      <c r="EN6" s="98"/>
      <c r="EO6" s="98"/>
      <c r="EP6" s="98"/>
      <c r="EQ6" s="98"/>
      <c r="ER6" s="98"/>
      <c r="ES6" s="98"/>
      <c r="ET6" s="98"/>
      <c r="EU6" s="98"/>
      <c r="EV6" s="98"/>
      <c r="EW6" s="98"/>
      <c r="EX6" s="98"/>
      <c r="EY6" s="98"/>
      <c r="EZ6" s="98"/>
      <c r="FA6" s="98"/>
      <c r="FB6" s="98"/>
      <c r="FC6" s="98"/>
      <c r="FD6" s="98"/>
      <c r="FE6" s="98"/>
      <c r="FF6" s="98"/>
      <c r="FG6" s="98"/>
      <c r="FH6" s="98"/>
      <c r="FI6" s="98"/>
      <c r="FJ6" s="98"/>
      <c r="FK6" s="98"/>
      <c r="FL6" s="98"/>
      <c r="FM6" s="98"/>
      <c r="FN6" s="98"/>
      <c r="FO6" s="98"/>
      <c r="FP6" s="98"/>
      <c r="FQ6" s="98"/>
      <c r="FR6" s="98"/>
      <c r="FS6" s="98"/>
      <c r="FT6" s="98"/>
      <c r="FU6" s="98"/>
      <c r="FV6" s="98"/>
      <c r="FW6" s="98"/>
      <c r="FX6" s="98"/>
      <c r="FY6" s="98"/>
      <c r="FZ6" s="98"/>
      <c r="GA6" s="98"/>
      <c r="GB6" s="98"/>
      <c r="GC6" s="98"/>
      <c r="GD6" s="98"/>
      <c r="GE6" s="98"/>
      <c r="GF6" s="98"/>
      <c r="GG6" s="98"/>
      <c r="GH6" s="98"/>
      <c r="GI6" s="98"/>
      <c r="GJ6" s="98"/>
      <c r="GK6" s="98"/>
      <c r="GL6" s="98"/>
      <c r="GM6" s="98"/>
      <c r="GN6" s="98"/>
      <c r="GO6" s="98"/>
      <c r="GP6" s="98"/>
      <c r="GQ6" s="98"/>
      <c r="GR6" s="98"/>
      <c r="GS6" s="98"/>
      <c r="GT6" s="98"/>
      <c r="GU6" s="98"/>
      <c r="GV6" s="98"/>
      <c r="GW6" s="98"/>
      <c r="GX6" s="98"/>
      <c r="GY6" s="98"/>
      <c r="GZ6" s="98"/>
      <c r="HA6" s="98"/>
      <c r="HB6" s="98"/>
      <c r="HC6" s="98"/>
      <c r="HD6" s="98"/>
      <c r="HE6" s="98"/>
      <c r="HF6" s="98"/>
      <c r="HG6" s="98"/>
      <c r="HH6" s="98"/>
      <c r="HI6" s="98"/>
      <c r="HJ6" s="98"/>
      <c r="HK6" s="98"/>
      <c r="HL6" s="98"/>
      <c r="HM6" s="98"/>
      <c r="HN6" s="98"/>
      <c r="HO6" s="98"/>
      <c r="HP6" s="98"/>
      <c r="HQ6" s="98"/>
      <c r="HR6" s="98"/>
      <c r="HS6" s="98"/>
      <c r="HT6" s="98"/>
      <c r="HU6" s="98"/>
      <c r="HV6" s="98"/>
      <c r="HW6" s="98"/>
      <c r="HX6" s="98"/>
      <c r="HY6" s="98"/>
      <c r="HZ6" s="98"/>
      <c r="IA6" s="98"/>
      <c r="IB6" s="98"/>
      <c r="IC6" s="98"/>
      <c r="ID6" s="98"/>
      <c r="IE6" s="98"/>
      <c r="IF6" s="98"/>
      <c r="IG6" s="98"/>
      <c r="IH6" s="98"/>
      <c r="II6" s="98"/>
      <c r="IJ6" s="98"/>
      <c r="IK6" s="98"/>
      <c r="IL6" s="98"/>
      <c r="IM6" s="98"/>
      <c r="IN6" s="98"/>
      <c r="IO6" s="98"/>
      <c r="IP6" s="98"/>
      <c r="IQ6" s="98"/>
      <c r="IR6" s="98"/>
      <c r="IS6" s="98"/>
      <c r="IT6" s="98"/>
      <c r="IU6" s="98"/>
      <c r="IV6" s="98"/>
      <c r="IW6" s="98"/>
      <c r="IX6" s="98"/>
      <c r="IY6" s="98"/>
      <c r="IZ6" s="98"/>
      <c r="JA6" s="98"/>
      <c r="JB6" s="98"/>
      <c r="JC6" s="98"/>
      <c r="JD6" s="98"/>
      <c r="JE6" s="98"/>
      <c r="JF6" s="98"/>
      <c r="JG6" s="98"/>
      <c r="JH6" s="98"/>
      <c r="JI6" s="98"/>
      <c r="JJ6" s="98"/>
      <c r="JK6" s="98"/>
      <c r="JL6" s="98"/>
      <c r="JM6" s="98"/>
      <c r="JN6" s="98"/>
      <c r="JO6" s="98"/>
      <c r="JP6" s="98"/>
      <c r="JQ6" s="98"/>
      <c r="JR6" s="98"/>
      <c r="JS6" s="98"/>
      <c r="JT6" s="98"/>
      <c r="JU6" s="98"/>
      <c r="JV6" s="98"/>
      <c r="JW6" s="98"/>
      <c r="JX6" s="98"/>
      <c r="JY6" s="98"/>
      <c r="JZ6" s="98"/>
      <c r="KA6" s="98"/>
      <c r="KB6" s="98"/>
      <c r="KC6" s="98"/>
      <c r="KD6" s="98"/>
      <c r="KE6" s="98"/>
      <c r="KF6" s="98"/>
      <c r="KG6" s="98"/>
      <c r="KH6" s="98"/>
      <c r="KI6" s="98"/>
      <c r="KJ6" s="98"/>
      <c r="KK6" s="98"/>
      <c r="KL6" s="98"/>
      <c r="KM6" s="98"/>
      <c r="KN6" s="98"/>
      <c r="KO6" s="98"/>
      <c r="KP6" s="98"/>
      <c r="KQ6" s="98"/>
      <c r="KR6" s="98"/>
      <c r="KS6" s="98"/>
      <c r="KT6" s="98"/>
      <c r="KU6" s="98"/>
      <c r="KV6" s="98"/>
      <c r="KW6" s="98"/>
      <c r="KX6" s="98"/>
      <c r="KY6" s="98"/>
      <c r="KZ6" s="98"/>
      <c r="LA6" s="98"/>
      <c r="LB6" s="98"/>
      <c r="LC6" s="98"/>
      <c r="LD6" s="98"/>
      <c r="LE6" s="98"/>
      <c r="LF6" s="98"/>
      <c r="LG6" s="98"/>
      <c r="LH6" s="98"/>
      <c r="LI6" s="98"/>
      <c r="LJ6" s="98"/>
      <c r="LK6" s="98"/>
      <c r="LL6" s="98"/>
      <c r="LM6" s="98"/>
      <c r="LN6" s="98"/>
      <c r="LO6" s="98"/>
      <c r="LP6" s="98"/>
      <c r="LQ6" s="98"/>
      <c r="LR6" s="98"/>
      <c r="LS6" s="98"/>
      <c r="LT6" s="98"/>
      <c r="LU6" s="98"/>
      <c r="LV6" s="98"/>
      <c r="LW6" s="98"/>
      <c r="LX6" s="98"/>
      <c r="LY6" s="98"/>
      <c r="LZ6" s="98"/>
      <c r="MA6" s="98"/>
      <c r="MB6" s="98"/>
      <c r="MC6" s="98"/>
      <c r="MD6" s="98"/>
      <c r="ME6" s="98"/>
      <c r="MF6" s="98"/>
      <c r="MG6" s="98"/>
      <c r="MH6" s="98"/>
      <c r="MI6" s="98"/>
      <c r="MJ6" s="98"/>
      <c r="MK6" s="98"/>
      <c r="ML6" s="98"/>
      <c r="MM6" s="98"/>
      <c r="MN6" s="98"/>
      <c r="MO6" s="98"/>
      <c r="MP6" s="98"/>
      <c r="MQ6" s="98"/>
      <c r="MR6" s="98"/>
      <c r="MS6" s="98"/>
      <c r="MT6" s="98"/>
      <c r="MU6" s="98"/>
      <c r="MV6" s="98"/>
      <c r="MW6" s="98"/>
      <c r="MX6" s="98"/>
      <c r="MY6" s="98"/>
      <c r="MZ6" s="98"/>
      <c r="NA6" s="98"/>
      <c r="NB6" s="98"/>
      <c r="NC6" s="98"/>
      <c r="ND6" s="98"/>
      <c r="NE6" s="98"/>
      <c r="NF6" s="98"/>
      <c r="NG6" s="98"/>
      <c r="NH6" s="98"/>
      <c r="NI6" s="98"/>
      <c r="NJ6" s="98"/>
      <c r="NK6" s="98"/>
      <c r="NL6" s="98"/>
      <c r="NM6" s="98"/>
      <c r="NN6" s="98"/>
      <c r="NO6" s="98"/>
      <c r="NP6" s="98"/>
      <c r="NQ6" s="98"/>
      <c r="NR6" s="98"/>
      <c r="NS6" s="98"/>
      <c r="NT6" s="98"/>
      <c r="NU6" s="98"/>
      <c r="NV6" s="98"/>
      <c r="NW6" s="98"/>
      <c r="NX6" s="98"/>
      <c r="NY6" s="98"/>
      <c r="NZ6" s="98"/>
      <c r="OA6" s="98"/>
      <c r="OB6" s="98"/>
      <c r="OC6" s="98"/>
      <c r="OD6" s="98"/>
      <c r="OE6" s="98"/>
      <c r="OF6" s="98"/>
      <c r="OG6" s="98"/>
      <c r="OH6" s="98"/>
      <c r="OI6" s="98"/>
      <c r="OJ6" s="98"/>
      <c r="OK6" s="98"/>
      <c r="OL6" s="98"/>
      <c r="OM6" s="98"/>
      <c r="ON6" s="98"/>
      <c r="OO6" s="98"/>
      <c r="OP6" s="98"/>
      <c r="OQ6" s="98"/>
      <c r="OR6" s="98"/>
      <c r="OS6" s="98"/>
      <c r="OT6" s="98"/>
      <c r="OU6" s="98"/>
      <c r="OV6" s="98"/>
      <c r="OW6" s="98"/>
      <c r="OX6" s="98"/>
      <c r="OY6" s="98"/>
      <c r="OZ6" s="98"/>
      <c r="PA6" s="98"/>
      <c r="PB6" s="98"/>
      <c r="PC6" s="98"/>
      <c r="PD6" s="98"/>
      <c r="PE6" s="98"/>
      <c r="PF6" s="98"/>
      <c r="PG6" s="98"/>
      <c r="PH6" s="98"/>
      <c r="PI6" s="98"/>
      <c r="PJ6" s="98"/>
      <c r="PK6" s="98"/>
      <c r="PL6" s="98"/>
      <c r="PM6" s="98"/>
      <c r="PN6" s="98"/>
      <c r="PO6" s="98"/>
      <c r="PP6" s="98"/>
      <c r="PQ6" s="98"/>
      <c r="PR6" s="98"/>
      <c r="PS6" s="98"/>
      <c r="PT6" s="98"/>
      <c r="PU6" s="98"/>
      <c r="PV6" s="98"/>
      <c r="PW6" s="98"/>
      <c r="PX6" s="98"/>
      <c r="PY6" s="98"/>
      <c r="PZ6" s="98"/>
      <c r="QA6" s="98"/>
      <c r="QB6" s="98"/>
      <c r="QC6" s="98"/>
      <c r="QD6" s="98"/>
      <c r="QE6" s="98"/>
      <c r="QF6" s="98"/>
      <c r="QG6" s="98"/>
      <c r="QH6" s="98"/>
      <c r="QI6" s="98"/>
      <c r="QJ6" s="98"/>
      <c r="QK6" s="98"/>
      <c r="QL6" s="98"/>
      <c r="QM6" s="98"/>
      <c r="QN6" s="98"/>
      <c r="QO6" s="98"/>
      <c r="QP6" s="98"/>
      <c r="QQ6" s="98"/>
      <c r="QR6" s="98"/>
      <c r="QS6" s="98"/>
      <c r="QT6" s="98"/>
      <c r="QU6" s="98"/>
      <c r="QV6" s="98"/>
      <c r="QW6" s="98"/>
      <c r="QX6" s="98"/>
      <c r="QY6" s="98"/>
      <c r="QZ6" s="98"/>
      <c r="RA6" s="98"/>
      <c r="RB6" s="98"/>
      <c r="RC6" s="98"/>
      <c r="RD6" s="98"/>
      <c r="RE6" s="98"/>
      <c r="RF6" s="98"/>
      <c r="RG6" s="98"/>
      <c r="RH6" s="98"/>
      <c r="RI6" s="98"/>
      <c r="RJ6" s="98"/>
      <c r="RK6" s="98"/>
      <c r="RL6" s="98"/>
      <c r="RM6" s="98"/>
      <c r="RN6" s="98"/>
      <c r="RO6" s="98"/>
      <c r="RP6" s="98"/>
      <c r="RQ6" s="98"/>
      <c r="RR6" s="98"/>
      <c r="RS6" s="98"/>
      <c r="RT6" s="98"/>
      <c r="RU6" s="98"/>
      <c r="RV6" s="98"/>
      <c r="RW6" s="98"/>
      <c r="RX6" s="98"/>
      <c r="RY6" s="98"/>
      <c r="RZ6" s="98"/>
      <c r="SA6" s="98"/>
      <c r="SB6" s="98"/>
      <c r="SC6" s="98"/>
      <c r="SD6" s="98"/>
      <c r="SE6" s="98"/>
      <c r="SF6" s="98"/>
      <c r="SG6" s="98"/>
      <c r="SH6" s="98"/>
      <c r="SI6" s="98"/>
      <c r="SJ6" s="98"/>
      <c r="SK6" s="98"/>
      <c r="SL6" s="98"/>
      <c r="SM6" s="98"/>
      <c r="SN6" s="98"/>
      <c r="SO6" s="98"/>
      <c r="SP6" s="98"/>
      <c r="SQ6" s="98"/>
      <c r="SR6" s="98"/>
      <c r="SS6" s="98"/>
      <c r="ST6" s="98"/>
      <c r="SU6" s="98"/>
      <c r="SV6" s="98"/>
      <c r="SW6" s="98"/>
      <c r="SX6" s="98"/>
      <c r="SY6" s="98"/>
      <c r="SZ6" s="98"/>
      <c r="TA6" s="98"/>
      <c r="TB6" s="98"/>
      <c r="TC6" s="98"/>
      <c r="TD6" s="98"/>
      <c r="TE6" s="98"/>
      <c r="TF6" s="98"/>
      <c r="TG6" s="98"/>
      <c r="TH6" s="98"/>
      <c r="TI6" s="98"/>
      <c r="TJ6" s="98"/>
      <c r="TK6" s="98"/>
      <c r="TL6" s="98"/>
      <c r="TM6" s="98"/>
      <c r="TN6" s="98"/>
      <c r="TO6" s="98"/>
      <c r="TP6" s="98"/>
      <c r="TQ6" s="98"/>
      <c r="TR6" s="98"/>
      <c r="TS6" s="98"/>
      <c r="TT6" s="98"/>
      <c r="TU6" s="98"/>
      <c r="TV6" s="98"/>
      <c r="TW6" s="98"/>
      <c r="TX6" s="98"/>
      <c r="TY6" s="98"/>
      <c r="TZ6" s="98"/>
      <c r="UA6" s="98"/>
      <c r="UB6" s="98"/>
      <c r="UC6" s="98"/>
      <c r="UD6" s="98"/>
      <c r="UE6" s="98"/>
      <c r="UF6" s="98"/>
      <c r="UG6" s="98"/>
      <c r="UH6" s="98"/>
      <c r="UI6" s="98"/>
      <c r="UJ6" s="98"/>
      <c r="UK6" s="98"/>
      <c r="UL6" s="98"/>
      <c r="UM6" s="98"/>
      <c r="UN6" s="98"/>
      <c r="UO6" s="98"/>
      <c r="UP6" s="98"/>
      <c r="UQ6" s="98"/>
      <c r="UR6" s="98"/>
      <c r="US6" s="98"/>
      <c r="UT6" s="98"/>
      <c r="UU6" s="98"/>
      <c r="UV6" s="98"/>
      <c r="UW6" s="98"/>
      <c r="UX6" s="98"/>
      <c r="UY6" s="98"/>
      <c r="UZ6" s="98"/>
      <c r="VA6" s="98"/>
      <c r="VB6" s="98"/>
      <c r="VC6" s="98"/>
      <c r="VD6" s="98"/>
      <c r="VE6" s="98"/>
      <c r="VF6" s="98"/>
      <c r="VG6" s="98"/>
      <c r="VH6" s="98"/>
      <c r="VI6" s="98"/>
      <c r="VJ6" s="98"/>
      <c r="VK6" s="98"/>
      <c r="VL6" s="98"/>
      <c r="VM6" s="98"/>
      <c r="VN6" s="98"/>
      <c r="VO6" s="98"/>
      <c r="VP6" s="98"/>
      <c r="VQ6" s="98"/>
      <c r="VR6" s="98"/>
      <c r="VS6" s="98"/>
      <c r="VT6" s="98"/>
      <c r="VU6" s="98"/>
      <c r="VV6" s="98"/>
      <c r="VW6" s="98"/>
      <c r="VX6" s="98"/>
      <c r="VY6" s="98"/>
      <c r="VZ6" s="98"/>
      <c r="WA6" s="98"/>
      <c r="WB6" s="98"/>
      <c r="WC6" s="98"/>
      <c r="WD6" s="98"/>
      <c r="WE6" s="98"/>
      <c r="WF6" s="98"/>
      <c r="WG6" s="98"/>
      <c r="WH6" s="98"/>
      <c r="WI6" s="98"/>
      <c r="WJ6" s="98"/>
      <c r="WK6" s="98"/>
      <c r="WL6" s="98"/>
      <c r="WM6" s="98"/>
      <c r="WN6" s="98"/>
      <c r="WO6" s="98"/>
      <c r="WP6" s="98"/>
      <c r="WQ6" s="98"/>
      <c r="WR6" s="98"/>
      <c r="WS6" s="98"/>
      <c r="WT6" s="98"/>
      <c r="WU6" s="98"/>
      <c r="WV6" s="98"/>
      <c r="WW6" s="98"/>
      <c r="WX6" s="98"/>
      <c r="WY6" s="98"/>
      <c r="WZ6" s="98"/>
      <c r="XA6" s="98"/>
      <c r="XB6" s="98"/>
      <c r="XC6" s="98"/>
      <c r="XD6" s="98"/>
      <c r="XE6" s="98"/>
      <c r="XF6" s="98"/>
      <c r="XG6" s="98"/>
      <c r="XH6" s="98"/>
      <c r="XI6" s="98"/>
      <c r="XJ6" s="98"/>
      <c r="XK6" s="98"/>
      <c r="XL6" s="98"/>
      <c r="XM6" s="98"/>
      <c r="XN6" s="98"/>
      <c r="XO6" s="98"/>
      <c r="XP6" s="98"/>
      <c r="XQ6" s="98"/>
      <c r="XR6" s="98"/>
      <c r="XS6" s="98"/>
      <c r="XT6" s="98"/>
      <c r="XU6" s="98"/>
      <c r="XV6" s="98"/>
      <c r="XW6" s="98"/>
      <c r="XX6" s="98"/>
      <c r="XY6" s="98"/>
      <c r="XZ6" s="98"/>
      <c r="YA6" s="98"/>
      <c r="YB6" s="98"/>
      <c r="YC6" s="98"/>
      <c r="YD6" s="98"/>
      <c r="YE6" s="98"/>
      <c r="YF6" s="98"/>
      <c r="YG6" s="98"/>
      <c r="YH6" s="98"/>
      <c r="YI6" s="98"/>
      <c r="YJ6" s="98"/>
      <c r="YK6" s="98"/>
      <c r="YL6" s="98"/>
      <c r="YM6" s="98"/>
      <c r="YN6" s="98"/>
      <c r="YO6" s="98"/>
      <c r="YP6" s="98"/>
      <c r="YQ6" s="98"/>
      <c r="YR6" s="98"/>
      <c r="YS6" s="98"/>
      <c r="YT6" s="98"/>
      <c r="YU6" s="98"/>
      <c r="YV6" s="98"/>
      <c r="YW6" s="98"/>
      <c r="YX6" s="98"/>
      <c r="YY6" s="98"/>
      <c r="YZ6" s="98"/>
      <c r="ZA6" s="98"/>
      <c r="ZB6" s="98"/>
      <c r="ZC6" s="98"/>
      <c r="ZD6" s="98"/>
      <c r="ZE6" s="98"/>
      <c r="ZF6" s="98"/>
      <c r="ZG6" s="98"/>
      <c r="ZH6" s="98"/>
      <c r="ZI6" s="98"/>
      <c r="ZJ6" s="98"/>
      <c r="ZK6" s="98"/>
      <c r="ZL6" s="98"/>
      <c r="ZM6" s="98"/>
      <c r="ZN6" s="98"/>
      <c r="ZO6" s="98"/>
      <c r="ZP6" s="98"/>
      <c r="ZQ6" s="98"/>
      <c r="ZR6" s="98"/>
      <c r="ZS6" s="98"/>
      <c r="ZT6" s="98"/>
      <c r="ZU6" s="98"/>
      <c r="ZV6" s="98"/>
      <c r="ZW6" s="98"/>
      <c r="ZX6" s="98"/>
      <c r="ZY6" s="98"/>
      <c r="ZZ6" s="98"/>
      <c r="AAA6" s="98"/>
      <c r="AAB6" s="98"/>
      <c r="AAC6" s="98"/>
      <c r="AAD6" s="98"/>
      <c r="AAE6" s="98"/>
      <c r="AAF6" s="98"/>
      <c r="AAG6" s="98"/>
      <c r="AAH6" s="98"/>
      <c r="AAI6" s="98"/>
      <c r="AAJ6" s="98"/>
      <c r="AAK6" s="98"/>
      <c r="AAL6" s="98"/>
      <c r="AAM6" s="98"/>
      <c r="AAN6" s="98"/>
      <c r="AAO6" s="98"/>
      <c r="AAP6" s="98"/>
      <c r="AAQ6" s="98"/>
      <c r="AAR6" s="98"/>
      <c r="AAS6" s="98"/>
      <c r="AAT6" s="98"/>
      <c r="AAU6" s="98"/>
      <c r="AAV6" s="98"/>
      <c r="AAW6" s="98"/>
      <c r="AAX6" s="98"/>
      <c r="AAY6" s="98"/>
      <c r="AAZ6" s="98"/>
      <c r="ABA6" s="98"/>
      <c r="ABB6" s="98"/>
      <c r="ABC6" s="98"/>
      <c r="ABD6" s="98"/>
      <c r="ABE6" s="98"/>
      <c r="ABF6" s="98"/>
      <c r="ABG6" s="98"/>
      <c r="ABH6" s="98"/>
      <c r="ABI6" s="98"/>
      <c r="ABJ6" s="98"/>
      <c r="ABK6" s="98"/>
      <c r="ABL6" s="98"/>
      <c r="ABM6" s="98"/>
      <c r="ABN6" s="98"/>
      <c r="ABO6" s="98"/>
      <c r="ABP6" s="98"/>
      <c r="ABQ6" s="98"/>
      <c r="ABR6" s="98"/>
      <c r="ABS6" s="98"/>
      <c r="ABT6" s="98"/>
      <c r="ABU6" s="98"/>
      <c r="ABV6" s="98"/>
      <c r="ABW6" s="98"/>
      <c r="ABX6" s="98"/>
      <c r="ABY6" s="98"/>
      <c r="ABZ6" s="98"/>
      <c r="ACA6" s="98"/>
      <c r="ACB6" s="98"/>
      <c r="ACC6" s="98"/>
      <c r="ACD6" s="98"/>
      <c r="ACE6" s="98"/>
      <c r="ACF6" s="98"/>
      <c r="ACG6" s="98"/>
      <c r="ACH6" s="98"/>
      <c r="ACI6" s="98"/>
      <c r="ACJ6" s="98"/>
      <c r="ACK6" s="98"/>
      <c r="ACL6" s="98"/>
      <c r="ACM6" s="98"/>
      <c r="ACN6" s="98"/>
      <c r="ACO6" s="98"/>
      <c r="ACP6" s="98"/>
      <c r="ACQ6" s="98"/>
      <c r="ACR6" s="98"/>
      <c r="ACS6" s="98"/>
      <c r="ACT6" s="98"/>
      <c r="ACU6" s="98"/>
      <c r="ACV6" s="98"/>
      <c r="ACW6" s="98"/>
      <c r="ACX6" s="98"/>
      <c r="ACY6" s="98"/>
      <c r="ACZ6" s="98"/>
      <c r="ADA6" s="98"/>
      <c r="ADB6" s="98"/>
      <c r="ADC6" s="98"/>
      <c r="ADD6" s="98"/>
      <c r="ADE6" s="98"/>
      <c r="ADF6" s="98"/>
      <c r="ADG6" s="98"/>
      <c r="ADH6" s="98"/>
      <c r="ADI6" s="98"/>
      <c r="ADJ6" s="98"/>
      <c r="ADK6" s="98"/>
      <c r="ADL6" s="98"/>
      <c r="ADM6" s="98"/>
      <c r="ADN6" s="98"/>
      <c r="ADO6" s="98"/>
      <c r="ADP6" s="98"/>
      <c r="ADQ6" s="98"/>
      <c r="ADR6" s="98"/>
      <c r="ADS6" s="98"/>
      <c r="ADT6" s="98"/>
      <c r="ADU6" s="98"/>
      <c r="ADV6" s="98"/>
      <c r="ADW6" s="98"/>
      <c r="ADX6" s="98"/>
      <c r="ADY6" s="98"/>
      <c r="ADZ6" s="98"/>
      <c r="AEA6" s="98"/>
      <c r="AEB6" s="98"/>
      <c r="AEC6" s="98"/>
      <c r="AED6" s="98"/>
      <c r="AEE6" s="98"/>
      <c r="AEF6" s="98"/>
      <c r="AEG6" s="98"/>
      <c r="AEH6" s="98"/>
      <c r="AEI6" s="98"/>
      <c r="AEJ6" s="98"/>
      <c r="AEK6" s="98"/>
      <c r="AEL6" s="98"/>
      <c r="AEM6" s="98"/>
      <c r="AEN6" s="98"/>
      <c r="AEO6" s="98"/>
      <c r="AEP6" s="98"/>
      <c r="AEQ6" s="98"/>
      <c r="AER6" s="98"/>
      <c r="AES6" s="98"/>
      <c r="AET6" s="98"/>
      <c r="AEU6" s="98"/>
      <c r="AEV6" s="98"/>
      <c r="AEW6" s="98"/>
      <c r="AEX6" s="98"/>
      <c r="AEY6" s="98"/>
      <c r="AEZ6" s="98"/>
      <c r="AFA6" s="98"/>
      <c r="AFB6" s="98"/>
      <c r="AFC6" s="98"/>
      <c r="AFD6" s="98"/>
      <c r="AFE6" s="98"/>
      <c r="AFF6" s="98"/>
      <c r="AFG6" s="98"/>
      <c r="AFH6" s="98"/>
      <c r="AFI6" s="98"/>
      <c r="AFJ6" s="98"/>
      <c r="AFK6" s="98"/>
      <c r="AFL6" s="98"/>
      <c r="AFM6" s="98"/>
      <c r="AFN6" s="98"/>
      <c r="AFO6" s="98"/>
      <c r="AFP6" s="98"/>
      <c r="AFQ6" s="98"/>
      <c r="AFR6" s="98"/>
      <c r="AFS6" s="98"/>
      <c r="AFT6" s="98"/>
      <c r="AFU6" s="98"/>
      <c r="AFV6" s="98"/>
      <c r="AFW6" s="98"/>
      <c r="AFX6" s="98"/>
      <c r="AFY6" s="98"/>
      <c r="AFZ6" s="98"/>
      <c r="AGA6" s="98"/>
      <c r="AGB6" s="98"/>
      <c r="AGC6" s="98"/>
      <c r="AGD6" s="98"/>
      <c r="AGE6" s="98"/>
      <c r="AGF6" s="98"/>
      <c r="AGG6" s="98"/>
      <c r="AGH6" s="98"/>
      <c r="AGI6" s="98"/>
      <c r="AGJ6" s="98"/>
      <c r="AGK6" s="98"/>
      <c r="AGL6" s="98"/>
      <c r="AGM6" s="98"/>
      <c r="AGN6" s="98"/>
      <c r="AGO6" s="98"/>
      <c r="AGP6" s="98"/>
      <c r="AGQ6" s="98"/>
      <c r="AGR6" s="98"/>
      <c r="AGS6" s="98"/>
      <c r="AGT6" s="98"/>
      <c r="AGU6" s="98"/>
      <c r="AGV6" s="98"/>
      <c r="AGW6" s="98"/>
      <c r="AGX6" s="98"/>
      <c r="AGY6" s="98"/>
      <c r="AGZ6" s="98"/>
      <c r="AHA6" s="98"/>
      <c r="AHB6" s="98"/>
      <c r="AHC6" s="98"/>
      <c r="AHD6" s="98"/>
      <c r="AHE6" s="98"/>
      <c r="AHF6" s="98"/>
      <c r="AHG6" s="98"/>
      <c r="AHH6" s="98"/>
      <c r="AHI6" s="98"/>
      <c r="AHJ6" s="98"/>
      <c r="AHK6" s="98"/>
      <c r="AHL6" s="98"/>
      <c r="AHM6" s="98"/>
      <c r="AHN6" s="98"/>
      <c r="AHO6" s="98"/>
      <c r="AHP6" s="98"/>
      <c r="AHQ6" s="98"/>
      <c r="AHR6" s="98"/>
      <c r="AHS6" s="98"/>
      <c r="AHT6" s="98"/>
      <c r="AHU6" s="98"/>
      <c r="AHV6" s="98"/>
      <c r="AHW6" s="98"/>
      <c r="AHX6" s="98"/>
      <c r="AHY6" s="98"/>
      <c r="AHZ6" s="98"/>
      <c r="AIA6" s="98"/>
      <c r="AIB6" s="98"/>
      <c r="AIC6" s="98"/>
      <c r="AID6" s="98"/>
      <c r="AIE6" s="98"/>
      <c r="AIF6" s="98"/>
      <c r="AIG6" s="98"/>
      <c r="AIH6" s="98"/>
      <c r="AII6" s="98"/>
      <c r="AIJ6" s="98"/>
      <c r="AIK6" s="98"/>
      <c r="AIL6" s="98"/>
      <c r="AIM6" s="98"/>
      <c r="AIN6" s="98"/>
      <c r="AIO6" s="98"/>
      <c r="AIP6" s="98"/>
      <c r="AIQ6" s="98"/>
      <c r="AIR6" s="98"/>
      <c r="AIS6" s="98"/>
      <c r="AIT6" s="98"/>
      <c r="AIU6" s="98"/>
      <c r="AIV6" s="98"/>
      <c r="AIW6" s="98"/>
      <c r="AIX6" s="98"/>
      <c r="AIY6" s="98"/>
      <c r="AIZ6" s="98"/>
      <c r="AJA6" s="98"/>
      <c r="AJB6" s="98"/>
      <c r="AJC6" s="98"/>
      <c r="AJD6" s="98"/>
      <c r="AJE6" s="98"/>
      <c r="AJF6" s="98"/>
      <c r="AJG6" s="98"/>
      <c r="AJH6" s="98"/>
      <c r="AJI6" s="98"/>
      <c r="AJJ6" s="98"/>
      <c r="AJK6" s="98"/>
      <c r="AJL6" s="98"/>
      <c r="AJM6" s="98"/>
      <c r="AJN6" s="98"/>
      <c r="AJO6" s="98"/>
      <c r="AJP6" s="98"/>
      <c r="AJQ6" s="98"/>
      <c r="AJR6" s="98"/>
      <c r="AJS6" s="98"/>
      <c r="AJT6" s="98"/>
      <c r="AJU6" s="98"/>
      <c r="AJV6" s="98"/>
      <c r="AJW6" s="98"/>
      <c r="AJX6" s="98"/>
      <c r="AJY6" s="98"/>
      <c r="AJZ6" s="98"/>
      <c r="AKA6" s="98"/>
      <c r="AKB6" s="98"/>
      <c r="AKC6" s="98"/>
      <c r="AKD6" s="98"/>
      <c r="AKE6" s="98"/>
    </row>
    <row r="7" spans="1:967">
      <c r="A7" s="98"/>
      <c r="B7" s="314"/>
      <c r="C7" s="318" t="s">
        <v>12</v>
      </c>
      <c r="D7" s="319" t="s">
        <v>13</v>
      </c>
      <c r="E7" s="65">
        <v>800</v>
      </c>
      <c r="F7" s="333">
        <v>800</v>
      </c>
      <c r="G7" s="65">
        <v>800</v>
      </c>
      <c r="H7" s="64">
        <f>G7</f>
        <v>800</v>
      </c>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c r="BY7" s="98"/>
      <c r="BZ7" s="98"/>
      <c r="CA7" s="98"/>
      <c r="CB7" s="98"/>
      <c r="CC7" s="98"/>
      <c r="CD7" s="98"/>
      <c r="CE7" s="98"/>
      <c r="CF7" s="98"/>
      <c r="CG7" s="98"/>
      <c r="CH7" s="98"/>
      <c r="CI7" s="98"/>
      <c r="CJ7" s="98"/>
      <c r="CK7" s="98"/>
      <c r="CL7" s="98"/>
      <c r="CM7" s="98"/>
      <c r="CN7" s="98"/>
      <c r="CO7" s="98"/>
      <c r="CP7" s="98"/>
      <c r="CQ7" s="98"/>
      <c r="CR7" s="98"/>
      <c r="CS7" s="98"/>
      <c r="CT7" s="98"/>
      <c r="CU7" s="98"/>
      <c r="CV7" s="98"/>
      <c r="CW7" s="98"/>
      <c r="CX7" s="98"/>
      <c r="CY7" s="98"/>
      <c r="CZ7" s="98"/>
      <c r="DA7" s="98"/>
      <c r="DB7" s="98"/>
      <c r="DC7" s="98"/>
      <c r="DD7" s="98"/>
      <c r="DE7" s="98"/>
      <c r="DF7" s="98"/>
      <c r="DG7" s="98"/>
      <c r="DH7" s="98"/>
      <c r="DI7" s="98"/>
      <c r="DJ7" s="98"/>
      <c r="DK7" s="98"/>
      <c r="DL7" s="98"/>
      <c r="DM7" s="98"/>
      <c r="DN7" s="98"/>
      <c r="DO7" s="98"/>
      <c r="DP7" s="98"/>
      <c r="DQ7" s="98"/>
      <c r="DR7" s="98"/>
      <c r="DS7" s="98"/>
      <c r="DT7" s="98"/>
      <c r="DU7" s="98"/>
      <c r="DV7" s="98"/>
      <c r="DW7" s="98"/>
      <c r="DX7" s="98"/>
      <c r="DY7" s="98"/>
      <c r="DZ7" s="98"/>
      <c r="EA7" s="98"/>
      <c r="EB7" s="98"/>
      <c r="EC7" s="98"/>
      <c r="ED7" s="98"/>
      <c r="EE7" s="98"/>
      <c r="EF7" s="98"/>
      <c r="EG7" s="98"/>
      <c r="EH7" s="98"/>
      <c r="EI7" s="98"/>
      <c r="EJ7" s="98"/>
      <c r="EK7" s="98"/>
      <c r="EL7" s="98"/>
      <c r="EM7" s="98"/>
      <c r="EN7" s="98"/>
      <c r="EO7" s="98"/>
      <c r="EP7" s="98"/>
      <c r="EQ7" s="98"/>
      <c r="ER7" s="98"/>
      <c r="ES7" s="98"/>
      <c r="ET7" s="98"/>
      <c r="EU7" s="98"/>
      <c r="EV7" s="98"/>
      <c r="EW7" s="98"/>
      <c r="EX7" s="98"/>
      <c r="EY7" s="98"/>
      <c r="EZ7" s="98"/>
      <c r="FA7" s="98"/>
      <c r="FB7" s="98"/>
      <c r="FC7" s="98"/>
      <c r="FD7" s="98"/>
      <c r="FE7" s="98"/>
      <c r="FF7" s="98"/>
      <c r="FG7" s="98"/>
      <c r="FH7" s="98"/>
      <c r="FI7" s="98"/>
      <c r="FJ7" s="98"/>
      <c r="FK7" s="98"/>
      <c r="FL7" s="98"/>
      <c r="FM7" s="98"/>
      <c r="FN7" s="98"/>
      <c r="FO7" s="98"/>
      <c r="FP7" s="98"/>
      <c r="FQ7" s="98"/>
      <c r="FR7" s="98"/>
      <c r="FS7" s="98"/>
      <c r="FT7" s="98"/>
      <c r="FU7" s="98"/>
      <c r="FV7" s="98"/>
      <c r="FW7" s="98"/>
      <c r="FX7" s="98"/>
      <c r="FY7" s="98"/>
      <c r="FZ7" s="98"/>
      <c r="GA7" s="98"/>
      <c r="GB7" s="98"/>
      <c r="GC7" s="98"/>
      <c r="GD7" s="98"/>
      <c r="GE7" s="98"/>
      <c r="GF7" s="98"/>
      <c r="GG7" s="98"/>
      <c r="GH7" s="98"/>
      <c r="GI7" s="98"/>
      <c r="GJ7" s="98"/>
      <c r="GK7" s="98"/>
      <c r="GL7" s="98"/>
      <c r="GM7" s="98"/>
      <c r="GN7" s="98"/>
      <c r="GO7" s="98"/>
      <c r="GP7" s="98"/>
      <c r="GQ7" s="98"/>
      <c r="GR7" s="98"/>
      <c r="GS7" s="98"/>
      <c r="GT7" s="98"/>
      <c r="GU7" s="98"/>
      <c r="GV7" s="98"/>
      <c r="GW7" s="98"/>
      <c r="GX7" s="98"/>
      <c r="GY7" s="98"/>
      <c r="GZ7" s="98"/>
      <c r="HA7" s="98"/>
      <c r="HB7" s="98"/>
      <c r="HC7" s="98"/>
      <c r="HD7" s="98"/>
      <c r="HE7" s="98"/>
      <c r="HF7" s="98"/>
      <c r="HG7" s="98"/>
      <c r="HH7" s="98"/>
      <c r="HI7" s="98"/>
      <c r="HJ7" s="98"/>
      <c r="HK7" s="98"/>
      <c r="HL7" s="98"/>
      <c r="HM7" s="98"/>
      <c r="HN7" s="98"/>
      <c r="HO7" s="98"/>
      <c r="HP7" s="98"/>
      <c r="HQ7" s="98"/>
      <c r="HR7" s="98"/>
      <c r="HS7" s="98"/>
      <c r="HT7" s="98"/>
      <c r="HU7" s="98"/>
      <c r="HV7" s="98"/>
      <c r="HW7" s="98"/>
      <c r="HX7" s="98"/>
      <c r="HY7" s="98"/>
      <c r="HZ7" s="98"/>
      <c r="IA7" s="98"/>
      <c r="IB7" s="98"/>
      <c r="IC7" s="98"/>
      <c r="ID7" s="98"/>
      <c r="IE7" s="98"/>
      <c r="IF7" s="98"/>
      <c r="IG7" s="98"/>
      <c r="IH7" s="98"/>
      <c r="II7" s="98"/>
      <c r="IJ7" s="98"/>
      <c r="IK7" s="98"/>
      <c r="IL7" s="98"/>
      <c r="IM7" s="98"/>
      <c r="IN7" s="98"/>
      <c r="IO7" s="98"/>
      <c r="IP7" s="98"/>
      <c r="IQ7" s="98"/>
      <c r="IR7" s="98"/>
      <c r="IS7" s="98"/>
      <c r="IT7" s="98"/>
      <c r="IU7" s="98"/>
      <c r="IV7" s="98"/>
      <c r="IW7" s="98"/>
      <c r="IX7" s="98"/>
      <c r="IY7" s="98"/>
      <c r="IZ7" s="98"/>
      <c r="JA7" s="98"/>
      <c r="JB7" s="98"/>
      <c r="JC7" s="98"/>
      <c r="JD7" s="98"/>
      <c r="JE7" s="98"/>
      <c r="JF7" s="98"/>
      <c r="JG7" s="98"/>
      <c r="JH7" s="98"/>
      <c r="JI7" s="98"/>
      <c r="JJ7" s="98"/>
      <c r="JK7" s="98"/>
      <c r="JL7" s="98"/>
      <c r="JM7" s="98"/>
      <c r="JN7" s="98"/>
      <c r="JO7" s="98"/>
      <c r="JP7" s="98"/>
      <c r="JQ7" s="98"/>
      <c r="JR7" s="98"/>
      <c r="JS7" s="98"/>
      <c r="JT7" s="98"/>
      <c r="JU7" s="98"/>
      <c r="JV7" s="98"/>
      <c r="JW7" s="98"/>
      <c r="JX7" s="98"/>
      <c r="JY7" s="98"/>
      <c r="JZ7" s="98"/>
      <c r="KA7" s="98"/>
      <c r="KB7" s="98"/>
      <c r="KC7" s="98"/>
      <c r="KD7" s="98"/>
      <c r="KE7" s="98"/>
      <c r="KF7" s="98"/>
      <c r="KG7" s="98"/>
      <c r="KH7" s="98"/>
      <c r="KI7" s="98"/>
      <c r="KJ7" s="98"/>
      <c r="KK7" s="98"/>
      <c r="KL7" s="98"/>
      <c r="KM7" s="98"/>
      <c r="KN7" s="98"/>
      <c r="KO7" s="98"/>
      <c r="KP7" s="98"/>
      <c r="KQ7" s="98"/>
      <c r="KR7" s="98"/>
      <c r="KS7" s="98"/>
      <c r="KT7" s="98"/>
      <c r="KU7" s="98"/>
      <c r="KV7" s="98"/>
      <c r="KW7" s="98"/>
      <c r="KX7" s="98"/>
      <c r="KY7" s="98"/>
      <c r="KZ7" s="98"/>
      <c r="LA7" s="98"/>
      <c r="LB7" s="98"/>
      <c r="LC7" s="98"/>
      <c r="LD7" s="98"/>
      <c r="LE7" s="98"/>
      <c r="LF7" s="98"/>
      <c r="LG7" s="98"/>
      <c r="LH7" s="98"/>
      <c r="LI7" s="98"/>
      <c r="LJ7" s="98"/>
      <c r="LK7" s="98"/>
      <c r="LL7" s="98"/>
      <c r="LM7" s="98"/>
      <c r="LN7" s="98"/>
      <c r="LO7" s="98"/>
      <c r="LP7" s="98"/>
      <c r="LQ7" s="98"/>
      <c r="LR7" s="98"/>
      <c r="LS7" s="98"/>
      <c r="LT7" s="98"/>
      <c r="LU7" s="98"/>
      <c r="LV7" s="98"/>
      <c r="LW7" s="98"/>
      <c r="LX7" s="98"/>
      <c r="LY7" s="98"/>
      <c r="LZ7" s="98"/>
      <c r="MA7" s="98"/>
      <c r="MB7" s="98"/>
      <c r="MC7" s="98"/>
      <c r="MD7" s="98"/>
      <c r="ME7" s="98"/>
      <c r="MF7" s="98"/>
      <c r="MG7" s="98"/>
      <c r="MH7" s="98"/>
      <c r="MI7" s="98"/>
      <c r="MJ7" s="98"/>
      <c r="MK7" s="98"/>
      <c r="ML7" s="98"/>
      <c r="MM7" s="98"/>
      <c r="MN7" s="98"/>
      <c r="MO7" s="98"/>
      <c r="MP7" s="98"/>
      <c r="MQ7" s="98"/>
      <c r="MR7" s="98"/>
      <c r="MS7" s="98"/>
      <c r="MT7" s="98"/>
      <c r="MU7" s="98"/>
      <c r="MV7" s="98"/>
      <c r="MW7" s="98"/>
      <c r="MX7" s="98"/>
      <c r="MY7" s="98"/>
      <c r="MZ7" s="98"/>
      <c r="NA7" s="98"/>
      <c r="NB7" s="98"/>
      <c r="NC7" s="98"/>
      <c r="ND7" s="98"/>
      <c r="NE7" s="98"/>
      <c r="NF7" s="98"/>
      <c r="NG7" s="98"/>
      <c r="NH7" s="98"/>
      <c r="NI7" s="98"/>
      <c r="NJ7" s="98"/>
      <c r="NK7" s="98"/>
      <c r="NL7" s="98"/>
      <c r="NM7" s="98"/>
      <c r="NN7" s="98"/>
      <c r="NO7" s="98"/>
      <c r="NP7" s="98"/>
      <c r="NQ7" s="98"/>
      <c r="NR7" s="98"/>
      <c r="NS7" s="98"/>
      <c r="NT7" s="98"/>
      <c r="NU7" s="98"/>
      <c r="NV7" s="98"/>
      <c r="NW7" s="98"/>
      <c r="NX7" s="98"/>
      <c r="NY7" s="98"/>
      <c r="NZ7" s="98"/>
      <c r="OA7" s="98"/>
      <c r="OB7" s="98"/>
      <c r="OC7" s="98"/>
      <c r="OD7" s="98"/>
      <c r="OE7" s="98"/>
      <c r="OF7" s="98"/>
      <c r="OG7" s="98"/>
      <c r="OH7" s="98"/>
      <c r="OI7" s="98"/>
      <c r="OJ7" s="98"/>
      <c r="OK7" s="98"/>
      <c r="OL7" s="98"/>
      <c r="OM7" s="98"/>
      <c r="ON7" s="98"/>
      <c r="OO7" s="98"/>
      <c r="OP7" s="98"/>
      <c r="OQ7" s="98"/>
      <c r="OR7" s="98"/>
      <c r="OS7" s="98"/>
      <c r="OT7" s="98"/>
      <c r="OU7" s="98"/>
      <c r="OV7" s="98"/>
      <c r="OW7" s="98"/>
      <c r="OX7" s="98"/>
      <c r="OY7" s="98"/>
      <c r="OZ7" s="98"/>
      <c r="PA7" s="98"/>
      <c r="PB7" s="98"/>
      <c r="PC7" s="98"/>
      <c r="PD7" s="98"/>
      <c r="PE7" s="98"/>
      <c r="PF7" s="98"/>
      <c r="PG7" s="98"/>
      <c r="PH7" s="98"/>
      <c r="PI7" s="98"/>
      <c r="PJ7" s="98"/>
      <c r="PK7" s="98"/>
      <c r="PL7" s="98"/>
      <c r="PM7" s="98"/>
      <c r="PN7" s="98"/>
      <c r="PO7" s="98"/>
      <c r="PP7" s="98"/>
      <c r="PQ7" s="98"/>
      <c r="PR7" s="98"/>
      <c r="PS7" s="98"/>
      <c r="PT7" s="98"/>
      <c r="PU7" s="98"/>
      <c r="PV7" s="98"/>
      <c r="PW7" s="98"/>
      <c r="PX7" s="98"/>
      <c r="PY7" s="98"/>
      <c r="PZ7" s="98"/>
      <c r="QA7" s="98"/>
      <c r="QB7" s="98"/>
      <c r="QC7" s="98"/>
      <c r="QD7" s="98"/>
      <c r="QE7" s="98"/>
      <c r="QF7" s="98"/>
      <c r="QG7" s="98"/>
      <c r="QH7" s="98"/>
      <c r="QI7" s="98"/>
      <c r="QJ7" s="98"/>
      <c r="QK7" s="98"/>
      <c r="QL7" s="98"/>
      <c r="QM7" s="98"/>
      <c r="QN7" s="98"/>
      <c r="QO7" s="98"/>
      <c r="QP7" s="98"/>
      <c r="QQ7" s="98"/>
      <c r="QR7" s="98"/>
      <c r="QS7" s="98"/>
      <c r="QT7" s="98"/>
      <c r="QU7" s="98"/>
      <c r="QV7" s="98"/>
      <c r="QW7" s="98"/>
      <c r="QX7" s="98"/>
      <c r="QY7" s="98"/>
      <c r="QZ7" s="98"/>
      <c r="RA7" s="98"/>
      <c r="RB7" s="98"/>
      <c r="RC7" s="98"/>
      <c r="RD7" s="98"/>
      <c r="RE7" s="98"/>
      <c r="RF7" s="98"/>
      <c r="RG7" s="98"/>
      <c r="RH7" s="98"/>
      <c r="RI7" s="98"/>
      <c r="RJ7" s="98"/>
      <c r="RK7" s="98"/>
      <c r="RL7" s="98"/>
      <c r="RM7" s="98"/>
      <c r="RN7" s="98"/>
      <c r="RO7" s="98"/>
      <c r="RP7" s="98"/>
      <c r="RQ7" s="98"/>
      <c r="RR7" s="98"/>
      <c r="RS7" s="98"/>
      <c r="RT7" s="98"/>
      <c r="RU7" s="98"/>
      <c r="RV7" s="98"/>
      <c r="RW7" s="98"/>
      <c r="RX7" s="98"/>
      <c r="RY7" s="98"/>
      <c r="RZ7" s="98"/>
      <c r="SA7" s="98"/>
      <c r="SB7" s="98"/>
      <c r="SC7" s="98"/>
      <c r="SD7" s="98"/>
      <c r="SE7" s="98"/>
      <c r="SF7" s="98"/>
      <c r="SG7" s="98"/>
      <c r="SH7" s="98"/>
      <c r="SI7" s="98"/>
      <c r="SJ7" s="98"/>
      <c r="SK7" s="98"/>
      <c r="SL7" s="98"/>
      <c r="SM7" s="98"/>
      <c r="SN7" s="98"/>
      <c r="SO7" s="98"/>
      <c r="SP7" s="98"/>
      <c r="SQ7" s="98"/>
      <c r="SR7" s="98"/>
      <c r="SS7" s="98"/>
      <c r="ST7" s="98"/>
      <c r="SU7" s="98"/>
      <c r="SV7" s="98"/>
      <c r="SW7" s="98"/>
      <c r="SX7" s="98"/>
      <c r="SY7" s="98"/>
      <c r="SZ7" s="98"/>
      <c r="TA7" s="98"/>
      <c r="TB7" s="98"/>
      <c r="TC7" s="98"/>
      <c r="TD7" s="98"/>
      <c r="TE7" s="98"/>
      <c r="TF7" s="98"/>
      <c r="TG7" s="98"/>
      <c r="TH7" s="98"/>
      <c r="TI7" s="98"/>
      <c r="TJ7" s="98"/>
      <c r="TK7" s="98"/>
      <c r="TL7" s="98"/>
      <c r="TM7" s="98"/>
      <c r="TN7" s="98"/>
      <c r="TO7" s="98"/>
      <c r="TP7" s="98"/>
      <c r="TQ7" s="98"/>
      <c r="TR7" s="98"/>
      <c r="TS7" s="98"/>
      <c r="TT7" s="98"/>
      <c r="TU7" s="98"/>
      <c r="TV7" s="98"/>
      <c r="TW7" s="98"/>
      <c r="TX7" s="98"/>
      <c r="TY7" s="98"/>
      <c r="TZ7" s="98"/>
      <c r="UA7" s="98"/>
      <c r="UB7" s="98"/>
      <c r="UC7" s="98"/>
      <c r="UD7" s="98"/>
      <c r="UE7" s="98"/>
      <c r="UF7" s="98"/>
      <c r="UG7" s="98"/>
      <c r="UH7" s="98"/>
      <c r="UI7" s="98"/>
      <c r="UJ7" s="98"/>
      <c r="UK7" s="98"/>
      <c r="UL7" s="98"/>
      <c r="UM7" s="98"/>
      <c r="UN7" s="98"/>
      <c r="UO7" s="98"/>
      <c r="UP7" s="98"/>
      <c r="UQ7" s="98"/>
      <c r="UR7" s="98"/>
      <c r="US7" s="98"/>
      <c r="UT7" s="98"/>
      <c r="UU7" s="98"/>
      <c r="UV7" s="98"/>
      <c r="UW7" s="98"/>
      <c r="UX7" s="98"/>
      <c r="UY7" s="98"/>
      <c r="UZ7" s="98"/>
      <c r="VA7" s="98"/>
      <c r="VB7" s="98"/>
      <c r="VC7" s="98"/>
      <c r="VD7" s="98"/>
      <c r="VE7" s="98"/>
      <c r="VF7" s="98"/>
      <c r="VG7" s="98"/>
      <c r="VH7" s="98"/>
      <c r="VI7" s="98"/>
      <c r="VJ7" s="98"/>
      <c r="VK7" s="98"/>
      <c r="VL7" s="98"/>
      <c r="VM7" s="98"/>
      <c r="VN7" s="98"/>
      <c r="VO7" s="98"/>
      <c r="VP7" s="98"/>
      <c r="VQ7" s="98"/>
      <c r="VR7" s="98"/>
      <c r="VS7" s="98"/>
      <c r="VT7" s="98"/>
      <c r="VU7" s="98"/>
      <c r="VV7" s="98"/>
      <c r="VW7" s="98"/>
      <c r="VX7" s="98"/>
      <c r="VY7" s="98"/>
      <c r="VZ7" s="98"/>
      <c r="WA7" s="98"/>
      <c r="WB7" s="98"/>
      <c r="WC7" s="98"/>
      <c r="WD7" s="98"/>
      <c r="WE7" s="98"/>
      <c r="WF7" s="98"/>
      <c r="WG7" s="98"/>
      <c r="WH7" s="98"/>
      <c r="WI7" s="98"/>
      <c r="WJ7" s="98"/>
      <c r="WK7" s="98"/>
      <c r="WL7" s="98"/>
      <c r="WM7" s="98"/>
      <c r="WN7" s="98"/>
      <c r="WO7" s="98"/>
      <c r="WP7" s="98"/>
      <c r="WQ7" s="98"/>
      <c r="WR7" s="98"/>
      <c r="WS7" s="98"/>
      <c r="WT7" s="98"/>
      <c r="WU7" s="98"/>
      <c r="WV7" s="98"/>
      <c r="WW7" s="98"/>
      <c r="WX7" s="98"/>
      <c r="WY7" s="98"/>
      <c r="WZ7" s="98"/>
      <c r="XA7" s="98"/>
      <c r="XB7" s="98"/>
      <c r="XC7" s="98"/>
      <c r="XD7" s="98"/>
      <c r="XE7" s="98"/>
      <c r="XF7" s="98"/>
      <c r="XG7" s="98"/>
      <c r="XH7" s="98"/>
      <c r="XI7" s="98"/>
      <c r="XJ7" s="98"/>
      <c r="XK7" s="98"/>
      <c r="XL7" s="98"/>
      <c r="XM7" s="98"/>
      <c r="XN7" s="98"/>
      <c r="XO7" s="98"/>
      <c r="XP7" s="98"/>
      <c r="XQ7" s="98"/>
      <c r="XR7" s="98"/>
      <c r="XS7" s="98"/>
      <c r="XT7" s="98"/>
      <c r="XU7" s="98"/>
      <c r="XV7" s="98"/>
      <c r="XW7" s="98"/>
      <c r="XX7" s="98"/>
      <c r="XY7" s="98"/>
      <c r="XZ7" s="98"/>
      <c r="YA7" s="98"/>
      <c r="YB7" s="98"/>
      <c r="YC7" s="98"/>
      <c r="YD7" s="98"/>
      <c r="YE7" s="98"/>
      <c r="YF7" s="98"/>
      <c r="YG7" s="98"/>
      <c r="YH7" s="98"/>
      <c r="YI7" s="98"/>
      <c r="YJ7" s="98"/>
      <c r="YK7" s="98"/>
      <c r="YL7" s="98"/>
      <c r="YM7" s="98"/>
      <c r="YN7" s="98"/>
      <c r="YO7" s="98"/>
      <c r="YP7" s="98"/>
      <c r="YQ7" s="98"/>
      <c r="YR7" s="98"/>
      <c r="YS7" s="98"/>
      <c r="YT7" s="98"/>
      <c r="YU7" s="98"/>
      <c r="YV7" s="98"/>
      <c r="YW7" s="98"/>
      <c r="YX7" s="98"/>
      <c r="YY7" s="98"/>
      <c r="YZ7" s="98"/>
      <c r="ZA7" s="98"/>
      <c r="ZB7" s="98"/>
      <c r="ZC7" s="98"/>
      <c r="ZD7" s="98"/>
      <c r="ZE7" s="98"/>
      <c r="ZF7" s="98"/>
      <c r="ZG7" s="98"/>
      <c r="ZH7" s="98"/>
      <c r="ZI7" s="98"/>
      <c r="ZJ7" s="98"/>
      <c r="ZK7" s="98"/>
      <c r="ZL7" s="98"/>
      <c r="ZM7" s="98"/>
      <c r="ZN7" s="98"/>
      <c r="ZO7" s="98"/>
      <c r="ZP7" s="98"/>
      <c r="ZQ7" s="98"/>
      <c r="ZR7" s="98"/>
      <c r="ZS7" s="98"/>
      <c r="ZT7" s="98"/>
      <c r="ZU7" s="98"/>
      <c r="ZV7" s="98"/>
      <c r="ZW7" s="98"/>
      <c r="ZX7" s="98"/>
      <c r="ZY7" s="98"/>
      <c r="ZZ7" s="98"/>
      <c r="AAA7" s="98"/>
      <c r="AAB7" s="98"/>
      <c r="AAC7" s="98"/>
      <c r="AAD7" s="98"/>
      <c r="AAE7" s="98"/>
      <c r="AAF7" s="98"/>
      <c r="AAG7" s="98"/>
      <c r="AAH7" s="98"/>
      <c r="AAI7" s="98"/>
      <c r="AAJ7" s="98"/>
      <c r="AAK7" s="98"/>
      <c r="AAL7" s="98"/>
      <c r="AAM7" s="98"/>
      <c r="AAN7" s="98"/>
      <c r="AAO7" s="98"/>
      <c r="AAP7" s="98"/>
      <c r="AAQ7" s="98"/>
      <c r="AAR7" s="98"/>
      <c r="AAS7" s="98"/>
      <c r="AAT7" s="98"/>
      <c r="AAU7" s="98"/>
      <c r="AAV7" s="98"/>
      <c r="AAW7" s="98"/>
      <c r="AAX7" s="98"/>
      <c r="AAY7" s="98"/>
      <c r="AAZ7" s="98"/>
      <c r="ABA7" s="98"/>
      <c r="ABB7" s="98"/>
      <c r="ABC7" s="98"/>
      <c r="ABD7" s="98"/>
      <c r="ABE7" s="98"/>
      <c r="ABF7" s="98"/>
      <c r="ABG7" s="98"/>
      <c r="ABH7" s="98"/>
      <c r="ABI7" s="98"/>
      <c r="ABJ7" s="98"/>
      <c r="ABK7" s="98"/>
      <c r="ABL7" s="98"/>
      <c r="ABM7" s="98"/>
      <c r="ABN7" s="98"/>
      <c r="ABO7" s="98"/>
      <c r="ABP7" s="98"/>
      <c r="ABQ7" s="98"/>
      <c r="ABR7" s="98"/>
      <c r="ABS7" s="98"/>
      <c r="ABT7" s="98"/>
      <c r="ABU7" s="98"/>
      <c r="ABV7" s="98"/>
      <c r="ABW7" s="98"/>
      <c r="ABX7" s="98"/>
      <c r="ABY7" s="98"/>
      <c r="ABZ7" s="98"/>
      <c r="ACA7" s="98"/>
      <c r="ACB7" s="98"/>
      <c r="ACC7" s="98"/>
      <c r="ACD7" s="98"/>
      <c r="ACE7" s="98"/>
      <c r="ACF7" s="98"/>
      <c r="ACG7" s="98"/>
      <c r="ACH7" s="98"/>
      <c r="ACI7" s="98"/>
      <c r="ACJ7" s="98"/>
      <c r="ACK7" s="98"/>
      <c r="ACL7" s="98"/>
      <c r="ACM7" s="98"/>
      <c r="ACN7" s="98"/>
      <c r="ACO7" s="98"/>
      <c r="ACP7" s="98"/>
      <c r="ACQ7" s="98"/>
      <c r="ACR7" s="98"/>
      <c r="ACS7" s="98"/>
      <c r="ACT7" s="98"/>
      <c r="ACU7" s="98"/>
      <c r="ACV7" s="98"/>
      <c r="ACW7" s="98"/>
      <c r="ACX7" s="98"/>
      <c r="ACY7" s="98"/>
      <c r="ACZ7" s="98"/>
      <c r="ADA7" s="98"/>
      <c r="ADB7" s="98"/>
      <c r="ADC7" s="98"/>
      <c r="ADD7" s="98"/>
      <c r="ADE7" s="98"/>
      <c r="ADF7" s="98"/>
      <c r="ADG7" s="98"/>
      <c r="ADH7" s="98"/>
      <c r="ADI7" s="98"/>
      <c r="ADJ7" s="98"/>
      <c r="ADK7" s="98"/>
      <c r="ADL7" s="98"/>
      <c r="ADM7" s="98"/>
      <c r="ADN7" s="98"/>
      <c r="ADO7" s="98"/>
      <c r="ADP7" s="98"/>
      <c r="ADQ7" s="98"/>
      <c r="ADR7" s="98"/>
      <c r="ADS7" s="98"/>
      <c r="ADT7" s="98"/>
      <c r="ADU7" s="98"/>
      <c r="ADV7" s="98"/>
      <c r="ADW7" s="98"/>
      <c r="ADX7" s="98"/>
      <c r="ADY7" s="98"/>
      <c r="ADZ7" s="98"/>
      <c r="AEA7" s="98"/>
      <c r="AEB7" s="98"/>
      <c r="AEC7" s="98"/>
      <c r="AED7" s="98"/>
      <c r="AEE7" s="98"/>
      <c r="AEF7" s="98"/>
      <c r="AEG7" s="98"/>
      <c r="AEH7" s="98"/>
      <c r="AEI7" s="98"/>
      <c r="AEJ7" s="98"/>
      <c r="AEK7" s="98"/>
      <c r="AEL7" s="98"/>
      <c r="AEM7" s="98"/>
      <c r="AEN7" s="98"/>
      <c r="AEO7" s="98"/>
      <c r="AEP7" s="98"/>
      <c r="AEQ7" s="98"/>
      <c r="AER7" s="98"/>
      <c r="AES7" s="98"/>
      <c r="AET7" s="98"/>
      <c r="AEU7" s="98"/>
      <c r="AEV7" s="98"/>
      <c r="AEW7" s="98"/>
      <c r="AEX7" s="98"/>
      <c r="AEY7" s="98"/>
      <c r="AEZ7" s="98"/>
      <c r="AFA7" s="98"/>
      <c r="AFB7" s="98"/>
      <c r="AFC7" s="98"/>
      <c r="AFD7" s="98"/>
      <c r="AFE7" s="98"/>
      <c r="AFF7" s="98"/>
      <c r="AFG7" s="98"/>
      <c r="AFH7" s="98"/>
      <c r="AFI7" s="98"/>
      <c r="AFJ7" s="98"/>
      <c r="AFK7" s="98"/>
      <c r="AFL7" s="98"/>
      <c r="AFM7" s="98"/>
      <c r="AFN7" s="98"/>
      <c r="AFO7" s="98"/>
      <c r="AFP7" s="98"/>
      <c r="AFQ7" s="98"/>
      <c r="AFR7" s="98"/>
      <c r="AFS7" s="98"/>
      <c r="AFT7" s="98"/>
      <c r="AFU7" s="98"/>
      <c r="AFV7" s="98"/>
      <c r="AFW7" s="98"/>
      <c r="AFX7" s="98"/>
      <c r="AFY7" s="98"/>
      <c r="AFZ7" s="98"/>
      <c r="AGA7" s="98"/>
      <c r="AGB7" s="98"/>
      <c r="AGC7" s="98"/>
      <c r="AGD7" s="98"/>
      <c r="AGE7" s="98"/>
      <c r="AGF7" s="98"/>
      <c r="AGG7" s="98"/>
      <c r="AGH7" s="98"/>
      <c r="AGI7" s="98"/>
      <c r="AGJ7" s="98"/>
      <c r="AGK7" s="98"/>
      <c r="AGL7" s="98"/>
      <c r="AGM7" s="98"/>
      <c r="AGN7" s="98"/>
      <c r="AGO7" s="98"/>
      <c r="AGP7" s="98"/>
      <c r="AGQ7" s="98"/>
      <c r="AGR7" s="98"/>
      <c r="AGS7" s="98"/>
      <c r="AGT7" s="98"/>
      <c r="AGU7" s="98"/>
      <c r="AGV7" s="98"/>
      <c r="AGW7" s="98"/>
      <c r="AGX7" s="98"/>
      <c r="AGY7" s="98"/>
      <c r="AGZ7" s="98"/>
      <c r="AHA7" s="98"/>
      <c r="AHB7" s="98"/>
      <c r="AHC7" s="98"/>
      <c r="AHD7" s="98"/>
      <c r="AHE7" s="98"/>
      <c r="AHF7" s="98"/>
      <c r="AHG7" s="98"/>
      <c r="AHH7" s="98"/>
      <c r="AHI7" s="98"/>
      <c r="AHJ7" s="98"/>
      <c r="AHK7" s="98"/>
      <c r="AHL7" s="98"/>
      <c r="AHM7" s="98"/>
      <c r="AHN7" s="98"/>
      <c r="AHO7" s="98"/>
      <c r="AHP7" s="98"/>
      <c r="AHQ7" s="98"/>
      <c r="AHR7" s="98"/>
      <c r="AHS7" s="98"/>
      <c r="AHT7" s="98"/>
      <c r="AHU7" s="98"/>
      <c r="AHV7" s="98"/>
      <c r="AHW7" s="98"/>
      <c r="AHX7" s="98"/>
      <c r="AHY7" s="98"/>
      <c r="AHZ7" s="98"/>
      <c r="AIA7" s="98"/>
      <c r="AIB7" s="98"/>
      <c r="AIC7" s="98"/>
      <c r="AID7" s="98"/>
      <c r="AIE7" s="98"/>
      <c r="AIF7" s="98"/>
      <c r="AIG7" s="98"/>
      <c r="AIH7" s="98"/>
      <c r="AII7" s="98"/>
      <c r="AIJ7" s="98"/>
      <c r="AIK7" s="98"/>
      <c r="AIL7" s="98"/>
      <c r="AIM7" s="98"/>
      <c r="AIN7" s="98"/>
      <c r="AIO7" s="98"/>
      <c r="AIP7" s="98"/>
      <c r="AIQ7" s="98"/>
      <c r="AIR7" s="98"/>
      <c r="AIS7" s="98"/>
      <c r="AIT7" s="98"/>
      <c r="AIU7" s="98"/>
      <c r="AIV7" s="98"/>
      <c r="AIW7" s="98"/>
      <c r="AIX7" s="98"/>
      <c r="AIY7" s="98"/>
      <c r="AIZ7" s="98"/>
      <c r="AJA7" s="98"/>
      <c r="AJB7" s="98"/>
      <c r="AJC7" s="98"/>
      <c r="AJD7" s="98"/>
      <c r="AJE7" s="98"/>
      <c r="AJF7" s="98"/>
      <c r="AJG7" s="98"/>
      <c r="AJH7" s="98"/>
      <c r="AJI7" s="98"/>
      <c r="AJJ7" s="98"/>
      <c r="AJK7" s="98"/>
      <c r="AJL7" s="98"/>
      <c r="AJM7" s="98"/>
      <c r="AJN7" s="98"/>
      <c r="AJO7" s="98"/>
      <c r="AJP7" s="98"/>
      <c r="AJQ7" s="98"/>
      <c r="AJR7" s="98"/>
      <c r="AJS7" s="98"/>
      <c r="AJT7" s="98"/>
      <c r="AJU7" s="98"/>
      <c r="AJV7" s="98"/>
      <c r="AJW7" s="98"/>
      <c r="AJX7" s="98"/>
      <c r="AJY7" s="98"/>
      <c r="AJZ7" s="98"/>
      <c r="AKA7" s="98"/>
      <c r="AKB7" s="98"/>
      <c r="AKC7" s="98"/>
      <c r="AKD7" s="98"/>
      <c r="AKE7" s="98"/>
    </row>
    <row r="8" spans="1:967" s="66" customFormat="1">
      <c r="A8" s="98"/>
      <c r="B8" s="314"/>
      <c r="C8" s="320" t="s">
        <v>38</v>
      </c>
      <c r="D8" s="321" t="s">
        <v>24</v>
      </c>
      <c r="E8" s="408">
        <v>0.99</v>
      </c>
      <c r="F8" s="409">
        <f>Calculations!E9</f>
        <v>0.99</v>
      </c>
      <c r="G8" s="409">
        <v>0.98</v>
      </c>
      <c r="H8" s="415">
        <f>Calculations!O9</f>
        <v>0.98</v>
      </c>
      <c r="I8" s="136"/>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c r="HQ8" s="98"/>
      <c r="HR8" s="98"/>
      <c r="HS8" s="98"/>
      <c r="HT8" s="98"/>
      <c r="HU8" s="98"/>
      <c r="HV8" s="98"/>
      <c r="HW8" s="98"/>
      <c r="HX8" s="98"/>
      <c r="HY8" s="98"/>
      <c r="HZ8" s="98"/>
      <c r="IA8" s="98"/>
      <c r="IB8" s="98"/>
      <c r="IC8" s="98"/>
      <c r="ID8" s="98"/>
      <c r="IE8" s="98"/>
      <c r="IF8" s="98"/>
      <c r="IG8" s="98"/>
      <c r="IH8" s="98"/>
      <c r="II8" s="98"/>
      <c r="IJ8" s="98"/>
      <c r="IK8" s="98"/>
      <c r="IL8" s="98"/>
      <c r="IM8" s="98"/>
      <c r="IN8" s="98"/>
      <c r="IO8" s="98"/>
      <c r="IP8" s="98"/>
      <c r="IQ8" s="98"/>
      <c r="IR8" s="98"/>
      <c r="IS8" s="98"/>
      <c r="IT8" s="98"/>
      <c r="IU8" s="98"/>
      <c r="IV8" s="98"/>
      <c r="IW8" s="98"/>
      <c r="IX8" s="98"/>
      <c r="IY8" s="98"/>
      <c r="IZ8" s="98"/>
      <c r="JA8" s="98"/>
      <c r="JB8" s="98"/>
      <c r="JC8" s="98"/>
      <c r="JD8" s="98"/>
      <c r="JE8" s="98"/>
      <c r="JF8" s="98"/>
      <c r="JG8" s="98"/>
      <c r="JH8" s="98"/>
      <c r="JI8" s="98"/>
      <c r="JJ8" s="98"/>
      <c r="JK8" s="98"/>
      <c r="JL8" s="98"/>
      <c r="JM8" s="98"/>
      <c r="JN8" s="98"/>
      <c r="JO8" s="98"/>
      <c r="JP8" s="98"/>
      <c r="JQ8" s="98"/>
      <c r="JR8" s="98"/>
      <c r="JS8" s="98"/>
      <c r="JT8" s="98"/>
      <c r="JU8" s="98"/>
      <c r="JV8" s="98"/>
      <c r="JW8" s="98"/>
      <c r="JX8" s="98"/>
      <c r="JY8" s="98"/>
      <c r="JZ8" s="98"/>
      <c r="KA8" s="98"/>
      <c r="KB8" s="98"/>
      <c r="KC8" s="98"/>
      <c r="KD8" s="98"/>
      <c r="KE8" s="98"/>
      <c r="KF8" s="98"/>
      <c r="KG8" s="98"/>
      <c r="KH8" s="98"/>
      <c r="KI8" s="98"/>
      <c r="KJ8" s="98"/>
      <c r="KK8" s="98"/>
      <c r="KL8" s="98"/>
      <c r="KM8" s="98"/>
      <c r="KN8" s="98"/>
      <c r="KO8" s="98"/>
      <c r="KP8" s="98"/>
      <c r="KQ8" s="98"/>
      <c r="KR8" s="98"/>
      <c r="KS8" s="98"/>
      <c r="KT8" s="98"/>
      <c r="KU8" s="98"/>
      <c r="KV8" s="98"/>
      <c r="KW8" s="98"/>
      <c r="KX8" s="98"/>
      <c r="KY8" s="98"/>
      <c r="KZ8" s="98"/>
      <c r="LA8" s="98"/>
      <c r="LB8" s="98"/>
      <c r="LC8" s="98"/>
      <c r="LD8" s="98"/>
      <c r="LE8" s="98"/>
      <c r="LF8" s="98"/>
      <c r="LG8" s="98"/>
      <c r="LH8" s="98"/>
      <c r="LI8" s="98"/>
      <c r="LJ8" s="98"/>
      <c r="LK8" s="98"/>
      <c r="LL8" s="98"/>
      <c r="LM8" s="98"/>
      <c r="LN8" s="98"/>
      <c r="LO8" s="98"/>
      <c r="LP8" s="98"/>
      <c r="LQ8" s="98"/>
      <c r="LR8" s="98"/>
      <c r="LS8" s="98"/>
      <c r="LT8" s="98"/>
      <c r="LU8" s="98"/>
      <c r="LV8" s="98"/>
      <c r="LW8" s="98"/>
      <c r="LX8" s="98"/>
      <c r="LY8" s="98"/>
      <c r="LZ8" s="98"/>
      <c r="MA8" s="98"/>
      <c r="MB8" s="98"/>
      <c r="MC8" s="98"/>
      <c r="MD8" s="98"/>
      <c r="ME8" s="98"/>
      <c r="MF8" s="98"/>
      <c r="MG8" s="98"/>
      <c r="MH8" s="98"/>
      <c r="MI8" s="98"/>
      <c r="MJ8" s="98"/>
      <c r="MK8" s="98"/>
      <c r="ML8" s="98"/>
      <c r="MM8" s="98"/>
      <c r="MN8" s="98"/>
      <c r="MO8" s="98"/>
      <c r="MP8" s="98"/>
      <c r="MQ8" s="98"/>
      <c r="MR8" s="98"/>
      <c r="MS8" s="98"/>
      <c r="MT8" s="98"/>
      <c r="MU8" s="98"/>
      <c r="MV8" s="98"/>
      <c r="MW8" s="98"/>
      <c r="MX8" s="98"/>
      <c r="MY8" s="98"/>
      <c r="MZ8" s="98"/>
      <c r="NA8" s="98"/>
      <c r="NB8" s="98"/>
      <c r="NC8" s="98"/>
      <c r="ND8" s="98"/>
      <c r="NE8" s="98"/>
      <c r="NF8" s="98"/>
      <c r="NG8" s="98"/>
      <c r="NH8" s="98"/>
      <c r="NI8" s="98"/>
      <c r="NJ8" s="98"/>
      <c r="NK8" s="98"/>
      <c r="NL8" s="98"/>
      <c r="NM8" s="98"/>
      <c r="NN8" s="98"/>
      <c r="NO8" s="98"/>
      <c r="NP8" s="98"/>
      <c r="NQ8" s="98"/>
      <c r="NR8" s="98"/>
      <c r="NS8" s="98"/>
      <c r="NT8" s="98"/>
      <c r="NU8" s="98"/>
      <c r="NV8" s="98"/>
      <c r="NW8" s="98"/>
      <c r="NX8" s="98"/>
      <c r="NY8" s="98"/>
      <c r="NZ8" s="98"/>
      <c r="OA8" s="98"/>
      <c r="OB8" s="98"/>
      <c r="OC8" s="98"/>
      <c r="OD8" s="98"/>
      <c r="OE8" s="98"/>
      <c r="OF8" s="98"/>
      <c r="OG8" s="98"/>
      <c r="OH8" s="98"/>
      <c r="OI8" s="98"/>
      <c r="OJ8" s="98"/>
      <c r="OK8" s="98"/>
      <c r="OL8" s="98"/>
      <c r="OM8" s="98"/>
      <c r="ON8" s="98"/>
      <c r="OO8" s="98"/>
      <c r="OP8" s="98"/>
      <c r="OQ8" s="98"/>
      <c r="OR8" s="98"/>
      <c r="OS8" s="98"/>
      <c r="OT8" s="98"/>
      <c r="OU8" s="98"/>
      <c r="OV8" s="98"/>
      <c r="OW8" s="98"/>
      <c r="OX8" s="98"/>
      <c r="OY8" s="98"/>
      <c r="OZ8" s="98"/>
      <c r="PA8" s="98"/>
      <c r="PB8" s="98"/>
      <c r="PC8" s="98"/>
      <c r="PD8" s="98"/>
      <c r="PE8" s="98"/>
      <c r="PF8" s="98"/>
      <c r="PG8" s="98"/>
      <c r="PH8" s="98"/>
      <c r="PI8" s="98"/>
      <c r="PJ8" s="98"/>
      <c r="PK8" s="98"/>
      <c r="PL8" s="98"/>
      <c r="PM8" s="98"/>
      <c r="PN8" s="98"/>
      <c r="PO8" s="98"/>
      <c r="PP8" s="98"/>
      <c r="PQ8" s="98"/>
      <c r="PR8" s="98"/>
      <c r="PS8" s="98"/>
      <c r="PT8" s="98"/>
      <c r="PU8" s="98"/>
      <c r="PV8" s="98"/>
      <c r="PW8" s="98"/>
      <c r="PX8" s="98"/>
      <c r="PY8" s="98"/>
      <c r="PZ8" s="98"/>
      <c r="QA8" s="98"/>
      <c r="QB8" s="98"/>
      <c r="QC8" s="98"/>
      <c r="QD8" s="98"/>
      <c r="QE8" s="98"/>
      <c r="QF8" s="98"/>
      <c r="QG8" s="98"/>
      <c r="QH8" s="98"/>
      <c r="QI8" s="98"/>
      <c r="QJ8" s="98"/>
      <c r="QK8" s="98"/>
      <c r="QL8" s="98"/>
      <c r="QM8" s="98"/>
      <c r="QN8" s="98"/>
      <c r="QO8" s="98"/>
      <c r="QP8" s="98"/>
      <c r="QQ8" s="98"/>
      <c r="QR8" s="98"/>
      <c r="QS8" s="98"/>
      <c r="QT8" s="98"/>
      <c r="QU8" s="98"/>
      <c r="QV8" s="98"/>
      <c r="QW8" s="98"/>
      <c r="QX8" s="98"/>
      <c r="QY8" s="98"/>
      <c r="QZ8" s="98"/>
      <c r="RA8" s="98"/>
      <c r="RB8" s="98"/>
      <c r="RC8" s="98"/>
      <c r="RD8" s="98"/>
      <c r="RE8" s="98"/>
      <c r="RF8" s="98"/>
      <c r="RG8" s="98"/>
      <c r="RH8" s="98"/>
      <c r="RI8" s="98"/>
      <c r="RJ8" s="98"/>
      <c r="RK8" s="98"/>
      <c r="RL8" s="98"/>
      <c r="RM8" s="98"/>
      <c r="RN8" s="98"/>
      <c r="RO8" s="98"/>
      <c r="RP8" s="98"/>
      <c r="RQ8" s="98"/>
      <c r="RR8" s="98"/>
      <c r="RS8" s="98"/>
      <c r="RT8" s="98"/>
      <c r="RU8" s="98"/>
      <c r="RV8" s="98"/>
      <c r="RW8" s="98"/>
      <c r="RX8" s="98"/>
      <c r="RY8" s="98"/>
      <c r="RZ8" s="98"/>
      <c r="SA8" s="98"/>
      <c r="SB8" s="98"/>
      <c r="SC8" s="98"/>
      <c r="SD8" s="98"/>
      <c r="SE8" s="98"/>
      <c r="SF8" s="98"/>
      <c r="SG8" s="98"/>
      <c r="SH8" s="98"/>
      <c r="SI8" s="98"/>
      <c r="SJ8" s="98"/>
      <c r="SK8" s="98"/>
      <c r="SL8" s="98"/>
      <c r="SM8" s="98"/>
      <c r="SN8" s="98"/>
      <c r="SO8" s="98"/>
      <c r="SP8" s="98"/>
      <c r="SQ8" s="98"/>
      <c r="SR8" s="98"/>
      <c r="SS8" s="98"/>
      <c r="ST8" s="98"/>
      <c r="SU8" s="98"/>
      <c r="SV8" s="98"/>
      <c r="SW8" s="98"/>
      <c r="SX8" s="98"/>
      <c r="SY8" s="98"/>
      <c r="SZ8" s="98"/>
      <c r="TA8" s="98"/>
      <c r="TB8" s="98"/>
      <c r="TC8" s="98"/>
      <c r="TD8" s="98"/>
      <c r="TE8" s="98"/>
      <c r="TF8" s="98"/>
      <c r="TG8" s="98"/>
      <c r="TH8" s="98"/>
      <c r="TI8" s="98"/>
      <c r="TJ8" s="98"/>
      <c r="TK8" s="98"/>
      <c r="TL8" s="98"/>
      <c r="TM8" s="98"/>
      <c r="TN8" s="98"/>
      <c r="TO8" s="98"/>
      <c r="TP8" s="98"/>
      <c r="TQ8" s="98"/>
      <c r="TR8" s="98"/>
      <c r="TS8" s="98"/>
      <c r="TT8" s="98"/>
      <c r="TU8" s="98"/>
      <c r="TV8" s="98"/>
      <c r="TW8" s="98"/>
      <c r="TX8" s="98"/>
      <c r="TY8" s="98"/>
      <c r="TZ8" s="98"/>
      <c r="UA8" s="98"/>
      <c r="UB8" s="98"/>
      <c r="UC8" s="98"/>
      <c r="UD8" s="98"/>
      <c r="UE8" s="98"/>
      <c r="UF8" s="98"/>
      <c r="UG8" s="98"/>
      <c r="UH8" s="98"/>
      <c r="UI8" s="98"/>
      <c r="UJ8" s="98"/>
      <c r="UK8" s="98"/>
      <c r="UL8" s="98"/>
      <c r="UM8" s="98"/>
      <c r="UN8" s="98"/>
      <c r="UO8" s="98"/>
      <c r="UP8" s="98"/>
      <c r="UQ8" s="98"/>
      <c r="UR8" s="98"/>
      <c r="US8" s="98"/>
      <c r="UT8" s="98"/>
      <c r="UU8" s="98"/>
      <c r="UV8" s="98"/>
      <c r="UW8" s="98"/>
      <c r="UX8" s="98"/>
      <c r="UY8" s="98"/>
      <c r="UZ8" s="98"/>
      <c r="VA8" s="98"/>
      <c r="VB8" s="98"/>
      <c r="VC8" s="98"/>
      <c r="VD8" s="98"/>
      <c r="VE8" s="98"/>
      <c r="VF8" s="98"/>
      <c r="VG8" s="98"/>
      <c r="VH8" s="98"/>
      <c r="VI8" s="98"/>
      <c r="VJ8" s="98"/>
      <c r="VK8" s="98"/>
      <c r="VL8" s="98"/>
      <c r="VM8" s="98"/>
      <c r="VN8" s="98"/>
      <c r="VO8" s="98"/>
      <c r="VP8" s="98"/>
      <c r="VQ8" s="98"/>
      <c r="VR8" s="98"/>
      <c r="VS8" s="98"/>
      <c r="VT8" s="98"/>
      <c r="VU8" s="98"/>
      <c r="VV8" s="98"/>
      <c r="VW8" s="98"/>
      <c r="VX8" s="98"/>
      <c r="VY8" s="98"/>
      <c r="VZ8" s="98"/>
      <c r="WA8" s="98"/>
      <c r="WB8" s="98"/>
      <c r="WC8" s="98"/>
      <c r="WD8" s="98"/>
      <c r="WE8" s="98"/>
      <c r="WF8" s="98"/>
      <c r="WG8" s="98"/>
      <c r="WH8" s="98"/>
      <c r="WI8" s="98"/>
      <c r="WJ8" s="98"/>
      <c r="WK8" s="98"/>
      <c r="WL8" s="98"/>
      <c r="WM8" s="98"/>
      <c r="WN8" s="98"/>
      <c r="WO8" s="98"/>
      <c r="WP8" s="98"/>
      <c r="WQ8" s="98"/>
      <c r="WR8" s="98"/>
      <c r="WS8" s="98"/>
      <c r="WT8" s="98"/>
      <c r="WU8" s="98"/>
      <c r="WV8" s="98"/>
      <c r="WW8" s="98"/>
      <c r="WX8" s="98"/>
      <c r="WY8" s="98"/>
      <c r="WZ8" s="98"/>
      <c r="XA8" s="98"/>
      <c r="XB8" s="98"/>
      <c r="XC8" s="98"/>
      <c r="XD8" s="98"/>
      <c r="XE8" s="98"/>
      <c r="XF8" s="98"/>
      <c r="XG8" s="98"/>
      <c r="XH8" s="98"/>
      <c r="XI8" s="98"/>
      <c r="XJ8" s="98"/>
      <c r="XK8" s="98"/>
      <c r="XL8" s="98"/>
      <c r="XM8" s="98"/>
      <c r="XN8" s="98"/>
      <c r="XO8" s="98"/>
      <c r="XP8" s="98"/>
      <c r="XQ8" s="98"/>
      <c r="XR8" s="98"/>
      <c r="XS8" s="98"/>
      <c r="XT8" s="98"/>
      <c r="XU8" s="98"/>
      <c r="XV8" s="98"/>
      <c r="XW8" s="98"/>
      <c r="XX8" s="98"/>
      <c r="XY8" s="98"/>
      <c r="XZ8" s="98"/>
      <c r="YA8" s="98"/>
      <c r="YB8" s="98"/>
      <c r="YC8" s="98"/>
      <c r="YD8" s="98"/>
      <c r="YE8" s="98"/>
      <c r="YF8" s="98"/>
      <c r="YG8" s="98"/>
      <c r="YH8" s="98"/>
      <c r="YI8" s="98"/>
      <c r="YJ8" s="98"/>
      <c r="YK8" s="98"/>
      <c r="YL8" s="98"/>
      <c r="YM8" s="98"/>
      <c r="YN8" s="98"/>
      <c r="YO8" s="98"/>
      <c r="YP8" s="98"/>
      <c r="YQ8" s="98"/>
      <c r="YR8" s="98"/>
      <c r="YS8" s="98"/>
      <c r="YT8" s="98"/>
      <c r="YU8" s="98"/>
      <c r="YV8" s="98"/>
      <c r="YW8" s="98"/>
      <c r="YX8" s="98"/>
      <c r="YY8" s="98"/>
      <c r="YZ8" s="98"/>
      <c r="ZA8" s="98"/>
      <c r="ZB8" s="98"/>
      <c r="ZC8" s="98"/>
      <c r="ZD8" s="98"/>
      <c r="ZE8" s="98"/>
      <c r="ZF8" s="98"/>
      <c r="ZG8" s="98"/>
      <c r="ZH8" s="98"/>
      <c r="ZI8" s="98"/>
      <c r="ZJ8" s="98"/>
      <c r="ZK8" s="98"/>
      <c r="ZL8" s="98"/>
      <c r="ZM8" s="98"/>
      <c r="ZN8" s="98"/>
      <c r="ZO8" s="98"/>
      <c r="ZP8" s="98"/>
      <c r="ZQ8" s="98"/>
      <c r="ZR8" s="98"/>
      <c r="ZS8" s="98"/>
      <c r="ZT8" s="98"/>
      <c r="ZU8" s="98"/>
      <c r="ZV8" s="98"/>
      <c r="ZW8" s="98"/>
      <c r="ZX8" s="98"/>
      <c r="ZY8" s="98"/>
      <c r="ZZ8" s="98"/>
      <c r="AAA8" s="98"/>
      <c r="AAB8" s="98"/>
      <c r="AAC8" s="98"/>
      <c r="AAD8" s="98"/>
      <c r="AAE8" s="98"/>
      <c r="AAF8" s="98"/>
      <c r="AAG8" s="98"/>
      <c r="AAH8" s="98"/>
      <c r="AAI8" s="98"/>
      <c r="AAJ8" s="98"/>
      <c r="AAK8" s="98"/>
      <c r="AAL8" s="98"/>
      <c r="AAM8" s="98"/>
      <c r="AAN8" s="98"/>
      <c r="AAO8" s="98"/>
      <c r="AAP8" s="98"/>
      <c r="AAQ8" s="98"/>
      <c r="AAR8" s="98"/>
      <c r="AAS8" s="98"/>
      <c r="AAT8" s="98"/>
      <c r="AAU8" s="98"/>
      <c r="AAV8" s="98"/>
      <c r="AAW8" s="98"/>
      <c r="AAX8" s="98"/>
      <c r="AAY8" s="98"/>
      <c r="AAZ8" s="98"/>
      <c r="ABA8" s="98"/>
      <c r="ABB8" s="98"/>
      <c r="ABC8" s="98"/>
      <c r="ABD8" s="98"/>
      <c r="ABE8" s="98"/>
      <c r="ABF8" s="98"/>
      <c r="ABG8" s="98"/>
      <c r="ABH8" s="98"/>
      <c r="ABI8" s="98"/>
      <c r="ABJ8" s="98"/>
      <c r="ABK8" s="98"/>
      <c r="ABL8" s="98"/>
      <c r="ABM8" s="98"/>
      <c r="ABN8" s="98"/>
      <c r="ABO8" s="98"/>
      <c r="ABP8" s="98"/>
      <c r="ABQ8" s="98"/>
      <c r="ABR8" s="98"/>
      <c r="ABS8" s="98"/>
      <c r="ABT8" s="98"/>
      <c r="ABU8" s="98"/>
      <c r="ABV8" s="98"/>
      <c r="ABW8" s="98"/>
      <c r="ABX8" s="98"/>
      <c r="ABY8" s="98"/>
      <c r="ABZ8" s="98"/>
      <c r="ACA8" s="98"/>
      <c r="ACB8" s="98"/>
      <c r="ACC8" s="98"/>
      <c r="ACD8" s="98"/>
      <c r="ACE8" s="98"/>
      <c r="ACF8" s="98"/>
      <c r="ACG8" s="98"/>
      <c r="ACH8" s="98"/>
      <c r="ACI8" s="98"/>
      <c r="ACJ8" s="98"/>
      <c r="ACK8" s="98"/>
      <c r="ACL8" s="98"/>
      <c r="ACM8" s="98"/>
      <c r="ACN8" s="98"/>
      <c r="ACO8" s="98"/>
      <c r="ACP8" s="98"/>
      <c r="ACQ8" s="98"/>
      <c r="ACR8" s="98"/>
      <c r="ACS8" s="98"/>
      <c r="ACT8" s="98"/>
      <c r="ACU8" s="98"/>
      <c r="ACV8" s="98"/>
      <c r="ACW8" s="98"/>
      <c r="ACX8" s="98"/>
      <c r="ACY8" s="98"/>
      <c r="ACZ8" s="98"/>
      <c r="ADA8" s="98"/>
      <c r="ADB8" s="98"/>
      <c r="ADC8" s="98"/>
      <c r="ADD8" s="98"/>
      <c r="ADE8" s="98"/>
      <c r="ADF8" s="98"/>
      <c r="ADG8" s="98"/>
      <c r="ADH8" s="98"/>
      <c r="ADI8" s="98"/>
      <c r="ADJ8" s="98"/>
      <c r="ADK8" s="98"/>
      <c r="ADL8" s="98"/>
      <c r="ADM8" s="98"/>
      <c r="ADN8" s="98"/>
      <c r="ADO8" s="98"/>
      <c r="ADP8" s="98"/>
      <c r="ADQ8" s="98"/>
      <c r="ADR8" s="98"/>
      <c r="ADS8" s="98"/>
      <c r="ADT8" s="98"/>
      <c r="ADU8" s="98"/>
      <c r="ADV8" s="98"/>
      <c r="ADW8" s="98"/>
      <c r="ADX8" s="98"/>
      <c r="ADY8" s="98"/>
      <c r="ADZ8" s="98"/>
      <c r="AEA8" s="98"/>
      <c r="AEB8" s="98"/>
      <c r="AEC8" s="98"/>
      <c r="AED8" s="98"/>
      <c r="AEE8" s="98"/>
      <c r="AEF8" s="98"/>
      <c r="AEG8" s="98"/>
      <c r="AEH8" s="98"/>
      <c r="AEI8" s="98"/>
      <c r="AEJ8" s="98"/>
      <c r="AEK8" s="98"/>
      <c r="AEL8" s="98"/>
      <c r="AEM8" s="98"/>
      <c r="AEN8" s="98"/>
      <c r="AEO8" s="98"/>
      <c r="AEP8" s="98"/>
      <c r="AEQ8" s="98"/>
      <c r="AER8" s="98"/>
      <c r="AES8" s="98"/>
      <c r="AET8" s="98"/>
      <c r="AEU8" s="98"/>
      <c r="AEV8" s="98"/>
      <c r="AEW8" s="98"/>
      <c r="AEX8" s="98"/>
      <c r="AEY8" s="98"/>
      <c r="AEZ8" s="98"/>
      <c r="AFA8" s="98"/>
      <c r="AFB8" s="98"/>
      <c r="AFC8" s="98"/>
      <c r="AFD8" s="98"/>
      <c r="AFE8" s="98"/>
      <c r="AFF8" s="98"/>
      <c r="AFG8" s="98"/>
      <c r="AFH8" s="98"/>
      <c r="AFI8" s="98"/>
      <c r="AFJ8" s="98"/>
      <c r="AFK8" s="98"/>
      <c r="AFL8" s="98"/>
      <c r="AFM8" s="98"/>
      <c r="AFN8" s="98"/>
      <c r="AFO8" s="98"/>
      <c r="AFP8" s="98"/>
      <c r="AFQ8" s="98"/>
      <c r="AFR8" s="98"/>
      <c r="AFS8" s="98"/>
      <c r="AFT8" s="98"/>
      <c r="AFU8" s="98"/>
      <c r="AFV8" s="98"/>
      <c r="AFW8" s="98"/>
      <c r="AFX8" s="98"/>
      <c r="AFY8" s="98"/>
      <c r="AFZ8" s="98"/>
      <c r="AGA8" s="98"/>
      <c r="AGB8" s="98"/>
      <c r="AGC8" s="98"/>
      <c r="AGD8" s="98"/>
      <c r="AGE8" s="98"/>
      <c r="AGF8" s="98"/>
      <c r="AGG8" s="98"/>
      <c r="AGH8" s="98"/>
      <c r="AGI8" s="98"/>
      <c r="AGJ8" s="98"/>
      <c r="AGK8" s="98"/>
      <c r="AGL8" s="98"/>
      <c r="AGM8" s="98"/>
      <c r="AGN8" s="98"/>
      <c r="AGO8" s="98"/>
      <c r="AGP8" s="98"/>
      <c r="AGQ8" s="98"/>
      <c r="AGR8" s="98"/>
      <c r="AGS8" s="98"/>
      <c r="AGT8" s="98"/>
      <c r="AGU8" s="98"/>
      <c r="AGV8" s="98"/>
      <c r="AGW8" s="98"/>
      <c r="AGX8" s="98"/>
      <c r="AGY8" s="98"/>
      <c r="AGZ8" s="98"/>
      <c r="AHA8" s="98"/>
      <c r="AHB8" s="98"/>
      <c r="AHC8" s="98"/>
      <c r="AHD8" s="98"/>
      <c r="AHE8" s="98"/>
      <c r="AHF8" s="98"/>
      <c r="AHG8" s="98"/>
      <c r="AHH8" s="98"/>
      <c r="AHI8" s="98"/>
      <c r="AHJ8" s="98"/>
      <c r="AHK8" s="98"/>
      <c r="AHL8" s="98"/>
      <c r="AHM8" s="98"/>
      <c r="AHN8" s="98"/>
      <c r="AHO8" s="98"/>
      <c r="AHP8" s="98"/>
      <c r="AHQ8" s="98"/>
      <c r="AHR8" s="98"/>
      <c r="AHS8" s="98"/>
      <c r="AHT8" s="98"/>
      <c r="AHU8" s="98"/>
      <c r="AHV8" s="98"/>
      <c r="AHW8" s="98"/>
      <c r="AHX8" s="98"/>
      <c r="AHY8" s="98"/>
      <c r="AHZ8" s="98"/>
      <c r="AIA8" s="98"/>
      <c r="AIB8" s="98"/>
      <c r="AIC8" s="98"/>
      <c r="AID8" s="98"/>
      <c r="AIE8" s="98"/>
      <c r="AIF8" s="98"/>
      <c r="AIG8" s="98"/>
      <c r="AIH8" s="98"/>
      <c r="AII8" s="98"/>
      <c r="AIJ8" s="98"/>
      <c r="AIK8" s="98"/>
      <c r="AIL8" s="98"/>
      <c r="AIM8" s="98"/>
      <c r="AIN8" s="98"/>
      <c r="AIO8" s="98"/>
      <c r="AIP8" s="98"/>
      <c r="AIQ8" s="98"/>
      <c r="AIR8" s="98"/>
      <c r="AIS8" s="98"/>
      <c r="AIT8" s="98"/>
      <c r="AIU8" s="98"/>
      <c r="AIV8" s="98"/>
      <c r="AIW8" s="98"/>
      <c r="AIX8" s="98"/>
      <c r="AIY8" s="98"/>
      <c r="AIZ8" s="98"/>
      <c r="AJA8" s="98"/>
      <c r="AJB8" s="98"/>
      <c r="AJC8" s="98"/>
      <c r="AJD8" s="98"/>
      <c r="AJE8" s="98"/>
      <c r="AJF8" s="98"/>
      <c r="AJG8" s="98"/>
      <c r="AJH8" s="98"/>
      <c r="AJI8" s="98"/>
      <c r="AJJ8" s="98"/>
      <c r="AJK8" s="98"/>
      <c r="AJL8" s="98"/>
      <c r="AJM8" s="98"/>
      <c r="AJN8" s="98"/>
      <c r="AJO8" s="98"/>
      <c r="AJP8" s="98"/>
      <c r="AJQ8" s="98"/>
      <c r="AJR8" s="98"/>
      <c r="AJS8" s="98"/>
      <c r="AJT8" s="98"/>
      <c r="AJU8" s="98"/>
      <c r="AJV8" s="98"/>
      <c r="AJW8" s="98"/>
      <c r="AJX8" s="98"/>
      <c r="AJY8" s="98"/>
      <c r="AJZ8" s="98"/>
      <c r="AKA8" s="98"/>
      <c r="AKB8" s="98"/>
      <c r="AKC8" s="98"/>
      <c r="AKD8" s="98"/>
      <c r="AKE8" s="98"/>
    </row>
    <row r="9" spans="1:967" s="66" customFormat="1">
      <c r="A9" s="98"/>
      <c r="B9" s="314"/>
      <c r="C9" s="320" t="s">
        <v>21</v>
      </c>
      <c r="D9" s="321" t="s">
        <v>342</v>
      </c>
      <c r="E9" s="63">
        <v>6950</v>
      </c>
      <c r="F9" s="334">
        <f>Calculations!E13</f>
        <v>6950</v>
      </c>
      <c r="G9" s="63">
        <v>6324.11</v>
      </c>
      <c r="H9" s="253">
        <f>Calculations!O13</f>
        <v>6324.11</v>
      </c>
      <c r="I9" s="136"/>
      <c r="J9" s="98"/>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s="98"/>
      <c r="CI9" s="98"/>
      <c r="CJ9" s="98"/>
      <c r="CK9" s="98"/>
      <c r="CL9" s="98"/>
      <c r="CM9" s="98"/>
      <c r="CN9" s="98"/>
      <c r="CO9" s="98"/>
      <c r="CP9" s="98"/>
      <c r="CQ9" s="98"/>
      <c r="CR9" s="98"/>
      <c r="CS9" s="98"/>
      <c r="CT9" s="98"/>
      <c r="CU9" s="98"/>
      <c r="CV9" s="98"/>
      <c r="CW9" s="98"/>
      <c r="CX9" s="98"/>
      <c r="CY9" s="98"/>
      <c r="CZ9" s="98"/>
      <c r="DA9" s="98"/>
      <c r="DB9" s="98"/>
      <c r="DC9" s="98"/>
      <c r="DD9" s="98"/>
      <c r="DE9" s="98"/>
      <c r="DF9" s="98"/>
      <c r="DG9" s="98"/>
      <c r="DH9" s="98"/>
      <c r="DI9" s="98"/>
      <c r="DJ9" s="98"/>
      <c r="DK9" s="98"/>
      <c r="DL9" s="98"/>
      <c r="DM9" s="98"/>
      <c r="DN9" s="98"/>
      <c r="DO9" s="98"/>
      <c r="DP9" s="98"/>
      <c r="DQ9" s="98"/>
      <c r="DR9" s="98"/>
      <c r="DS9" s="98"/>
      <c r="DT9" s="98"/>
      <c r="DU9" s="98"/>
      <c r="DV9" s="98"/>
      <c r="DW9" s="98"/>
      <c r="DX9" s="98"/>
      <c r="DY9" s="98"/>
      <c r="DZ9" s="98"/>
      <c r="EA9" s="98"/>
      <c r="EB9" s="98"/>
      <c r="EC9" s="98"/>
      <c r="ED9" s="98"/>
      <c r="EE9" s="98"/>
      <c r="EF9" s="98"/>
      <c r="EG9" s="98"/>
      <c r="EH9" s="98"/>
      <c r="EI9" s="98"/>
      <c r="EJ9" s="98"/>
      <c r="EK9" s="98"/>
      <c r="EL9" s="98"/>
      <c r="EM9" s="98"/>
      <c r="EN9" s="98"/>
      <c r="EO9" s="98"/>
      <c r="EP9" s="98"/>
      <c r="EQ9" s="98"/>
      <c r="ER9" s="98"/>
      <c r="ES9" s="98"/>
      <c r="ET9" s="98"/>
      <c r="EU9" s="98"/>
      <c r="EV9" s="98"/>
      <c r="EW9" s="98"/>
      <c r="EX9" s="98"/>
      <c r="EY9" s="98"/>
      <c r="EZ9" s="98"/>
      <c r="FA9" s="98"/>
      <c r="FB9" s="98"/>
      <c r="FC9" s="98"/>
      <c r="FD9" s="98"/>
      <c r="FE9" s="98"/>
      <c r="FF9" s="98"/>
      <c r="FG9" s="98"/>
      <c r="FH9" s="98"/>
      <c r="FI9" s="98"/>
      <c r="FJ9" s="98"/>
      <c r="FK9" s="98"/>
      <c r="FL9" s="98"/>
      <c r="FM9" s="98"/>
      <c r="FN9" s="98"/>
      <c r="FO9" s="98"/>
      <c r="FP9" s="98"/>
      <c r="FQ9" s="98"/>
      <c r="FR9" s="98"/>
      <c r="FS9" s="98"/>
      <c r="FT9" s="98"/>
      <c r="FU9" s="98"/>
      <c r="FV9" s="98"/>
      <c r="FW9" s="98"/>
      <c r="FX9" s="98"/>
      <c r="FY9" s="98"/>
      <c r="FZ9" s="98"/>
      <c r="GA9" s="98"/>
      <c r="GB9" s="98"/>
      <c r="GC9" s="98"/>
      <c r="GD9" s="98"/>
      <c r="GE9" s="98"/>
      <c r="GF9" s="98"/>
      <c r="GG9" s="98"/>
      <c r="GH9" s="98"/>
      <c r="GI9" s="98"/>
      <c r="GJ9" s="98"/>
      <c r="GK9" s="98"/>
      <c r="GL9" s="98"/>
      <c r="GM9" s="98"/>
      <c r="GN9" s="98"/>
      <c r="GO9" s="98"/>
      <c r="GP9" s="98"/>
      <c r="GQ9" s="98"/>
      <c r="GR9" s="98"/>
      <c r="GS9" s="98"/>
      <c r="GT9" s="98"/>
      <c r="GU9" s="98"/>
      <c r="GV9" s="98"/>
      <c r="GW9" s="98"/>
      <c r="GX9" s="98"/>
      <c r="GY9" s="98"/>
      <c r="GZ9" s="98"/>
      <c r="HA9" s="98"/>
      <c r="HB9" s="98"/>
      <c r="HC9" s="98"/>
      <c r="HD9" s="98"/>
      <c r="HE9" s="98"/>
      <c r="HF9" s="98"/>
      <c r="HG9" s="98"/>
      <c r="HH9" s="98"/>
      <c r="HI9" s="98"/>
      <c r="HJ9" s="98"/>
      <c r="HK9" s="98"/>
      <c r="HL9" s="98"/>
      <c r="HM9" s="98"/>
      <c r="HN9" s="98"/>
      <c r="HO9" s="98"/>
      <c r="HP9" s="98"/>
      <c r="HQ9" s="98"/>
      <c r="HR9" s="98"/>
      <c r="HS9" s="98"/>
      <c r="HT9" s="98"/>
      <c r="HU9" s="98"/>
      <c r="HV9" s="98"/>
      <c r="HW9" s="98"/>
      <c r="HX9" s="98"/>
      <c r="HY9" s="98"/>
      <c r="HZ9" s="98"/>
      <c r="IA9" s="98"/>
      <c r="IB9" s="98"/>
      <c r="IC9" s="98"/>
      <c r="ID9" s="98"/>
      <c r="IE9" s="98"/>
      <c r="IF9" s="98"/>
      <c r="IG9" s="98"/>
      <c r="IH9" s="98"/>
      <c r="II9" s="98"/>
      <c r="IJ9" s="98"/>
      <c r="IK9" s="98"/>
      <c r="IL9" s="98"/>
      <c r="IM9" s="98"/>
      <c r="IN9" s="98"/>
      <c r="IO9" s="98"/>
      <c r="IP9" s="98"/>
      <c r="IQ9" s="98"/>
      <c r="IR9" s="98"/>
      <c r="IS9" s="98"/>
      <c r="IT9" s="98"/>
      <c r="IU9" s="98"/>
      <c r="IV9" s="98"/>
      <c r="IW9" s="98"/>
      <c r="IX9" s="98"/>
      <c r="IY9" s="98"/>
      <c r="IZ9" s="98"/>
      <c r="JA9" s="98"/>
      <c r="JB9" s="98"/>
      <c r="JC9" s="98"/>
      <c r="JD9" s="98"/>
      <c r="JE9" s="98"/>
      <c r="JF9" s="98"/>
      <c r="JG9" s="98"/>
      <c r="JH9" s="98"/>
      <c r="JI9" s="98"/>
      <c r="JJ9" s="98"/>
      <c r="JK9" s="98"/>
      <c r="JL9" s="98"/>
      <c r="JM9" s="98"/>
      <c r="JN9" s="98"/>
      <c r="JO9" s="98"/>
      <c r="JP9" s="98"/>
      <c r="JQ9" s="98"/>
      <c r="JR9" s="98"/>
      <c r="JS9" s="98"/>
      <c r="JT9" s="98"/>
      <c r="JU9" s="98"/>
      <c r="JV9" s="98"/>
      <c r="JW9" s="98"/>
      <c r="JX9" s="98"/>
      <c r="JY9" s="98"/>
      <c r="JZ9" s="98"/>
      <c r="KA9" s="98"/>
      <c r="KB9" s="98"/>
      <c r="KC9" s="98"/>
      <c r="KD9" s="98"/>
      <c r="KE9" s="98"/>
      <c r="KF9" s="98"/>
      <c r="KG9" s="98"/>
      <c r="KH9" s="98"/>
      <c r="KI9" s="98"/>
      <c r="KJ9" s="98"/>
      <c r="KK9" s="98"/>
      <c r="KL9" s="98"/>
      <c r="KM9" s="98"/>
      <c r="KN9" s="98"/>
      <c r="KO9" s="98"/>
      <c r="KP9" s="98"/>
      <c r="KQ9" s="98"/>
      <c r="KR9" s="98"/>
      <c r="KS9" s="98"/>
      <c r="KT9" s="98"/>
      <c r="KU9" s="98"/>
      <c r="KV9" s="98"/>
      <c r="KW9" s="98"/>
      <c r="KX9" s="98"/>
      <c r="KY9" s="98"/>
      <c r="KZ9" s="98"/>
      <c r="LA9" s="98"/>
      <c r="LB9" s="98"/>
      <c r="LC9" s="98"/>
      <c r="LD9" s="98"/>
      <c r="LE9" s="98"/>
      <c r="LF9" s="98"/>
      <c r="LG9" s="98"/>
      <c r="LH9" s="98"/>
      <c r="LI9" s="98"/>
      <c r="LJ9" s="98"/>
      <c r="LK9" s="98"/>
      <c r="LL9" s="98"/>
      <c r="LM9" s="98"/>
      <c r="LN9" s="98"/>
      <c r="LO9" s="98"/>
      <c r="LP9" s="98"/>
      <c r="LQ9" s="98"/>
      <c r="LR9" s="98"/>
      <c r="LS9" s="98"/>
      <c r="LT9" s="98"/>
      <c r="LU9" s="98"/>
      <c r="LV9" s="98"/>
      <c r="LW9" s="98"/>
      <c r="LX9" s="98"/>
      <c r="LY9" s="98"/>
      <c r="LZ9" s="98"/>
      <c r="MA9" s="98"/>
      <c r="MB9" s="98"/>
      <c r="MC9" s="98"/>
      <c r="MD9" s="98"/>
      <c r="ME9" s="98"/>
      <c r="MF9" s="98"/>
      <c r="MG9" s="98"/>
      <c r="MH9" s="98"/>
      <c r="MI9" s="98"/>
      <c r="MJ9" s="98"/>
      <c r="MK9" s="98"/>
      <c r="ML9" s="98"/>
      <c r="MM9" s="98"/>
      <c r="MN9" s="98"/>
      <c r="MO9" s="98"/>
      <c r="MP9" s="98"/>
      <c r="MQ9" s="98"/>
      <c r="MR9" s="98"/>
      <c r="MS9" s="98"/>
      <c r="MT9" s="98"/>
      <c r="MU9" s="98"/>
      <c r="MV9" s="98"/>
      <c r="MW9" s="98"/>
      <c r="MX9" s="98"/>
      <c r="MY9" s="98"/>
      <c r="MZ9" s="98"/>
      <c r="NA9" s="98"/>
      <c r="NB9" s="98"/>
      <c r="NC9" s="98"/>
      <c r="ND9" s="98"/>
      <c r="NE9" s="98"/>
      <c r="NF9" s="98"/>
      <c r="NG9" s="98"/>
      <c r="NH9" s="98"/>
      <c r="NI9" s="98"/>
      <c r="NJ9" s="98"/>
      <c r="NK9" s="98"/>
      <c r="NL9" s="98"/>
      <c r="NM9" s="98"/>
      <c r="NN9" s="98"/>
      <c r="NO9" s="98"/>
      <c r="NP9" s="98"/>
      <c r="NQ9" s="98"/>
      <c r="NR9" s="98"/>
      <c r="NS9" s="98"/>
      <c r="NT9" s="98"/>
      <c r="NU9" s="98"/>
      <c r="NV9" s="98"/>
      <c r="NW9" s="98"/>
      <c r="NX9" s="98"/>
      <c r="NY9" s="98"/>
      <c r="NZ9" s="98"/>
      <c r="OA9" s="98"/>
      <c r="OB9" s="98"/>
      <c r="OC9" s="98"/>
      <c r="OD9" s="98"/>
      <c r="OE9" s="98"/>
      <c r="OF9" s="98"/>
      <c r="OG9" s="98"/>
      <c r="OH9" s="98"/>
      <c r="OI9" s="98"/>
      <c r="OJ9" s="98"/>
      <c r="OK9" s="98"/>
      <c r="OL9" s="98"/>
      <c r="OM9" s="98"/>
      <c r="ON9" s="98"/>
      <c r="OO9" s="98"/>
      <c r="OP9" s="98"/>
      <c r="OQ9" s="98"/>
      <c r="OR9" s="98"/>
      <c r="OS9" s="98"/>
      <c r="OT9" s="98"/>
      <c r="OU9" s="98"/>
      <c r="OV9" s="98"/>
      <c r="OW9" s="98"/>
      <c r="OX9" s="98"/>
      <c r="OY9" s="98"/>
      <c r="OZ9" s="98"/>
      <c r="PA9" s="98"/>
      <c r="PB9" s="98"/>
      <c r="PC9" s="98"/>
      <c r="PD9" s="98"/>
      <c r="PE9" s="98"/>
      <c r="PF9" s="98"/>
      <c r="PG9" s="98"/>
      <c r="PH9" s="98"/>
      <c r="PI9" s="98"/>
      <c r="PJ9" s="98"/>
      <c r="PK9" s="98"/>
      <c r="PL9" s="98"/>
      <c r="PM9" s="98"/>
      <c r="PN9" s="98"/>
      <c r="PO9" s="98"/>
      <c r="PP9" s="98"/>
      <c r="PQ9" s="98"/>
      <c r="PR9" s="98"/>
      <c r="PS9" s="98"/>
      <c r="PT9" s="98"/>
      <c r="PU9" s="98"/>
      <c r="PV9" s="98"/>
      <c r="PW9" s="98"/>
      <c r="PX9" s="98"/>
      <c r="PY9" s="98"/>
      <c r="PZ9" s="98"/>
      <c r="QA9" s="98"/>
      <c r="QB9" s="98"/>
      <c r="QC9" s="98"/>
      <c r="QD9" s="98"/>
      <c r="QE9" s="98"/>
      <c r="QF9" s="98"/>
      <c r="QG9" s="98"/>
      <c r="QH9" s="98"/>
      <c r="QI9" s="98"/>
      <c r="QJ9" s="98"/>
      <c r="QK9" s="98"/>
      <c r="QL9" s="98"/>
      <c r="QM9" s="98"/>
      <c r="QN9" s="98"/>
      <c r="QO9" s="98"/>
      <c r="QP9" s="98"/>
      <c r="QQ9" s="98"/>
      <c r="QR9" s="98"/>
      <c r="QS9" s="98"/>
      <c r="QT9" s="98"/>
      <c r="QU9" s="98"/>
      <c r="QV9" s="98"/>
      <c r="QW9" s="98"/>
      <c r="QX9" s="98"/>
      <c r="QY9" s="98"/>
      <c r="QZ9" s="98"/>
      <c r="RA9" s="98"/>
      <c r="RB9" s="98"/>
      <c r="RC9" s="98"/>
      <c r="RD9" s="98"/>
      <c r="RE9" s="98"/>
      <c r="RF9" s="98"/>
      <c r="RG9" s="98"/>
      <c r="RH9" s="98"/>
      <c r="RI9" s="98"/>
      <c r="RJ9" s="98"/>
      <c r="RK9" s="98"/>
      <c r="RL9" s="98"/>
      <c r="RM9" s="98"/>
      <c r="RN9" s="98"/>
      <c r="RO9" s="98"/>
      <c r="RP9" s="98"/>
      <c r="RQ9" s="98"/>
      <c r="RR9" s="98"/>
      <c r="RS9" s="98"/>
      <c r="RT9" s="98"/>
      <c r="RU9" s="98"/>
      <c r="RV9" s="98"/>
      <c r="RW9" s="98"/>
      <c r="RX9" s="98"/>
      <c r="RY9" s="98"/>
      <c r="RZ9" s="98"/>
      <c r="SA9" s="98"/>
      <c r="SB9" s="98"/>
      <c r="SC9" s="98"/>
      <c r="SD9" s="98"/>
      <c r="SE9" s="98"/>
      <c r="SF9" s="98"/>
      <c r="SG9" s="98"/>
      <c r="SH9" s="98"/>
      <c r="SI9" s="98"/>
      <c r="SJ9" s="98"/>
      <c r="SK9" s="98"/>
      <c r="SL9" s="98"/>
      <c r="SM9" s="98"/>
      <c r="SN9" s="98"/>
      <c r="SO9" s="98"/>
      <c r="SP9" s="98"/>
      <c r="SQ9" s="98"/>
      <c r="SR9" s="98"/>
      <c r="SS9" s="98"/>
      <c r="ST9" s="98"/>
      <c r="SU9" s="98"/>
      <c r="SV9" s="98"/>
      <c r="SW9" s="98"/>
      <c r="SX9" s="98"/>
      <c r="SY9" s="98"/>
      <c r="SZ9" s="98"/>
      <c r="TA9" s="98"/>
      <c r="TB9" s="98"/>
      <c r="TC9" s="98"/>
      <c r="TD9" s="98"/>
      <c r="TE9" s="98"/>
      <c r="TF9" s="98"/>
      <c r="TG9" s="98"/>
      <c r="TH9" s="98"/>
      <c r="TI9" s="98"/>
      <c r="TJ9" s="98"/>
      <c r="TK9" s="98"/>
      <c r="TL9" s="98"/>
      <c r="TM9" s="98"/>
      <c r="TN9" s="98"/>
      <c r="TO9" s="98"/>
      <c r="TP9" s="98"/>
      <c r="TQ9" s="98"/>
      <c r="TR9" s="98"/>
      <c r="TS9" s="98"/>
      <c r="TT9" s="98"/>
      <c r="TU9" s="98"/>
      <c r="TV9" s="98"/>
      <c r="TW9" s="98"/>
      <c r="TX9" s="98"/>
      <c r="TY9" s="98"/>
      <c r="TZ9" s="98"/>
      <c r="UA9" s="98"/>
      <c r="UB9" s="98"/>
      <c r="UC9" s="98"/>
      <c r="UD9" s="98"/>
      <c r="UE9" s="98"/>
      <c r="UF9" s="98"/>
      <c r="UG9" s="98"/>
      <c r="UH9" s="98"/>
      <c r="UI9" s="98"/>
      <c r="UJ9" s="98"/>
      <c r="UK9" s="98"/>
      <c r="UL9" s="98"/>
      <c r="UM9" s="98"/>
      <c r="UN9" s="98"/>
      <c r="UO9" s="98"/>
      <c r="UP9" s="98"/>
      <c r="UQ9" s="98"/>
      <c r="UR9" s="98"/>
      <c r="US9" s="98"/>
      <c r="UT9" s="98"/>
      <c r="UU9" s="98"/>
      <c r="UV9" s="98"/>
      <c r="UW9" s="98"/>
      <c r="UX9" s="98"/>
      <c r="UY9" s="98"/>
      <c r="UZ9" s="98"/>
      <c r="VA9" s="98"/>
      <c r="VB9" s="98"/>
      <c r="VC9" s="98"/>
      <c r="VD9" s="98"/>
      <c r="VE9" s="98"/>
      <c r="VF9" s="98"/>
      <c r="VG9" s="98"/>
      <c r="VH9" s="98"/>
      <c r="VI9" s="98"/>
      <c r="VJ9" s="98"/>
      <c r="VK9" s="98"/>
      <c r="VL9" s="98"/>
      <c r="VM9" s="98"/>
      <c r="VN9" s="98"/>
      <c r="VO9" s="98"/>
      <c r="VP9" s="98"/>
      <c r="VQ9" s="98"/>
      <c r="VR9" s="98"/>
      <c r="VS9" s="98"/>
      <c r="VT9" s="98"/>
      <c r="VU9" s="98"/>
      <c r="VV9" s="98"/>
      <c r="VW9" s="98"/>
      <c r="VX9" s="98"/>
      <c r="VY9" s="98"/>
      <c r="VZ9" s="98"/>
      <c r="WA9" s="98"/>
      <c r="WB9" s="98"/>
      <c r="WC9" s="98"/>
      <c r="WD9" s="98"/>
      <c r="WE9" s="98"/>
      <c r="WF9" s="98"/>
      <c r="WG9" s="98"/>
      <c r="WH9" s="98"/>
      <c r="WI9" s="98"/>
      <c r="WJ9" s="98"/>
      <c r="WK9" s="98"/>
      <c r="WL9" s="98"/>
      <c r="WM9" s="98"/>
      <c r="WN9" s="98"/>
      <c r="WO9" s="98"/>
      <c r="WP9" s="98"/>
      <c r="WQ9" s="98"/>
      <c r="WR9" s="98"/>
      <c r="WS9" s="98"/>
      <c r="WT9" s="98"/>
      <c r="WU9" s="98"/>
      <c r="WV9" s="98"/>
      <c r="WW9" s="98"/>
      <c r="WX9" s="98"/>
      <c r="WY9" s="98"/>
      <c r="WZ9" s="98"/>
      <c r="XA9" s="98"/>
      <c r="XB9" s="98"/>
      <c r="XC9" s="98"/>
      <c r="XD9" s="98"/>
      <c r="XE9" s="98"/>
      <c r="XF9" s="98"/>
      <c r="XG9" s="98"/>
      <c r="XH9" s="98"/>
      <c r="XI9" s="98"/>
      <c r="XJ9" s="98"/>
      <c r="XK9" s="98"/>
      <c r="XL9" s="98"/>
      <c r="XM9" s="98"/>
      <c r="XN9" s="98"/>
      <c r="XO9" s="98"/>
      <c r="XP9" s="98"/>
      <c r="XQ9" s="98"/>
      <c r="XR9" s="98"/>
      <c r="XS9" s="98"/>
      <c r="XT9" s="98"/>
      <c r="XU9" s="98"/>
      <c r="XV9" s="98"/>
      <c r="XW9" s="98"/>
      <c r="XX9" s="98"/>
      <c r="XY9" s="98"/>
      <c r="XZ9" s="98"/>
      <c r="YA9" s="98"/>
      <c r="YB9" s="98"/>
      <c r="YC9" s="98"/>
      <c r="YD9" s="98"/>
      <c r="YE9" s="98"/>
      <c r="YF9" s="98"/>
      <c r="YG9" s="98"/>
      <c r="YH9" s="98"/>
      <c r="YI9" s="98"/>
      <c r="YJ9" s="98"/>
      <c r="YK9" s="98"/>
      <c r="YL9" s="98"/>
      <c r="YM9" s="98"/>
      <c r="YN9" s="98"/>
      <c r="YO9" s="98"/>
      <c r="YP9" s="98"/>
      <c r="YQ9" s="98"/>
      <c r="YR9" s="98"/>
      <c r="YS9" s="98"/>
      <c r="YT9" s="98"/>
      <c r="YU9" s="98"/>
      <c r="YV9" s="98"/>
      <c r="YW9" s="98"/>
      <c r="YX9" s="98"/>
      <c r="YY9" s="98"/>
      <c r="YZ9" s="98"/>
      <c r="ZA9" s="98"/>
      <c r="ZB9" s="98"/>
      <c r="ZC9" s="98"/>
      <c r="ZD9" s="98"/>
      <c r="ZE9" s="98"/>
      <c r="ZF9" s="98"/>
      <c r="ZG9" s="98"/>
      <c r="ZH9" s="98"/>
      <c r="ZI9" s="98"/>
      <c r="ZJ9" s="98"/>
      <c r="ZK9" s="98"/>
      <c r="ZL9" s="98"/>
      <c r="ZM9" s="98"/>
      <c r="ZN9" s="98"/>
      <c r="ZO9" s="98"/>
      <c r="ZP9" s="98"/>
      <c r="ZQ9" s="98"/>
      <c r="ZR9" s="98"/>
      <c r="ZS9" s="98"/>
      <c r="ZT9" s="98"/>
      <c r="ZU9" s="98"/>
      <c r="ZV9" s="98"/>
      <c r="ZW9" s="98"/>
      <c r="ZX9" s="98"/>
      <c r="ZY9" s="98"/>
      <c r="ZZ9" s="98"/>
      <c r="AAA9" s="98"/>
      <c r="AAB9" s="98"/>
      <c r="AAC9" s="98"/>
      <c r="AAD9" s="98"/>
      <c r="AAE9" s="98"/>
      <c r="AAF9" s="98"/>
      <c r="AAG9" s="98"/>
      <c r="AAH9" s="98"/>
      <c r="AAI9" s="98"/>
      <c r="AAJ9" s="98"/>
      <c r="AAK9" s="98"/>
      <c r="AAL9" s="98"/>
      <c r="AAM9" s="98"/>
      <c r="AAN9" s="98"/>
      <c r="AAO9" s="98"/>
      <c r="AAP9" s="98"/>
      <c r="AAQ9" s="98"/>
      <c r="AAR9" s="98"/>
      <c r="AAS9" s="98"/>
      <c r="AAT9" s="98"/>
      <c r="AAU9" s="98"/>
      <c r="AAV9" s="98"/>
      <c r="AAW9" s="98"/>
      <c r="AAX9" s="98"/>
      <c r="AAY9" s="98"/>
      <c r="AAZ9" s="98"/>
      <c r="ABA9" s="98"/>
      <c r="ABB9" s="98"/>
      <c r="ABC9" s="98"/>
      <c r="ABD9" s="98"/>
      <c r="ABE9" s="98"/>
      <c r="ABF9" s="98"/>
      <c r="ABG9" s="98"/>
      <c r="ABH9" s="98"/>
      <c r="ABI9" s="98"/>
      <c r="ABJ9" s="98"/>
      <c r="ABK9" s="98"/>
      <c r="ABL9" s="98"/>
      <c r="ABM9" s="98"/>
      <c r="ABN9" s="98"/>
      <c r="ABO9" s="98"/>
      <c r="ABP9" s="98"/>
      <c r="ABQ9" s="98"/>
      <c r="ABR9" s="98"/>
      <c r="ABS9" s="98"/>
      <c r="ABT9" s="98"/>
      <c r="ABU9" s="98"/>
      <c r="ABV9" s="98"/>
      <c r="ABW9" s="98"/>
      <c r="ABX9" s="98"/>
      <c r="ABY9" s="98"/>
      <c r="ABZ9" s="98"/>
      <c r="ACA9" s="98"/>
      <c r="ACB9" s="98"/>
      <c r="ACC9" s="98"/>
      <c r="ACD9" s="98"/>
      <c r="ACE9" s="98"/>
      <c r="ACF9" s="98"/>
      <c r="ACG9" s="98"/>
      <c r="ACH9" s="98"/>
      <c r="ACI9" s="98"/>
      <c r="ACJ9" s="98"/>
      <c r="ACK9" s="98"/>
      <c r="ACL9" s="98"/>
      <c r="ACM9" s="98"/>
      <c r="ACN9" s="98"/>
      <c r="ACO9" s="98"/>
      <c r="ACP9" s="98"/>
      <c r="ACQ9" s="98"/>
      <c r="ACR9" s="98"/>
      <c r="ACS9" s="98"/>
      <c r="ACT9" s="98"/>
      <c r="ACU9" s="98"/>
      <c r="ACV9" s="98"/>
      <c r="ACW9" s="98"/>
      <c r="ACX9" s="98"/>
      <c r="ACY9" s="98"/>
      <c r="ACZ9" s="98"/>
      <c r="ADA9" s="98"/>
      <c r="ADB9" s="98"/>
      <c r="ADC9" s="98"/>
      <c r="ADD9" s="98"/>
      <c r="ADE9" s="98"/>
      <c r="ADF9" s="98"/>
      <c r="ADG9" s="98"/>
      <c r="ADH9" s="98"/>
      <c r="ADI9" s="98"/>
      <c r="ADJ9" s="98"/>
      <c r="ADK9" s="98"/>
      <c r="ADL9" s="98"/>
      <c r="ADM9" s="98"/>
      <c r="ADN9" s="98"/>
      <c r="ADO9" s="98"/>
      <c r="ADP9" s="98"/>
      <c r="ADQ9" s="98"/>
      <c r="ADR9" s="98"/>
      <c r="ADS9" s="98"/>
      <c r="ADT9" s="98"/>
      <c r="ADU9" s="98"/>
      <c r="ADV9" s="98"/>
      <c r="ADW9" s="98"/>
      <c r="ADX9" s="98"/>
      <c r="ADY9" s="98"/>
      <c r="ADZ9" s="98"/>
      <c r="AEA9" s="98"/>
      <c r="AEB9" s="98"/>
      <c r="AEC9" s="98"/>
      <c r="AED9" s="98"/>
      <c r="AEE9" s="98"/>
      <c r="AEF9" s="98"/>
      <c r="AEG9" s="98"/>
      <c r="AEH9" s="98"/>
      <c r="AEI9" s="98"/>
      <c r="AEJ9" s="98"/>
      <c r="AEK9" s="98"/>
      <c r="AEL9" s="98"/>
      <c r="AEM9" s="98"/>
      <c r="AEN9" s="98"/>
      <c r="AEO9" s="98"/>
      <c r="AEP9" s="98"/>
      <c r="AEQ9" s="98"/>
      <c r="AER9" s="98"/>
      <c r="AES9" s="98"/>
      <c r="AET9" s="98"/>
      <c r="AEU9" s="98"/>
      <c r="AEV9" s="98"/>
      <c r="AEW9" s="98"/>
      <c r="AEX9" s="98"/>
      <c r="AEY9" s="98"/>
      <c r="AEZ9" s="98"/>
      <c r="AFA9" s="98"/>
      <c r="AFB9" s="98"/>
      <c r="AFC9" s="98"/>
      <c r="AFD9" s="98"/>
      <c r="AFE9" s="98"/>
      <c r="AFF9" s="98"/>
      <c r="AFG9" s="98"/>
      <c r="AFH9" s="98"/>
      <c r="AFI9" s="98"/>
      <c r="AFJ9" s="98"/>
      <c r="AFK9" s="98"/>
      <c r="AFL9" s="98"/>
      <c r="AFM9" s="98"/>
      <c r="AFN9" s="98"/>
      <c r="AFO9" s="98"/>
      <c r="AFP9" s="98"/>
      <c r="AFQ9" s="98"/>
      <c r="AFR9" s="98"/>
      <c r="AFS9" s="98"/>
      <c r="AFT9" s="98"/>
      <c r="AFU9" s="98"/>
      <c r="AFV9" s="98"/>
      <c r="AFW9" s="98"/>
      <c r="AFX9" s="98"/>
      <c r="AFY9" s="98"/>
      <c r="AFZ9" s="98"/>
      <c r="AGA9" s="98"/>
      <c r="AGB9" s="98"/>
      <c r="AGC9" s="98"/>
      <c r="AGD9" s="98"/>
      <c r="AGE9" s="98"/>
      <c r="AGF9" s="98"/>
      <c r="AGG9" s="98"/>
      <c r="AGH9" s="98"/>
      <c r="AGI9" s="98"/>
      <c r="AGJ9" s="98"/>
      <c r="AGK9" s="98"/>
      <c r="AGL9" s="98"/>
      <c r="AGM9" s="98"/>
      <c r="AGN9" s="98"/>
      <c r="AGO9" s="98"/>
      <c r="AGP9" s="98"/>
      <c r="AGQ9" s="98"/>
      <c r="AGR9" s="98"/>
      <c r="AGS9" s="98"/>
      <c r="AGT9" s="98"/>
      <c r="AGU9" s="98"/>
      <c r="AGV9" s="98"/>
      <c r="AGW9" s="98"/>
      <c r="AGX9" s="98"/>
      <c r="AGY9" s="98"/>
      <c r="AGZ9" s="98"/>
      <c r="AHA9" s="98"/>
      <c r="AHB9" s="98"/>
      <c r="AHC9" s="98"/>
      <c r="AHD9" s="98"/>
      <c r="AHE9" s="98"/>
      <c r="AHF9" s="98"/>
      <c r="AHG9" s="98"/>
      <c r="AHH9" s="98"/>
      <c r="AHI9" s="98"/>
      <c r="AHJ9" s="98"/>
      <c r="AHK9" s="98"/>
      <c r="AHL9" s="98"/>
      <c r="AHM9" s="98"/>
      <c r="AHN9" s="98"/>
      <c r="AHO9" s="98"/>
      <c r="AHP9" s="98"/>
      <c r="AHQ9" s="98"/>
      <c r="AHR9" s="98"/>
      <c r="AHS9" s="98"/>
      <c r="AHT9" s="98"/>
      <c r="AHU9" s="98"/>
      <c r="AHV9" s="98"/>
      <c r="AHW9" s="98"/>
      <c r="AHX9" s="98"/>
      <c r="AHY9" s="98"/>
      <c r="AHZ9" s="98"/>
      <c r="AIA9" s="98"/>
      <c r="AIB9" s="98"/>
      <c r="AIC9" s="98"/>
      <c r="AID9" s="98"/>
      <c r="AIE9" s="98"/>
      <c r="AIF9" s="98"/>
      <c r="AIG9" s="98"/>
      <c r="AIH9" s="98"/>
      <c r="AII9" s="98"/>
      <c r="AIJ9" s="98"/>
      <c r="AIK9" s="98"/>
      <c r="AIL9" s="98"/>
      <c r="AIM9" s="98"/>
      <c r="AIN9" s="98"/>
      <c r="AIO9" s="98"/>
      <c r="AIP9" s="98"/>
      <c r="AIQ9" s="98"/>
      <c r="AIR9" s="98"/>
      <c r="AIS9" s="98"/>
      <c r="AIT9" s="98"/>
      <c r="AIU9" s="98"/>
      <c r="AIV9" s="98"/>
      <c r="AIW9" s="98"/>
      <c r="AIX9" s="98"/>
      <c r="AIY9" s="98"/>
      <c r="AIZ9" s="98"/>
      <c r="AJA9" s="98"/>
      <c r="AJB9" s="98"/>
      <c r="AJC9" s="98"/>
      <c r="AJD9" s="98"/>
      <c r="AJE9" s="98"/>
      <c r="AJF9" s="98"/>
      <c r="AJG9" s="98"/>
      <c r="AJH9" s="98"/>
      <c r="AJI9" s="98"/>
      <c r="AJJ9" s="98"/>
      <c r="AJK9" s="98"/>
      <c r="AJL9" s="98"/>
      <c r="AJM9" s="98"/>
      <c r="AJN9" s="98"/>
      <c r="AJO9" s="98"/>
      <c r="AJP9" s="98"/>
      <c r="AJQ9" s="98"/>
      <c r="AJR9" s="98"/>
      <c r="AJS9" s="98"/>
      <c r="AJT9" s="98"/>
      <c r="AJU9" s="98"/>
      <c r="AJV9" s="98"/>
      <c r="AJW9" s="98"/>
      <c r="AJX9" s="98"/>
      <c r="AJY9" s="98"/>
      <c r="AJZ9" s="98"/>
      <c r="AKA9" s="98"/>
      <c r="AKB9" s="98"/>
      <c r="AKC9" s="98"/>
      <c r="AKD9" s="98"/>
      <c r="AKE9" s="98"/>
    </row>
    <row r="10" spans="1:967">
      <c r="A10" s="98"/>
      <c r="B10" s="322"/>
      <c r="C10" s="321" t="s">
        <v>26</v>
      </c>
      <c r="D10" s="321" t="s">
        <v>24</v>
      </c>
      <c r="E10" s="408">
        <v>0.45999999999999996</v>
      </c>
      <c r="F10" s="409">
        <f>Calculations!E11</f>
        <v>0.46</v>
      </c>
      <c r="G10" s="409">
        <v>0.45300000000000001</v>
      </c>
      <c r="H10" s="407">
        <f>Calculations!O11</f>
        <v>0.46</v>
      </c>
      <c r="I10" s="136"/>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s="98"/>
      <c r="CI10" s="98"/>
      <c r="CJ10" s="98"/>
      <c r="CK10" s="98"/>
      <c r="CL10" s="98"/>
      <c r="CM10" s="98"/>
      <c r="CN10" s="98"/>
      <c r="CO10" s="98"/>
      <c r="CP10" s="98"/>
      <c r="CQ10" s="98"/>
      <c r="CR10" s="98"/>
      <c r="CS10" s="98"/>
      <c r="CT10" s="98"/>
      <c r="CU10" s="98"/>
      <c r="CV10" s="98"/>
      <c r="CW10" s="98"/>
      <c r="CX10" s="98"/>
      <c r="CY10" s="98"/>
      <c r="CZ10" s="98"/>
      <c r="DA10" s="98"/>
      <c r="DB10" s="98"/>
      <c r="DC10" s="98"/>
      <c r="DD10" s="98"/>
      <c r="DE10" s="98"/>
      <c r="DF10" s="98"/>
      <c r="DG10" s="98"/>
      <c r="DH10" s="98"/>
      <c r="DI10" s="98"/>
      <c r="DJ10" s="98"/>
      <c r="DK10" s="98"/>
      <c r="DL10" s="98"/>
      <c r="DM10" s="98"/>
      <c r="DN10" s="98"/>
      <c r="DO10" s="98"/>
      <c r="DP10" s="98"/>
      <c r="DQ10" s="98"/>
      <c r="DR10" s="98"/>
      <c r="DS10" s="98"/>
      <c r="DT10" s="98"/>
      <c r="DU10" s="98"/>
      <c r="DV10" s="98"/>
      <c r="DW10" s="98"/>
      <c r="DX10" s="98"/>
      <c r="DY10" s="98"/>
      <c r="DZ10" s="98"/>
      <c r="EA10" s="98"/>
      <c r="EB10" s="98"/>
      <c r="EC10" s="98"/>
      <c r="ED10" s="98"/>
      <c r="EE10" s="98"/>
      <c r="EF10" s="98"/>
      <c r="EG10" s="98"/>
      <c r="EH10" s="98"/>
      <c r="EI10" s="98"/>
      <c r="EJ10" s="98"/>
      <c r="EK10" s="98"/>
      <c r="EL10" s="98"/>
      <c r="EM10" s="98"/>
      <c r="EN10" s="98"/>
      <c r="EO10" s="98"/>
      <c r="EP10" s="98"/>
      <c r="EQ10" s="98"/>
      <c r="ER10" s="98"/>
      <c r="ES10" s="98"/>
      <c r="ET10" s="98"/>
      <c r="EU10" s="98"/>
      <c r="EV10" s="98"/>
      <c r="EW10" s="98"/>
      <c r="EX10" s="98"/>
      <c r="EY10" s="98"/>
      <c r="EZ10" s="98"/>
      <c r="FA10" s="98"/>
      <c r="FB10" s="98"/>
      <c r="FC10" s="98"/>
      <c r="FD10" s="98"/>
      <c r="FE10" s="98"/>
      <c r="FF10" s="98"/>
      <c r="FG10" s="98"/>
      <c r="FH10" s="98"/>
      <c r="FI10" s="98"/>
      <c r="FJ10" s="98"/>
      <c r="FK10" s="98"/>
      <c r="FL10" s="98"/>
      <c r="FM10" s="98"/>
      <c r="FN10" s="98"/>
      <c r="FO10" s="98"/>
      <c r="FP10" s="98"/>
      <c r="FQ10" s="98"/>
      <c r="FR10" s="98"/>
      <c r="FS10" s="98"/>
      <c r="FT10" s="98"/>
      <c r="FU10" s="98"/>
      <c r="FV10" s="98"/>
      <c r="FW10" s="98"/>
      <c r="FX10" s="98"/>
      <c r="FY10" s="98"/>
      <c r="FZ10" s="98"/>
      <c r="GA10" s="98"/>
      <c r="GB10" s="98"/>
      <c r="GC10" s="98"/>
      <c r="GD10" s="98"/>
      <c r="GE10" s="98"/>
      <c r="GF10" s="98"/>
      <c r="GG10" s="98"/>
      <c r="GH10" s="98"/>
      <c r="GI10" s="98"/>
      <c r="GJ10" s="98"/>
      <c r="GK10" s="98"/>
      <c r="GL10" s="98"/>
      <c r="GM10" s="98"/>
      <c r="GN10" s="98"/>
      <c r="GO10" s="98"/>
      <c r="GP10" s="98"/>
      <c r="GQ10" s="98"/>
      <c r="GR10" s="98"/>
      <c r="GS10" s="98"/>
      <c r="GT10" s="98"/>
      <c r="GU10" s="98"/>
      <c r="GV10" s="98"/>
      <c r="GW10" s="98"/>
      <c r="GX10" s="98"/>
      <c r="GY10" s="98"/>
      <c r="GZ10" s="98"/>
      <c r="HA10" s="98"/>
      <c r="HB10" s="98"/>
      <c r="HC10" s="98"/>
      <c r="HD10" s="98"/>
      <c r="HE10" s="98"/>
      <c r="HF10" s="98"/>
      <c r="HG10" s="98"/>
      <c r="HH10" s="98"/>
      <c r="HI10" s="98"/>
      <c r="HJ10" s="98"/>
      <c r="HK10" s="98"/>
      <c r="HL10" s="98"/>
      <c r="HM10" s="98"/>
      <c r="HN10" s="98"/>
      <c r="HO10" s="98"/>
      <c r="HP10" s="98"/>
      <c r="HQ10" s="98"/>
      <c r="HR10" s="98"/>
      <c r="HS10" s="98"/>
      <c r="HT10" s="98"/>
      <c r="HU10" s="98"/>
      <c r="HV10" s="98"/>
      <c r="HW10" s="98"/>
      <c r="HX10" s="98"/>
      <c r="HY10" s="98"/>
      <c r="HZ10" s="98"/>
      <c r="IA10" s="98"/>
      <c r="IB10" s="98"/>
      <c r="IC10" s="98"/>
      <c r="ID10" s="98"/>
      <c r="IE10" s="98"/>
      <c r="IF10" s="98"/>
      <c r="IG10" s="98"/>
      <c r="IH10" s="98"/>
      <c r="II10" s="98"/>
      <c r="IJ10" s="98"/>
      <c r="IK10" s="98"/>
      <c r="IL10" s="98"/>
      <c r="IM10" s="98"/>
      <c r="IN10" s="98"/>
      <c r="IO10" s="98"/>
      <c r="IP10" s="98"/>
      <c r="IQ10" s="98"/>
      <c r="IR10" s="98"/>
      <c r="IS10" s="98"/>
      <c r="IT10" s="98"/>
      <c r="IU10" s="98"/>
      <c r="IV10" s="98"/>
      <c r="IW10" s="98"/>
      <c r="IX10" s="98"/>
      <c r="IY10" s="98"/>
      <c r="IZ10" s="98"/>
      <c r="JA10" s="98"/>
      <c r="JB10" s="98"/>
      <c r="JC10" s="98"/>
      <c r="JD10" s="98"/>
      <c r="JE10" s="98"/>
      <c r="JF10" s="98"/>
      <c r="JG10" s="98"/>
      <c r="JH10" s="98"/>
      <c r="JI10" s="98"/>
      <c r="JJ10" s="98"/>
      <c r="JK10" s="98"/>
      <c r="JL10" s="98"/>
      <c r="JM10" s="98"/>
      <c r="JN10" s="98"/>
      <c r="JO10" s="98"/>
      <c r="JP10" s="98"/>
      <c r="JQ10" s="98"/>
      <c r="JR10" s="98"/>
      <c r="JS10" s="98"/>
      <c r="JT10" s="98"/>
      <c r="JU10" s="98"/>
      <c r="JV10" s="98"/>
      <c r="JW10" s="98"/>
      <c r="JX10" s="98"/>
      <c r="JY10" s="98"/>
      <c r="JZ10" s="98"/>
      <c r="KA10" s="98"/>
      <c r="KB10" s="98"/>
      <c r="KC10" s="98"/>
      <c r="KD10" s="98"/>
      <c r="KE10" s="98"/>
      <c r="KF10" s="98"/>
      <c r="KG10" s="98"/>
      <c r="KH10" s="98"/>
      <c r="KI10" s="98"/>
      <c r="KJ10" s="98"/>
      <c r="KK10" s="98"/>
      <c r="KL10" s="98"/>
      <c r="KM10" s="98"/>
      <c r="KN10" s="98"/>
      <c r="KO10" s="98"/>
      <c r="KP10" s="98"/>
      <c r="KQ10" s="98"/>
      <c r="KR10" s="98"/>
      <c r="KS10" s="98"/>
      <c r="KT10" s="98"/>
      <c r="KU10" s="98"/>
      <c r="KV10" s="98"/>
      <c r="KW10" s="98"/>
      <c r="KX10" s="98"/>
      <c r="KY10" s="98"/>
      <c r="KZ10" s="98"/>
      <c r="LA10" s="98"/>
      <c r="LB10" s="98"/>
      <c r="LC10" s="98"/>
      <c r="LD10" s="98"/>
      <c r="LE10" s="98"/>
      <c r="LF10" s="98"/>
      <c r="LG10" s="98"/>
      <c r="LH10" s="98"/>
      <c r="LI10" s="98"/>
      <c r="LJ10" s="98"/>
      <c r="LK10" s="98"/>
      <c r="LL10" s="98"/>
      <c r="LM10" s="98"/>
      <c r="LN10" s="98"/>
      <c r="LO10" s="98"/>
      <c r="LP10" s="98"/>
      <c r="LQ10" s="98"/>
      <c r="LR10" s="98"/>
      <c r="LS10" s="98"/>
      <c r="LT10" s="98"/>
      <c r="LU10" s="98"/>
      <c r="LV10" s="98"/>
      <c r="LW10" s="98"/>
      <c r="LX10" s="98"/>
      <c r="LY10" s="98"/>
      <c r="LZ10" s="98"/>
      <c r="MA10" s="98"/>
      <c r="MB10" s="98"/>
      <c r="MC10" s="98"/>
      <c r="MD10" s="98"/>
      <c r="ME10" s="98"/>
      <c r="MF10" s="98"/>
      <c r="MG10" s="98"/>
      <c r="MH10" s="98"/>
      <c r="MI10" s="98"/>
      <c r="MJ10" s="98"/>
      <c r="MK10" s="98"/>
      <c r="ML10" s="98"/>
      <c r="MM10" s="98"/>
      <c r="MN10" s="98"/>
      <c r="MO10" s="98"/>
      <c r="MP10" s="98"/>
      <c r="MQ10" s="98"/>
      <c r="MR10" s="98"/>
      <c r="MS10" s="98"/>
      <c r="MT10" s="98"/>
      <c r="MU10" s="98"/>
      <c r="MV10" s="98"/>
      <c r="MW10" s="98"/>
      <c r="MX10" s="98"/>
      <c r="MY10" s="98"/>
      <c r="MZ10" s="98"/>
      <c r="NA10" s="98"/>
      <c r="NB10" s="98"/>
      <c r="NC10" s="98"/>
      <c r="ND10" s="98"/>
      <c r="NE10" s="98"/>
      <c r="NF10" s="98"/>
      <c r="NG10" s="98"/>
      <c r="NH10" s="98"/>
      <c r="NI10" s="98"/>
      <c r="NJ10" s="98"/>
      <c r="NK10" s="98"/>
      <c r="NL10" s="98"/>
      <c r="NM10" s="98"/>
      <c r="NN10" s="98"/>
      <c r="NO10" s="98"/>
      <c r="NP10" s="98"/>
      <c r="NQ10" s="98"/>
      <c r="NR10" s="98"/>
      <c r="NS10" s="98"/>
      <c r="NT10" s="98"/>
      <c r="NU10" s="98"/>
      <c r="NV10" s="98"/>
      <c r="NW10" s="98"/>
      <c r="NX10" s="98"/>
      <c r="NY10" s="98"/>
      <c r="NZ10" s="98"/>
      <c r="OA10" s="98"/>
      <c r="OB10" s="98"/>
      <c r="OC10" s="98"/>
      <c r="OD10" s="98"/>
      <c r="OE10" s="98"/>
      <c r="OF10" s="98"/>
      <c r="OG10" s="98"/>
      <c r="OH10" s="98"/>
      <c r="OI10" s="98"/>
      <c r="OJ10" s="98"/>
      <c r="OK10" s="98"/>
      <c r="OL10" s="98"/>
      <c r="OM10" s="98"/>
      <c r="ON10" s="98"/>
      <c r="OO10" s="98"/>
      <c r="OP10" s="98"/>
      <c r="OQ10" s="98"/>
      <c r="OR10" s="98"/>
      <c r="OS10" s="98"/>
      <c r="OT10" s="98"/>
      <c r="OU10" s="98"/>
      <c r="OV10" s="98"/>
      <c r="OW10" s="98"/>
      <c r="OX10" s="98"/>
      <c r="OY10" s="98"/>
      <c r="OZ10" s="98"/>
      <c r="PA10" s="98"/>
      <c r="PB10" s="98"/>
      <c r="PC10" s="98"/>
      <c r="PD10" s="98"/>
      <c r="PE10" s="98"/>
      <c r="PF10" s="98"/>
      <c r="PG10" s="98"/>
      <c r="PH10" s="98"/>
      <c r="PI10" s="98"/>
      <c r="PJ10" s="98"/>
      <c r="PK10" s="98"/>
      <c r="PL10" s="98"/>
      <c r="PM10" s="98"/>
      <c r="PN10" s="98"/>
      <c r="PO10" s="98"/>
      <c r="PP10" s="98"/>
      <c r="PQ10" s="98"/>
      <c r="PR10" s="98"/>
      <c r="PS10" s="98"/>
      <c r="PT10" s="98"/>
      <c r="PU10" s="98"/>
      <c r="PV10" s="98"/>
      <c r="PW10" s="98"/>
      <c r="PX10" s="98"/>
      <c r="PY10" s="98"/>
      <c r="PZ10" s="98"/>
      <c r="QA10" s="98"/>
      <c r="QB10" s="98"/>
      <c r="QC10" s="98"/>
      <c r="QD10" s="98"/>
      <c r="QE10" s="98"/>
      <c r="QF10" s="98"/>
      <c r="QG10" s="98"/>
      <c r="QH10" s="98"/>
      <c r="QI10" s="98"/>
      <c r="QJ10" s="98"/>
      <c r="QK10" s="98"/>
      <c r="QL10" s="98"/>
      <c r="QM10" s="98"/>
      <c r="QN10" s="98"/>
      <c r="QO10" s="98"/>
      <c r="QP10" s="98"/>
      <c r="QQ10" s="98"/>
      <c r="QR10" s="98"/>
      <c r="QS10" s="98"/>
      <c r="QT10" s="98"/>
      <c r="QU10" s="98"/>
      <c r="QV10" s="98"/>
      <c r="QW10" s="98"/>
      <c r="QX10" s="98"/>
      <c r="QY10" s="98"/>
      <c r="QZ10" s="98"/>
      <c r="RA10" s="98"/>
      <c r="RB10" s="98"/>
      <c r="RC10" s="98"/>
      <c r="RD10" s="98"/>
      <c r="RE10" s="98"/>
      <c r="RF10" s="98"/>
      <c r="RG10" s="98"/>
      <c r="RH10" s="98"/>
      <c r="RI10" s="98"/>
      <c r="RJ10" s="98"/>
      <c r="RK10" s="98"/>
      <c r="RL10" s="98"/>
      <c r="RM10" s="98"/>
      <c r="RN10" s="98"/>
      <c r="RO10" s="98"/>
      <c r="RP10" s="98"/>
      <c r="RQ10" s="98"/>
      <c r="RR10" s="98"/>
      <c r="RS10" s="98"/>
      <c r="RT10" s="98"/>
      <c r="RU10" s="98"/>
      <c r="RV10" s="98"/>
      <c r="RW10" s="98"/>
      <c r="RX10" s="98"/>
      <c r="RY10" s="98"/>
      <c r="RZ10" s="98"/>
      <c r="SA10" s="98"/>
      <c r="SB10" s="98"/>
      <c r="SC10" s="98"/>
      <c r="SD10" s="98"/>
      <c r="SE10" s="98"/>
      <c r="SF10" s="98"/>
      <c r="SG10" s="98"/>
      <c r="SH10" s="98"/>
      <c r="SI10" s="98"/>
      <c r="SJ10" s="98"/>
      <c r="SK10" s="98"/>
      <c r="SL10" s="98"/>
      <c r="SM10" s="98"/>
      <c r="SN10" s="98"/>
      <c r="SO10" s="98"/>
      <c r="SP10" s="98"/>
      <c r="SQ10" s="98"/>
      <c r="SR10" s="98"/>
      <c r="SS10" s="98"/>
      <c r="ST10" s="98"/>
      <c r="SU10" s="98"/>
      <c r="SV10" s="98"/>
      <c r="SW10" s="98"/>
      <c r="SX10" s="98"/>
      <c r="SY10" s="98"/>
      <c r="SZ10" s="98"/>
      <c r="TA10" s="98"/>
      <c r="TB10" s="98"/>
      <c r="TC10" s="98"/>
      <c r="TD10" s="98"/>
      <c r="TE10" s="98"/>
      <c r="TF10" s="98"/>
      <c r="TG10" s="98"/>
      <c r="TH10" s="98"/>
      <c r="TI10" s="98"/>
      <c r="TJ10" s="98"/>
      <c r="TK10" s="98"/>
      <c r="TL10" s="98"/>
      <c r="TM10" s="98"/>
      <c r="TN10" s="98"/>
      <c r="TO10" s="98"/>
      <c r="TP10" s="98"/>
      <c r="TQ10" s="98"/>
      <c r="TR10" s="98"/>
      <c r="TS10" s="98"/>
      <c r="TT10" s="98"/>
      <c r="TU10" s="98"/>
      <c r="TV10" s="98"/>
      <c r="TW10" s="98"/>
      <c r="TX10" s="98"/>
      <c r="TY10" s="98"/>
      <c r="TZ10" s="98"/>
      <c r="UA10" s="98"/>
      <c r="UB10" s="98"/>
      <c r="UC10" s="98"/>
      <c r="UD10" s="98"/>
      <c r="UE10" s="98"/>
      <c r="UF10" s="98"/>
      <c r="UG10" s="98"/>
      <c r="UH10" s="98"/>
      <c r="UI10" s="98"/>
      <c r="UJ10" s="98"/>
      <c r="UK10" s="98"/>
      <c r="UL10" s="98"/>
      <c r="UM10" s="98"/>
      <c r="UN10" s="98"/>
      <c r="UO10" s="98"/>
      <c r="UP10" s="98"/>
      <c r="UQ10" s="98"/>
      <c r="UR10" s="98"/>
      <c r="US10" s="98"/>
      <c r="UT10" s="98"/>
      <c r="UU10" s="98"/>
      <c r="UV10" s="98"/>
      <c r="UW10" s="98"/>
      <c r="UX10" s="98"/>
      <c r="UY10" s="98"/>
      <c r="UZ10" s="98"/>
      <c r="VA10" s="98"/>
      <c r="VB10" s="98"/>
      <c r="VC10" s="98"/>
      <c r="VD10" s="98"/>
      <c r="VE10" s="98"/>
      <c r="VF10" s="98"/>
      <c r="VG10" s="98"/>
      <c r="VH10" s="98"/>
      <c r="VI10" s="98"/>
      <c r="VJ10" s="98"/>
      <c r="VK10" s="98"/>
      <c r="VL10" s="98"/>
      <c r="VM10" s="98"/>
      <c r="VN10" s="98"/>
      <c r="VO10" s="98"/>
      <c r="VP10" s="98"/>
      <c r="VQ10" s="98"/>
      <c r="VR10" s="98"/>
      <c r="VS10" s="98"/>
      <c r="VT10" s="98"/>
      <c r="VU10" s="98"/>
      <c r="VV10" s="98"/>
      <c r="VW10" s="98"/>
      <c r="VX10" s="98"/>
      <c r="VY10" s="98"/>
      <c r="VZ10" s="98"/>
      <c r="WA10" s="98"/>
      <c r="WB10" s="98"/>
      <c r="WC10" s="98"/>
      <c r="WD10" s="98"/>
      <c r="WE10" s="98"/>
      <c r="WF10" s="98"/>
      <c r="WG10" s="98"/>
      <c r="WH10" s="98"/>
      <c r="WI10" s="98"/>
      <c r="WJ10" s="98"/>
      <c r="WK10" s="98"/>
      <c r="WL10" s="98"/>
      <c r="WM10" s="98"/>
      <c r="WN10" s="98"/>
      <c r="WO10" s="98"/>
      <c r="WP10" s="98"/>
      <c r="WQ10" s="98"/>
      <c r="WR10" s="98"/>
      <c r="WS10" s="98"/>
      <c r="WT10" s="98"/>
      <c r="WU10" s="98"/>
      <c r="WV10" s="98"/>
      <c r="WW10" s="98"/>
      <c r="WX10" s="98"/>
      <c r="WY10" s="98"/>
      <c r="WZ10" s="98"/>
      <c r="XA10" s="98"/>
      <c r="XB10" s="98"/>
      <c r="XC10" s="98"/>
      <c r="XD10" s="98"/>
      <c r="XE10" s="98"/>
      <c r="XF10" s="98"/>
      <c r="XG10" s="98"/>
      <c r="XH10" s="98"/>
      <c r="XI10" s="98"/>
      <c r="XJ10" s="98"/>
      <c r="XK10" s="98"/>
      <c r="XL10" s="98"/>
      <c r="XM10" s="98"/>
      <c r="XN10" s="98"/>
      <c r="XO10" s="98"/>
      <c r="XP10" s="98"/>
      <c r="XQ10" s="98"/>
      <c r="XR10" s="98"/>
      <c r="XS10" s="98"/>
      <c r="XT10" s="98"/>
      <c r="XU10" s="98"/>
      <c r="XV10" s="98"/>
      <c r="XW10" s="98"/>
      <c r="XX10" s="98"/>
      <c r="XY10" s="98"/>
      <c r="XZ10" s="98"/>
      <c r="YA10" s="98"/>
      <c r="YB10" s="98"/>
      <c r="YC10" s="98"/>
      <c r="YD10" s="98"/>
      <c r="YE10" s="98"/>
      <c r="YF10" s="98"/>
      <c r="YG10" s="98"/>
      <c r="YH10" s="98"/>
      <c r="YI10" s="98"/>
      <c r="YJ10" s="98"/>
      <c r="YK10" s="98"/>
      <c r="YL10" s="98"/>
      <c r="YM10" s="98"/>
      <c r="YN10" s="98"/>
      <c r="YO10" s="98"/>
      <c r="YP10" s="98"/>
      <c r="YQ10" s="98"/>
      <c r="YR10" s="98"/>
      <c r="YS10" s="98"/>
      <c r="YT10" s="98"/>
      <c r="YU10" s="98"/>
      <c r="YV10" s="98"/>
      <c r="YW10" s="98"/>
      <c r="YX10" s="98"/>
      <c r="YY10" s="98"/>
      <c r="YZ10" s="98"/>
      <c r="ZA10" s="98"/>
      <c r="ZB10" s="98"/>
      <c r="ZC10" s="98"/>
      <c r="ZD10" s="98"/>
      <c r="ZE10" s="98"/>
      <c r="ZF10" s="98"/>
      <c r="ZG10" s="98"/>
      <c r="ZH10" s="98"/>
      <c r="ZI10" s="98"/>
      <c r="ZJ10" s="98"/>
      <c r="ZK10" s="98"/>
      <c r="ZL10" s="98"/>
      <c r="ZM10" s="98"/>
      <c r="ZN10" s="98"/>
      <c r="ZO10" s="98"/>
      <c r="ZP10" s="98"/>
      <c r="ZQ10" s="98"/>
      <c r="ZR10" s="98"/>
      <c r="ZS10" s="98"/>
      <c r="ZT10" s="98"/>
      <c r="ZU10" s="98"/>
      <c r="ZV10" s="98"/>
      <c r="ZW10" s="98"/>
      <c r="ZX10" s="98"/>
      <c r="ZY10" s="98"/>
      <c r="ZZ10" s="98"/>
      <c r="AAA10" s="98"/>
      <c r="AAB10" s="98"/>
      <c r="AAC10" s="98"/>
      <c r="AAD10" s="98"/>
      <c r="AAE10" s="98"/>
      <c r="AAF10" s="98"/>
      <c r="AAG10" s="98"/>
      <c r="AAH10" s="98"/>
      <c r="AAI10" s="98"/>
      <c r="AAJ10" s="98"/>
      <c r="AAK10" s="98"/>
      <c r="AAL10" s="98"/>
      <c r="AAM10" s="98"/>
      <c r="AAN10" s="98"/>
      <c r="AAO10" s="98"/>
      <c r="AAP10" s="98"/>
      <c r="AAQ10" s="98"/>
      <c r="AAR10" s="98"/>
      <c r="AAS10" s="98"/>
      <c r="AAT10" s="98"/>
      <c r="AAU10" s="98"/>
      <c r="AAV10" s="98"/>
      <c r="AAW10" s="98"/>
      <c r="AAX10" s="98"/>
      <c r="AAY10" s="98"/>
      <c r="AAZ10" s="98"/>
      <c r="ABA10" s="98"/>
      <c r="ABB10" s="98"/>
      <c r="ABC10" s="98"/>
      <c r="ABD10" s="98"/>
      <c r="ABE10" s="98"/>
      <c r="ABF10" s="98"/>
      <c r="ABG10" s="98"/>
      <c r="ABH10" s="98"/>
      <c r="ABI10" s="98"/>
      <c r="ABJ10" s="98"/>
      <c r="ABK10" s="98"/>
      <c r="ABL10" s="98"/>
      <c r="ABM10" s="98"/>
      <c r="ABN10" s="98"/>
      <c r="ABO10" s="98"/>
      <c r="ABP10" s="98"/>
      <c r="ABQ10" s="98"/>
      <c r="ABR10" s="98"/>
      <c r="ABS10" s="98"/>
      <c r="ABT10" s="98"/>
      <c r="ABU10" s="98"/>
      <c r="ABV10" s="98"/>
      <c r="ABW10" s="98"/>
      <c r="ABX10" s="98"/>
      <c r="ABY10" s="98"/>
      <c r="ABZ10" s="98"/>
      <c r="ACA10" s="98"/>
      <c r="ACB10" s="98"/>
      <c r="ACC10" s="98"/>
      <c r="ACD10" s="98"/>
      <c r="ACE10" s="98"/>
      <c r="ACF10" s="98"/>
      <c r="ACG10" s="98"/>
      <c r="ACH10" s="98"/>
      <c r="ACI10" s="98"/>
      <c r="ACJ10" s="98"/>
      <c r="ACK10" s="98"/>
      <c r="ACL10" s="98"/>
      <c r="ACM10" s="98"/>
      <c r="ACN10" s="98"/>
      <c r="ACO10" s="98"/>
      <c r="ACP10" s="98"/>
      <c r="ACQ10" s="98"/>
      <c r="ACR10" s="98"/>
      <c r="ACS10" s="98"/>
      <c r="ACT10" s="98"/>
      <c r="ACU10" s="98"/>
      <c r="ACV10" s="98"/>
      <c r="ACW10" s="98"/>
      <c r="ACX10" s="98"/>
      <c r="ACY10" s="98"/>
      <c r="ACZ10" s="98"/>
      <c r="ADA10" s="98"/>
      <c r="ADB10" s="98"/>
      <c r="ADC10" s="98"/>
      <c r="ADD10" s="98"/>
      <c r="ADE10" s="98"/>
      <c r="ADF10" s="98"/>
      <c r="ADG10" s="98"/>
      <c r="ADH10" s="98"/>
      <c r="ADI10" s="98"/>
      <c r="ADJ10" s="98"/>
      <c r="ADK10" s="98"/>
      <c r="ADL10" s="98"/>
      <c r="ADM10" s="98"/>
      <c r="ADN10" s="98"/>
      <c r="ADO10" s="98"/>
      <c r="ADP10" s="98"/>
      <c r="ADQ10" s="98"/>
      <c r="ADR10" s="98"/>
      <c r="ADS10" s="98"/>
      <c r="ADT10" s="98"/>
      <c r="ADU10" s="98"/>
      <c r="ADV10" s="98"/>
      <c r="ADW10" s="98"/>
      <c r="ADX10" s="98"/>
      <c r="ADY10" s="98"/>
      <c r="ADZ10" s="98"/>
      <c r="AEA10" s="98"/>
      <c r="AEB10" s="98"/>
      <c r="AEC10" s="98"/>
      <c r="AED10" s="98"/>
      <c r="AEE10" s="98"/>
      <c r="AEF10" s="98"/>
      <c r="AEG10" s="98"/>
      <c r="AEH10" s="98"/>
      <c r="AEI10" s="98"/>
      <c r="AEJ10" s="98"/>
      <c r="AEK10" s="98"/>
      <c r="AEL10" s="98"/>
      <c r="AEM10" s="98"/>
      <c r="AEN10" s="98"/>
      <c r="AEO10" s="98"/>
      <c r="AEP10" s="98"/>
      <c r="AEQ10" s="98"/>
      <c r="AER10" s="98"/>
      <c r="AES10" s="98"/>
      <c r="AET10" s="98"/>
      <c r="AEU10" s="98"/>
      <c r="AEV10" s="98"/>
      <c r="AEW10" s="98"/>
      <c r="AEX10" s="98"/>
      <c r="AEY10" s="98"/>
      <c r="AEZ10" s="98"/>
      <c r="AFA10" s="98"/>
      <c r="AFB10" s="98"/>
      <c r="AFC10" s="98"/>
      <c r="AFD10" s="98"/>
      <c r="AFE10" s="98"/>
      <c r="AFF10" s="98"/>
      <c r="AFG10" s="98"/>
      <c r="AFH10" s="98"/>
      <c r="AFI10" s="98"/>
      <c r="AFJ10" s="98"/>
      <c r="AFK10" s="98"/>
      <c r="AFL10" s="98"/>
      <c r="AFM10" s="98"/>
      <c r="AFN10" s="98"/>
      <c r="AFO10" s="98"/>
      <c r="AFP10" s="98"/>
      <c r="AFQ10" s="98"/>
      <c r="AFR10" s="98"/>
      <c r="AFS10" s="98"/>
      <c r="AFT10" s="98"/>
      <c r="AFU10" s="98"/>
      <c r="AFV10" s="98"/>
      <c r="AFW10" s="98"/>
      <c r="AFX10" s="98"/>
      <c r="AFY10" s="98"/>
      <c r="AFZ10" s="98"/>
      <c r="AGA10" s="98"/>
      <c r="AGB10" s="98"/>
      <c r="AGC10" s="98"/>
      <c r="AGD10" s="98"/>
      <c r="AGE10" s="98"/>
      <c r="AGF10" s="98"/>
      <c r="AGG10" s="98"/>
      <c r="AGH10" s="98"/>
      <c r="AGI10" s="98"/>
      <c r="AGJ10" s="98"/>
      <c r="AGK10" s="98"/>
      <c r="AGL10" s="98"/>
      <c r="AGM10" s="98"/>
      <c r="AGN10" s="98"/>
      <c r="AGO10" s="98"/>
      <c r="AGP10" s="98"/>
      <c r="AGQ10" s="98"/>
      <c r="AGR10" s="98"/>
      <c r="AGS10" s="98"/>
      <c r="AGT10" s="98"/>
      <c r="AGU10" s="98"/>
      <c r="AGV10" s="98"/>
      <c r="AGW10" s="98"/>
      <c r="AGX10" s="98"/>
      <c r="AGY10" s="98"/>
      <c r="AGZ10" s="98"/>
      <c r="AHA10" s="98"/>
      <c r="AHB10" s="98"/>
      <c r="AHC10" s="98"/>
      <c r="AHD10" s="98"/>
      <c r="AHE10" s="98"/>
      <c r="AHF10" s="98"/>
      <c r="AHG10" s="98"/>
      <c r="AHH10" s="98"/>
      <c r="AHI10" s="98"/>
      <c r="AHJ10" s="98"/>
      <c r="AHK10" s="98"/>
      <c r="AHL10" s="98"/>
      <c r="AHM10" s="98"/>
      <c r="AHN10" s="98"/>
      <c r="AHO10" s="98"/>
      <c r="AHP10" s="98"/>
      <c r="AHQ10" s="98"/>
      <c r="AHR10" s="98"/>
      <c r="AHS10" s="98"/>
      <c r="AHT10" s="98"/>
      <c r="AHU10" s="98"/>
      <c r="AHV10" s="98"/>
      <c r="AHW10" s="98"/>
      <c r="AHX10" s="98"/>
      <c r="AHY10" s="98"/>
      <c r="AHZ10" s="98"/>
      <c r="AIA10" s="98"/>
      <c r="AIB10" s="98"/>
      <c r="AIC10" s="98"/>
      <c r="AID10" s="98"/>
      <c r="AIE10" s="98"/>
      <c r="AIF10" s="98"/>
      <c r="AIG10" s="98"/>
      <c r="AIH10" s="98"/>
      <c r="AII10" s="98"/>
      <c r="AIJ10" s="98"/>
      <c r="AIK10" s="98"/>
      <c r="AIL10" s="98"/>
      <c r="AIM10" s="98"/>
      <c r="AIN10" s="98"/>
      <c r="AIO10" s="98"/>
      <c r="AIP10" s="98"/>
      <c r="AIQ10" s="98"/>
      <c r="AIR10" s="98"/>
      <c r="AIS10" s="98"/>
      <c r="AIT10" s="98"/>
      <c r="AIU10" s="98"/>
      <c r="AIV10" s="98"/>
      <c r="AIW10" s="98"/>
      <c r="AIX10" s="98"/>
      <c r="AIY10" s="98"/>
      <c r="AIZ10" s="98"/>
      <c r="AJA10" s="98"/>
      <c r="AJB10" s="98"/>
      <c r="AJC10" s="98"/>
      <c r="AJD10" s="98"/>
      <c r="AJE10" s="98"/>
      <c r="AJF10" s="98"/>
      <c r="AJG10" s="98"/>
      <c r="AJH10" s="98"/>
      <c r="AJI10" s="98"/>
      <c r="AJJ10" s="98"/>
      <c r="AJK10" s="98"/>
      <c r="AJL10" s="98"/>
      <c r="AJM10" s="98"/>
      <c r="AJN10" s="98"/>
      <c r="AJO10" s="98"/>
      <c r="AJP10" s="98"/>
      <c r="AJQ10" s="98"/>
      <c r="AJR10" s="98"/>
      <c r="AJS10" s="98"/>
      <c r="AJT10" s="98"/>
      <c r="AJU10" s="98"/>
      <c r="AJV10" s="98"/>
      <c r="AJW10" s="98"/>
      <c r="AJX10" s="98"/>
      <c r="AJY10" s="98"/>
      <c r="AJZ10" s="98"/>
      <c r="AKA10" s="98"/>
      <c r="AKB10" s="98"/>
      <c r="AKC10" s="98"/>
      <c r="AKD10" s="98"/>
      <c r="AKE10" s="98"/>
    </row>
    <row r="11" spans="1:967">
      <c r="A11" s="98"/>
      <c r="B11" s="314"/>
      <c r="C11" s="323" t="s">
        <v>27</v>
      </c>
      <c r="D11" s="323" t="s">
        <v>24</v>
      </c>
      <c r="E11" s="410">
        <v>0</v>
      </c>
      <c r="F11" s="411">
        <f>E11</f>
        <v>0</v>
      </c>
      <c r="G11" s="411">
        <v>0</v>
      </c>
      <c r="H11" s="412">
        <v>0</v>
      </c>
      <c r="I11" s="136"/>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c r="HT11" s="98"/>
      <c r="HU11" s="98"/>
      <c r="HV11" s="98"/>
      <c r="HW11" s="98"/>
      <c r="HX11" s="98"/>
      <c r="HY11" s="98"/>
      <c r="HZ11" s="98"/>
      <c r="IA11" s="98"/>
      <c r="IB11" s="98"/>
      <c r="IC11" s="98"/>
      <c r="ID11" s="98"/>
      <c r="IE11" s="98"/>
      <c r="IF11" s="98"/>
      <c r="IG11" s="98"/>
      <c r="IH11" s="98"/>
      <c r="II11" s="98"/>
      <c r="IJ11" s="98"/>
      <c r="IK11" s="98"/>
      <c r="IL11" s="98"/>
      <c r="IM11" s="98"/>
      <c r="IN11" s="98"/>
      <c r="IO11" s="98"/>
      <c r="IP11" s="98"/>
      <c r="IQ11" s="98"/>
      <c r="IR11" s="98"/>
      <c r="IS11" s="98"/>
      <c r="IT11" s="98"/>
      <c r="IU11" s="98"/>
      <c r="IV11" s="98"/>
      <c r="IW11" s="98"/>
      <c r="IX11" s="98"/>
      <c r="IY11" s="98"/>
      <c r="IZ11" s="98"/>
      <c r="JA11" s="98"/>
      <c r="JB11" s="98"/>
      <c r="JC11" s="98"/>
      <c r="JD11" s="98"/>
      <c r="JE11" s="98"/>
      <c r="JF11" s="98"/>
      <c r="JG11" s="98"/>
      <c r="JH11" s="98"/>
      <c r="JI11" s="98"/>
      <c r="JJ11" s="98"/>
      <c r="JK11" s="98"/>
      <c r="JL11" s="98"/>
      <c r="JM11" s="98"/>
      <c r="JN11" s="98"/>
      <c r="JO11" s="98"/>
      <c r="JP11" s="98"/>
      <c r="JQ11" s="98"/>
      <c r="JR11" s="98"/>
      <c r="JS11" s="98"/>
      <c r="JT11" s="98"/>
      <c r="JU11" s="98"/>
      <c r="JV11" s="98"/>
      <c r="JW11" s="98"/>
      <c r="JX11" s="98"/>
      <c r="JY11" s="98"/>
      <c r="JZ11" s="98"/>
      <c r="KA11" s="98"/>
      <c r="KB11" s="98"/>
      <c r="KC11" s="98"/>
      <c r="KD11" s="98"/>
      <c r="KE11" s="98"/>
      <c r="KF11" s="98"/>
      <c r="KG11" s="98"/>
      <c r="KH11" s="98"/>
      <c r="KI11" s="98"/>
      <c r="KJ11" s="98"/>
      <c r="KK11" s="98"/>
      <c r="KL11" s="98"/>
      <c r="KM11" s="98"/>
      <c r="KN11" s="98"/>
      <c r="KO11" s="98"/>
      <c r="KP11" s="98"/>
      <c r="KQ11" s="98"/>
      <c r="KR11" s="98"/>
      <c r="KS11" s="98"/>
      <c r="KT11" s="98"/>
      <c r="KU11" s="98"/>
      <c r="KV11" s="98"/>
      <c r="KW11" s="98"/>
      <c r="KX11" s="98"/>
      <c r="KY11" s="98"/>
      <c r="KZ11" s="98"/>
      <c r="LA11" s="98"/>
      <c r="LB11" s="98"/>
      <c r="LC11" s="98"/>
      <c r="LD11" s="98"/>
      <c r="LE11" s="98"/>
      <c r="LF11" s="98"/>
      <c r="LG11" s="98"/>
      <c r="LH11" s="98"/>
      <c r="LI11" s="98"/>
      <c r="LJ11" s="98"/>
      <c r="LK11" s="98"/>
      <c r="LL11" s="98"/>
      <c r="LM11" s="98"/>
      <c r="LN11" s="98"/>
      <c r="LO11" s="98"/>
      <c r="LP11" s="98"/>
      <c r="LQ11" s="98"/>
      <c r="LR11" s="98"/>
      <c r="LS11" s="98"/>
      <c r="LT11" s="98"/>
      <c r="LU11" s="98"/>
      <c r="LV11" s="98"/>
      <c r="LW11" s="98"/>
      <c r="LX11" s="98"/>
      <c r="LY11" s="98"/>
      <c r="LZ11" s="98"/>
      <c r="MA11" s="98"/>
      <c r="MB11" s="98"/>
      <c r="MC11" s="98"/>
      <c r="MD11" s="98"/>
      <c r="ME11" s="98"/>
      <c r="MF11" s="98"/>
      <c r="MG11" s="98"/>
      <c r="MH11" s="98"/>
      <c r="MI11" s="98"/>
      <c r="MJ11" s="98"/>
      <c r="MK11" s="98"/>
      <c r="ML11" s="98"/>
      <c r="MM11" s="98"/>
      <c r="MN11" s="98"/>
      <c r="MO11" s="98"/>
      <c r="MP11" s="98"/>
      <c r="MQ11" s="98"/>
      <c r="MR11" s="98"/>
      <c r="MS11" s="98"/>
      <c r="MT11" s="98"/>
      <c r="MU11" s="98"/>
      <c r="MV11" s="98"/>
      <c r="MW11" s="98"/>
      <c r="MX11" s="98"/>
      <c r="MY11" s="98"/>
      <c r="MZ11" s="98"/>
      <c r="NA11" s="98"/>
      <c r="NB11" s="98"/>
      <c r="NC11" s="98"/>
      <c r="ND11" s="98"/>
      <c r="NE11" s="98"/>
      <c r="NF11" s="98"/>
      <c r="NG11" s="98"/>
      <c r="NH11" s="98"/>
      <c r="NI11" s="98"/>
      <c r="NJ11" s="98"/>
      <c r="NK11" s="98"/>
      <c r="NL11" s="98"/>
      <c r="NM11" s="98"/>
      <c r="NN11" s="98"/>
      <c r="NO11" s="98"/>
      <c r="NP11" s="98"/>
      <c r="NQ11" s="98"/>
      <c r="NR11" s="98"/>
      <c r="NS11" s="98"/>
      <c r="NT11" s="98"/>
      <c r="NU11" s="98"/>
      <c r="NV11" s="98"/>
      <c r="NW11" s="98"/>
      <c r="NX11" s="98"/>
      <c r="NY11" s="98"/>
      <c r="NZ11" s="98"/>
      <c r="OA11" s="98"/>
      <c r="OB11" s="98"/>
      <c r="OC11" s="98"/>
      <c r="OD11" s="98"/>
      <c r="OE11" s="98"/>
      <c r="OF11" s="98"/>
      <c r="OG11" s="98"/>
      <c r="OH11" s="98"/>
      <c r="OI11" s="98"/>
      <c r="OJ11" s="98"/>
      <c r="OK11" s="98"/>
      <c r="OL11" s="98"/>
      <c r="OM11" s="98"/>
      <c r="ON11" s="98"/>
      <c r="OO11" s="98"/>
      <c r="OP11" s="98"/>
      <c r="OQ11" s="98"/>
      <c r="OR11" s="98"/>
      <c r="OS11" s="98"/>
      <c r="OT11" s="98"/>
      <c r="OU11" s="98"/>
      <c r="OV11" s="98"/>
      <c r="OW11" s="98"/>
      <c r="OX11" s="98"/>
      <c r="OY11" s="98"/>
      <c r="OZ11" s="98"/>
      <c r="PA11" s="98"/>
      <c r="PB11" s="98"/>
      <c r="PC11" s="98"/>
      <c r="PD11" s="98"/>
      <c r="PE11" s="98"/>
      <c r="PF11" s="98"/>
      <c r="PG11" s="98"/>
      <c r="PH11" s="98"/>
      <c r="PI11" s="98"/>
      <c r="PJ11" s="98"/>
      <c r="PK11" s="98"/>
      <c r="PL11" s="98"/>
      <c r="PM11" s="98"/>
      <c r="PN11" s="98"/>
      <c r="PO11" s="98"/>
      <c r="PP11" s="98"/>
      <c r="PQ11" s="98"/>
      <c r="PR11" s="98"/>
      <c r="PS11" s="98"/>
      <c r="PT11" s="98"/>
      <c r="PU11" s="98"/>
      <c r="PV11" s="98"/>
      <c r="PW11" s="98"/>
      <c r="PX11" s="98"/>
      <c r="PY11" s="98"/>
      <c r="PZ11" s="98"/>
      <c r="QA11" s="98"/>
      <c r="QB11" s="98"/>
      <c r="QC11" s="98"/>
      <c r="QD11" s="98"/>
      <c r="QE11" s="98"/>
      <c r="QF11" s="98"/>
      <c r="QG11" s="98"/>
      <c r="QH11" s="98"/>
      <c r="QI11" s="98"/>
      <c r="QJ11" s="98"/>
      <c r="QK11" s="98"/>
      <c r="QL11" s="98"/>
      <c r="QM11" s="98"/>
      <c r="QN11" s="98"/>
      <c r="QO11" s="98"/>
      <c r="QP11" s="98"/>
      <c r="QQ11" s="98"/>
      <c r="QR11" s="98"/>
      <c r="QS11" s="98"/>
      <c r="QT11" s="98"/>
      <c r="QU11" s="98"/>
      <c r="QV11" s="98"/>
      <c r="QW11" s="98"/>
      <c r="QX11" s="98"/>
      <c r="QY11" s="98"/>
      <c r="QZ11" s="98"/>
      <c r="RA11" s="98"/>
      <c r="RB11" s="98"/>
      <c r="RC11" s="98"/>
      <c r="RD11" s="98"/>
      <c r="RE11" s="98"/>
      <c r="RF11" s="98"/>
      <c r="RG11" s="98"/>
      <c r="RH11" s="98"/>
      <c r="RI11" s="98"/>
      <c r="RJ11" s="98"/>
      <c r="RK11" s="98"/>
      <c r="RL11" s="98"/>
      <c r="RM11" s="98"/>
      <c r="RN11" s="98"/>
      <c r="RO11" s="98"/>
      <c r="RP11" s="98"/>
      <c r="RQ11" s="98"/>
      <c r="RR11" s="98"/>
      <c r="RS11" s="98"/>
      <c r="RT11" s="98"/>
      <c r="RU11" s="98"/>
      <c r="RV11" s="98"/>
      <c r="RW11" s="98"/>
      <c r="RX11" s="98"/>
      <c r="RY11" s="98"/>
      <c r="RZ11" s="98"/>
      <c r="SA11" s="98"/>
      <c r="SB11" s="98"/>
      <c r="SC11" s="98"/>
      <c r="SD11" s="98"/>
      <c r="SE11" s="98"/>
      <c r="SF11" s="98"/>
      <c r="SG11" s="98"/>
      <c r="SH11" s="98"/>
      <c r="SI11" s="98"/>
      <c r="SJ11" s="98"/>
      <c r="SK11" s="98"/>
      <c r="SL11" s="98"/>
      <c r="SM11" s="98"/>
      <c r="SN11" s="98"/>
      <c r="SO11" s="98"/>
      <c r="SP11" s="98"/>
      <c r="SQ11" s="98"/>
      <c r="SR11" s="98"/>
      <c r="SS11" s="98"/>
      <c r="ST11" s="98"/>
      <c r="SU11" s="98"/>
      <c r="SV11" s="98"/>
      <c r="SW11" s="98"/>
      <c r="SX11" s="98"/>
      <c r="SY11" s="98"/>
      <c r="SZ11" s="98"/>
      <c r="TA11" s="98"/>
      <c r="TB11" s="98"/>
      <c r="TC11" s="98"/>
      <c r="TD11" s="98"/>
      <c r="TE11" s="98"/>
      <c r="TF11" s="98"/>
      <c r="TG11" s="98"/>
      <c r="TH11" s="98"/>
      <c r="TI11" s="98"/>
      <c r="TJ11" s="98"/>
      <c r="TK11" s="98"/>
      <c r="TL11" s="98"/>
      <c r="TM11" s="98"/>
      <c r="TN11" s="98"/>
      <c r="TO11" s="98"/>
      <c r="TP11" s="98"/>
      <c r="TQ11" s="98"/>
      <c r="TR11" s="98"/>
      <c r="TS11" s="98"/>
      <c r="TT11" s="98"/>
      <c r="TU11" s="98"/>
      <c r="TV11" s="98"/>
      <c r="TW11" s="98"/>
      <c r="TX11" s="98"/>
      <c r="TY11" s="98"/>
      <c r="TZ11" s="98"/>
      <c r="UA11" s="98"/>
      <c r="UB11" s="98"/>
      <c r="UC11" s="98"/>
      <c r="UD11" s="98"/>
      <c r="UE11" s="98"/>
      <c r="UF11" s="98"/>
      <c r="UG11" s="98"/>
      <c r="UH11" s="98"/>
      <c r="UI11" s="98"/>
      <c r="UJ11" s="98"/>
      <c r="UK11" s="98"/>
      <c r="UL11" s="98"/>
      <c r="UM11" s="98"/>
      <c r="UN11" s="98"/>
      <c r="UO11" s="98"/>
      <c r="UP11" s="98"/>
      <c r="UQ11" s="98"/>
      <c r="UR11" s="98"/>
      <c r="US11" s="98"/>
      <c r="UT11" s="98"/>
      <c r="UU11" s="98"/>
      <c r="UV11" s="98"/>
      <c r="UW11" s="98"/>
      <c r="UX11" s="98"/>
      <c r="UY11" s="98"/>
      <c r="UZ11" s="98"/>
      <c r="VA11" s="98"/>
      <c r="VB11" s="98"/>
      <c r="VC11" s="98"/>
      <c r="VD11" s="98"/>
      <c r="VE11" s="98"/>
      <c r="VF11" s="98"/>
      <c r="VG11" s="98"/>
      <c r="VH11" s="98"/>
      <c r="VI11" s="98"/>
      <c r="VJ11" s="98"/>
      <c r="VK11" s="98"/>
      <c r="VL11" s="98"/>
      <c r="VM11" s="98"/>
      <c r="VN11" s="98"/>
      <c r="VO11" s="98"/>
      <c r="VP11" s="98"/>
      <c r="VQ11" s="98"/>
      <c r="VR11" s="98"/>
      <c r="VS11" s="98"/>
      <c r="VT11" s="98"/>
      <c r="VU11" s="98"/>
      <c r="VV11" s="98"/>
      <c r="VW11" s="98"/>
      <c r="VX11" s="98"/>
      <c r="VY11" s="98"/>
      <c r="VZ11" s="98"/>
      <c r="WA11" s="98"/>
      <c r="WB11" s="98"/>
      <c r="WC11" s="98"/>
      <c r="WD11" s="98"/>
      <c r="WE11" s="98"/>
      <c r="WF11" s="98"/>
      <c r="WG11" s="98"/>
      <c r="WH11" s="98"/>
      <c r="WI11" s="98"/>
      <c r="WJ11" s="98"/>
      <c r="WK11" s="98"/>
      <c r="WL11" s="98"/>
      <c r="WM11" s="98"/>
      <c r="WN11" s="98"/>
      <c r="WO11" s="98"/>
      <c r="WP11" s="98"/>
      <c r="WQ11" s="98"/>
      <c r="WR11" s="98"/>
      <c r="WS11" s="98"/>
      <c r="WT11" s="98"/>
      <c r="WU11" s="98"/>
      <c r="WV11" s="98"/>
      <c r="WW11" s="98"/>
      <c r="WX11" s="98"/>
      <c r="WY11" s="98"/>
      <c r="WZ11" s="98"/>
      <c r="XA11" s="98"/>
      <c r="XB11" s="98"/>
      <c r="XC11" s="98"/>
      <c r="XD11" s="98"/>
      <c r="XE11" s="98"/>
      <c r="XF11" s="98"/>
      <c r="XG11" s="98"/>
      <c r="XH11" s="98"/>
      <c r="XI11" s="98"/>
      <c r="XJ11" s="98"/>
      <c r="XK11" s="98"/>
      <c r="XL11" s="98"/>
      <c r="XM11" s="98"/>
      <c r="XN11" s="98"/>
      <c r="XO11" s="98"/>
      <c r="XP11" s="98"/>
      <c r="XQ11" s="98"/>
      <c r="XR11" s="98"/>
      <c r="XS11" s="98"/>
      <c r="XT11" s="98"/>
      <c r="XU11" s="98"/>
      <c r="XV11" s="98"/>
      <c r="XW11" s="98"/>
      <c r="XX11" s="98"/>
      <c r="XY11" s="98"/>
      <c r="XZ11" s="98"/>
      <c r="YA11" s="98"/>
      <c r="YB11" s="98"/>
      <c r="YC11" s="98"/>
      <c r="YD11" s="98"/>
      <c r="YE11" s="98"/>
      <c r="YF11" s="98"/>
      <c r="YG11" s="98"/>
      <c r="YH11" s="98"/>
      <c r="YI11" s="98"/>
      <c r="YJ11" s="98"/>
      <c r="YK11" s="98"/>
      <c r="YL11" s="98"/>
      <c r="YM11" s="98"/>
      <c r="YN11" s="98"/>
      <c r="YO11" s="98"/>
      <c r="YP11" s="98"/>
      <c r="YQ11" s="98"/>
      <c r="YR11" s="98"/>
      <c r="YS11" s="98"/>
      <c r="YT11" s="98"/>
      <c r="YU11" s="98"/>
      <c r="YV11" s="98"/>
      <c r="YW11" s="98"/>
      <c r="YX11" s="98"/>
      <c r="YY11" s="98"/>
      <c r="YZ11" s="98"/>
      <c r="ZA11" s="98"/>
      <c r="ZB11" s="98"/>
      <c r="ZC11" s="98"/>
      <c r="ZD11" s="98"/>
      <c r="ZE11" s="98"/>
      <c r="ZF11" s="98"/>
      <c r="ZG11" s="98"/>
      <c r="ZH11" s="98"/>
      <c r="ZI11" s="98"/>
      <c r="ZJ11" s="98"/>
      <c r="ZK11" s="98"/>
      <c r="ZL11" s="98"/>
      <c r="ZM11" s="98"/>
      <c r="ZN11" s="98"/>
      <c r="ZO11" s="98"/>
      <c r="ZP11" s="98"/>
      <c r="ZQ11" s="98"/>
      <c r="ZR11" s="98"/>
      <c r="ZS11" s="98"/>
      <c r="ZT11" s="98"/>
      <c r="ZU11" s="98"/>
      <c r="ZV11" s="98"/>
      <c r="ZW11" s="98"/>
      <c r="ZX11" s="98"/>
      <c r="ZY11" s="98"/>
      <c r="ZZ11" s="98"/>
      <c r="AAA11" s="98"/>
      <c r="AAB11" s="98"/>
      <c r="AAC11" s="98"/>
      <c r="AAD11" s="98"/>
      <c r="AAE11" s="98"/>
      <c r="AAF11" s="98"/>
      <c r="AAG11" s="98"/>
      <c r="AAH11" s="98"/>
      <c r="AAI11" s="98"/>
      <c r="AAJ11" s="98"/>
      <c r="AAK11" s="98"/>
      <c r="AAL11" s="98"/>
      <c r="AAM11" s="98"/>
      <c r="AAN11" s="98"/>
      <c r="AAO11" s="98"/>
      <c r="AAP11" s="98"/>
      <c r="AAQ11" s="98"/>
      <c r="AAR11" s="98"/>
      <c r="AAS11" s="98"/>
      <c r="AAT11" s="98"/>
      <c r="AAU11" s="98"/>
      <c r="AAV11" s="98"/>
      <c r="AAW11" s="98"/>
      <c r="AAX11" s="98"/>
      <c r="AAY11" s="98"/>
      <c r="AAZ11" s="98"/>
      <c r="ABA11" s="98"/>
      <c r="ABB11" s="98"/>
      <c r="ABC11" s="98"/>
      <c r="ABD11" s="98"/>
      <c r="ABE11" s="98"/>
      <c r="ABF11" s="98"/>
      <c r="ABG11" s="98"/>
      <c r="ABH11" s="98"/>
      <c r="ABI11" s="98"/>
      <c r="ABJ11" s="98"/>
      <c r="ABK11" s="98"/>
      <c r="ABL11" s="98"/>
      <c r="ABM11" s="98"/>
      <c r="ABN11" s="98"/>
      <c r="ABO11" s="98"/>
      <c r="ABP11" s="98"/>
      <c r="ABQ11" s="98"/>
      <c r="ABR11" s="98"/>
      <c r="ABS11" s="98"/>
      <c r="ABT11" s="98"/>
      <c r="ABU11" s="98"/>
      <c r="ABV11" s="98"/>
      <c r="ABW11" s="98"/>
      <c r="ABX11" s="98"/>
      <c r="ABY11" s="98"/>
      <c r="ABZ11" s="98"/>
      <c r="ACA11" s="98"/>
      <c r="ACB11" s="98"/>
      <c r="ACC11" s="98"/>
      <c r="ACD11" s="98"/>
      <c r="ACE11" s="98"/>
      <c r="ACF11" s="98"/>
      <c r="ACG11" s="98"/>
      <c r="ACH11" s="98"/>
      <c r="ACI11" s="98"/>
      <c r="ACJ11" s="98"/>
      <c r="ACK11" s="98"/>
      <c r="ACL11" s="98"/>
      <c r="ACM11" s="98"/>
      <c r="ACN11" s="98"/>
      <c r="ACO11" s="98"/>
      <c r="ACP11" s="98"/>
      <c r="ACQ11" s="98"/>
      <c r="ACR11" s="98"/>
      <c r="ACS11" s="98"/>
      <c r="ACT11" s="98"/>
      <c r="ACU11" s="98"/>
      <c r="ACV11" s="98"/>
      <c r="ACW11" s="98"/>
      <c r="ACX11" s="98"/>
      <c r="ACY11" s="98"/>
      <c r="ACZ11" s="98"/>
      <c r="ADA11" s="98"/>
      <c r="ADB11" s="98"/>
      <c r="ADC11" s="98"/>
      <c r="ADD11" s="98"/>
      <c r="ADE11" s="98"/>
      <c r="ADF11" s="98"/>
      <c r="ADG11" s="98"/>
      <c r="ADH11" s="98"/>
      <c r="ADI11" s="98"/>
      <c r="ADJ11" s="98"/>
      <c r="ADK11" s="98"/>
      <c r="ADL11" s="98"/>
      <c r="ADM11" s="98"/>
      <c r="ADN11" s="98"/>
      <c r="ADO11" s="98"/>
      <c r="ADP11" s="98"/>
      <c r="ADQ11" s="98"/>
      <c r="ADR11" s="98"/>
      <c r="ADS11" s="98"/>
      <c r="ADT11" s="98"/>
      <c r="ADU11" s="98"/>
      <c r="ADV11" s="98"/>
      <c r="ADW11" s="98"/>
      <c r="ADX11" s="98"/>
      <c r="ADY11" s="98"/>
      <c r="ADZ11" s="98"/>
      <c r="AEA11" s="98"/>
      <c r="AEB11" s="98"/>
      <c r="AEC11" s="98"/>
      <c r="AED11" s="98"/>
      <c r="AEE11" s="98"/>
      <c r="AEF11" s="98"/>
      <c r="AEG11" s="98"/>
      <c r="AEH11" s="98"/>
      <c r="AEI11" s="98"/>
      <c r="AEJ11" s="98"/>
      <c r="AEK11" s="98"/>
      <c r="AEL11" s="98"/>
      <c r="AEM11" s="98"/>
      <c r="AEN11" s="98"/>
      <c r="AEO11" s="98"/>
      <c r="AEP11" s="98"/>
      <c r="AEQ11" s="98"/>
      <c r="AER11" s="98"/>
      <c r="AES11" s="98"/>
      <c r="AET11" s="98"/>
      <c r="AEU11" s="98"/>
      <c r="AEV11" s="98"/>
      <c r="AEW11" s="98"/>
      <c r="AEX11" s="98"/>
      <c r="AEY11" s="98"/>
      <c r="AEZ11" s="98"/>
      <c r="AFA11" s="98"/>
      <c r="AFB11" s="98"/>
      <c r="AFC11" s="98"/>
      <c r="AFD11" s="98"/>
      <c r="AFE11" s="98"/>
      <c r="AFF11" s="98"/>
      <c r="AFG11" s="98"/>
      <c r="AFH11" s="98"/>
      <c r="AFI11" s="98"/>
      <c r="AFJ11" s="98"/>
      <c r="AFK11" s="98"/>
      <c r="AFL11" s="98"/>
      <c r="AFM11" s="98"/>
      <c r="AFN11" s="98"/>
      <c r="AFO11" s="98"/>
      <c r="AFP11" s="98"/>
      <c r="AFQ11" s="98"/>
      <c r="AFR11" s="98"/>
      <c r="AFS11" s="98"/>
      <c r="AFT11" s="98"/>
      <c r="AFU11" s="98"/>
      <c r="AFV11" s="98"/>
      <c r="AFW11" s="98"/>
      <c r="AFX11" s="98"/>
      <c r="AFY11" s="98"/>
      <c r="AFZ11" s="98"/>
      <c r="AGA11" s="98"/>
      <c r="AGB11" s="98"/>
      <c r="AGC11" s="98"/>
      <c r="AGD11" s="98"/>
      <c r="AGE11" s="98"/>
      <c r="AGF11" s="98"/>
      <c r="AGG11" s="98"/>
      <c r="AGH11" s="98"/>
      <c r="AGI11" s="98"/>
      <c r="AGJ11" s="98"/>
      <c r="AGK11" s="98"/>
      <c r="AGL11" s="98"/>
      <c r="AGM11" s="98"/>
      <c r="AGN11" s="98"/>
      <c r="AGO11" s="98"/>
      <c r="AGP11" s="98"/>
      <c r="AGQ11" s="98"/>
      <c r="AGR11" s="98"/>
      <c r="AGS11" s="98"/>
      <c r="AGT11" s="98"/>
      <c r="AGU11" s="98"/>
      <c r="AGV11" s="98"/>
      <c r="AGW11" s="98"/>
      <c r="AGX11" s="98"/>
      <c r="AGY11" s="98"/>
      <c r="AGZ11" s="98"/>
      <c r="AHA11" s="98"/>
      <c r="AHB11" s="98"/>
      <c r="AHC11" s="98"/>
      <c r="AHD11" s="98"/>
      <c r="AHE11" s="98"/>
      <c r="AHF11" s="98"/>
      <c r="AHG11" s="98"/>
      <c r="AHH11" s="98"/>
      <c r="AHI11" s="98"/>
      <c r="AHJ11" s="98"/>
      <c r="AHK11" s="98"/>
      <c r="AHL11" s="98"/>
      <c r="AHM11" s="98"/>
      <c r="AHN11" s="98"/>
      <c r="AHO11" s="98"/>
      <c r="AHP11" s="98"/>
      <c r="AHQ11" s="98"/>
      <c r="AHR11" s="98"/>
      <c r="AHS11" s="98"/>
      <c r="AHT11" s="98"/>
      <c r="AHU11" s="98"/>
      <c r="AHV11" s="98"/>
      <c r="AHW11" s="98"/>
      <c r="AHX11" s="98"/>
      <c r="AHY11" s="98"/>
      <c r="AHZ11" s="98"/>
      <c r="AIA11" s="98"/>
      <c r="AIB11" s="98"/>
      <c r="AIC11" s="98"/>
      <c r="AID11" s="98"/>
      <c r="AIE11" s="98"/>
      <c r="AIF11" s="98"/>
      <c r="AIG11" s="98"/>
      <c r="AIH11" s="98"/>
      <c r="AII11" s="98"/>
      <c r="AIJ11" s="98"/>
      <c r="AIK11" s="98"/>
      <c r="AIL11" s="98"/>
      <c r="AIM11" s="98"/>
      <c r="AIN11" s="98"/>
      <c r="AIO11" s="98"/>
      <c r="AIP11" s="98"/>
      <c r="AIQ11" s="98"/>
      <c r="AIR11" s="98"/>
      <c r="AIS11" s="98"/>
      <c r="AIT11" s="98"/>
      <c r="AIU11" s="98"/>
      <c r="AIV11" s="98"/>
      <c r="AIW11" s="98"/>
      <c r="AIX11" s="98"/>
      <c r="AIY11" s="98"/>
      <c r="AIZ11" s="98"/>
      <c r="AJA11" s="98"/>
      <c r="AJB11" s="98"/>
      <c r="AJC11" s="98"/>
      <c r="AJD11" s="98"/>
      <c r="AJE11" s="98"/>
      <c r="AJF11" s="98"/>
      <c r="AJG11" s="98"/>
      <c r="AJH11" s="98"/>
      <c r="AJI11" s="98"/>
      <c r="AJJ11" s="98"/>
      <c r="AJK11" s="98"/>
      <c r="AJL11" s="98"/>
      <c r="AJM11" s="98"/>
      <c r="AJN11" s="98"/>
      <c r="AJO11" s="98"/>
      <c r="AJP11" s="98"/>
      <c r="AJQ11" s="98"/>
      <c r="AJR11" s="98"/>
      <c r="AJS11" s="98"/>
      <c r="AJT11" s="98"/>
      <c r="AJU11" s="98"/>
      <c r="AJV11" s="98"/>
      <c r="AJW11" s="98"/>
      <c r="AJX11" s="98"/>
      <c r="AJY11" s="98"/>
      <c r="AJZ11" s="98"/>
      <c r="AKA11" s="98"/>
      <c r="AKB11" s="98"/>
      <c r="AKC11" s="98"/>
      <c r="AKD11" s="98"/>
      <c r="AKE11" s="98"/>
    </row>
    <row r="12" spans="1:967">
      <c r="A12" s="98"/>
      <c r="B12" s="315" t="s">
        <v>341</v>
      </c>
      <c r="C12" s="324"/>
      <c r="D12" s="325"/>
      <c r="E12" s="339"/>
      <c r="F12" s="339"/>
      <c r="G12" s="339"/>
      <c r="H12" s="345"/>
      <c r="I12" s="136"/>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c r="CG12" s="98"/>
      <c r="CH12" s="98"/>
      <c r="CI12" s="98"/>
      <c r="CJ12" s="98"/>
      <c r="CK12" s="98"/>
      <c r="CL12" s="98"/>
      <c r="CM12" s="98"/>
      <c r="CN12" s="98"/>
      <c r="CO12" s="98"/>
      <c r="CP12" s="98"/>
      <c r="CQ12" s="98"/>
      <c r="CR12" s="98"/>
      <c r="CS12" s="98"/>
      <c r="CT12" s="98"/>
      <c r="CU12" s="98"/>
      <c r="CV12" s="98"/>
      <c r="CW12" s="98"/>
      <c r="CX12" s="98"/>
      <c r="CY12" s="98"/>
      <c r="CZ12" s="98"/>
      <c r="DA12" s="98"/>
      <c r="DB12" s="98"/>
      <c r="DC12" s="98"/>
      <c r="DD12" s="98"/>
      <c r="DE12" s="98"/>
      <c r="DF12" s="98"/>
      <c r="DG12" s="98"/>
      <c r="DH12" s="98"/>
      <c r="DI12" s="98"/>
      <c r="DJ12" s="98"/>
      <c r="DK12" s="98"/>
      <c r="DL12" s="98"/>
      <c r="DM12" s="98"/>
      <c r="DN12" s="98"/>
      <c r="DO12" s="98"/>
      <c r="DP12" s="98"/>
      <c r="DQ12" s="98"/>
      <c r="DR12" s="98"/>
      <c r="DS12" s="98"/>
      <c r="DT12" s="98"/>
      <c r="DU12" s="98"/>
      <c r="DV12" s="98"/>
      <c r="DW12" s="98"/>
      <c r="DX12" s="98"/>
      <c r="DY12" s="98"/>
      <c r="DZ12" s="98"/>
      <c r="EA12" s="98"/>
      <c r="EB12" s="98"/>
      <c r="EC12" s="98"/>
      <c r="ED12" s="98"/>
      <c r="EE12" s="98"/>
      <c r="EF12" s="98"/>
      <c r="EG12" s="98"/>
      <c r="EH12" s="98"/>
      <c r="EI12" s="98"/>
      <c r="EJ12" s="98"/>
      <c r="EK12" s="98"/>
      <c r="EL12" s="98"/>
      <c r="EM12" s="98"/>
      <c r="EN12" s="98"/>
      <c r="EO12" s="98"/>
      <c r="EP12" s="98"/>
      <c r="EQ12" s="98"/>
      <c r="ER12" s="98"/>
      <c r="ES12" s="98"/>
      <c r="ET12" s="98"/>
      <c r="EU12" s="98"/>
      <c r="EV12" s="98"/>
      <c r="EW12" s="98"/>
      <c r="EX12" s="98"/>
      <c r="EY12" s="98"/>
      <c r="EZ12" s="98"/>
      <c r="FA12" s="98"/>
      <c r="FB12" s="98"/>
      <c r="FC12" s="98"/>
      <c r="FD12" s="98"/>
      <c r="FE12" s="98"/>
      <c r="FF12" s="98"/>
      <c r="FG12" s="98"/>
      <c r="FH12" s="98"/>
      <c r="FI12" s="98"/>
      <c r="FJ12" s="98"/>
      <c r="FK12" s="98"/>
      <c r="FL12" s="98"/>
      <c r="FM12" s="98"/>
      <c r="FN12" s="98"/>
      <c r="FO12" s="98"/>
      <c r="FP12" s="98"/>
      <c r="FQ12" s="98"/>
      <c r="FR12" s="98"/>
      <c r="FS12" s="98"/>
      <c r="FT12" s="98"/>
      <c r="FU12" s="98"/>
      <c r="FV12" s="98"/>
      <c r="FW12" s="98"/>
      <c r="FX12" s="98"/>
      <c r="FY12" s="98"/>
      <c r="FZ12" s="98"/>
      <c r="GA12" s="98"/>
      <c r="GB12" s="98"/>
      <c r="GC12" s="98"/>
      <c r="GD12" s="98"/>
      <c r="GE12" s="98"/>
      <c r="GF12" s="98"/>
      <c r="GG12" s="98"/>
      <c r="GH12" s="98"/>
      <c r="GI12" s="98"/>
      <c r="GJ12" s="98"/>
      <c r="GK12" s="98"/>
      <c r="GL12" s="98"/>
      <c r="GM12" s="98"/>
      <c r="GN12" s="98"/>
      <c r="GO12" s="98"/>
      <c r="GP12" s="98"/>
      <c r="GQ12" s="98"/>
      <c r="GR12" s="98"/>
      <c r="GS12" s="98"/>
      <c r="GT12" s="98"/>
      <c r="GU12" s="98"/>
      <c r="GV12" s="98"/>
      <c r="GW12" s="98"/>
      <c r="GX12" s="98"/>
      <c r="GY12" s="98"/>
      <c r="GZ12" s="98"/>
      <c r="HA12" s="98"/>
      <c r="HB12" s="98"/>
      <c r="HC12" s="98"/>
      <c r="HD12" s="98"/>
      <c r="HE12" s="98"/>
      <c r="HF12" s="98"/>
      <c r="HG12" s="98"/>
      <c r="HH12" s="98"/>
      <c r="HI12" s="98"/>
      <c r="HJ12" s="98"/>
      <c r="HK12" s="98"/>
      <c r="HL12" s="98"/>
      <c r="HM12" s="98"/>
      <c r="HN12" s="98"/>
      <c r="HO12" s="98"/>
      <c r="HP12" s="98"/>
      <c r="HQ12" s="98"/>
      <c r="HR12" s="98"/>
      <c r="HS12" s="98"/>
      <c r="HT12" s="98"/>
      <c r="HU12" s="98"/>
      <c r="HV12" s="98"/>
      <c r="HW12" s="98"/>
      <c r="HX12" s="98"/>
      <c r="HY12" s="98"/>
      <c r="HZ12" s="98"/>
      <c r="IA12" s="98"/>
      <c r="IB12" s="98"/>
      <c r="IC12" s="98"/>
      <c r="ID12" s="98"/>
      <c r="IE12" s="98"/>
      <c r="IF12" s="98"/>
      <c r="IG12" s="98"/>
      <c r="IH12" s="98"/>
      <c r="II12" s="98"/>
      <c r="IJ12" s="98"/>
      <c r="IK12" s="98"/>
      <c r="IL12" s="98"/>
      <c r="IM12" s="98"/>
      <c r="IN12" s="98"/>
      <c r="IO12" s="98"/>
      <c r="IP12" s="98"/>
      <c r="IQ12" s="98"/>
      <c r="IR12" s="98"/>
      <c r="IS12" s="98"/>
      <c r="IT12" s="98"/>
      <c r="IU12" s="98"/>
      <c r="IV12" s="98"/>
      <c r="IW12" s="98"/>
      <c r="IX12" s="98"/>
      <c r="IY12" s="98"/>
      <c r="IZ12" s="98"/>
      <c r="JA12" s="98"/>
      <c r="JB12" s="98"/>
      <c r="JC12" s="98"/>
      <c r="JD12" s="98"/>
      <c r="JE12" s="98"/>
      <c r="JF12" s="98"/>
      <c r="JG12" s="98"/>
      <c r="JH12" s="98"/>
      <c r="JI12" s="98"/>
      <c r="JJ12" s="98"/>
      <c r="JK12" s="98"/>
      <c r="JL12" s="98"/>
      <c r="JM12" s="98"/>
      <c r="JN12" s="98"/>
      <c r="JO12" s="98"/>
      <c r="JP12" s="98"/>
      <c r="JQ12" s="98"/>
      <c r="JR12" s="98"/>
      <c r="JS12" s="98"/>
      <c r="JT12" s="98"/>
      <c r="JU12" s="98"/>
      <c r="JV12" s="98"/>
      <c r="JW12" s="98"/>
      <c r="JX12" s="98"/>
      <c r="JY12" s="98"/>
      <c r="JZ12" s="98"/>
      <c r="KA12" s="98"/>
      <c r="KB12" s="98"/>
      <c r="KC12" s="98"/>
      <c r="KD12" s="98"/>
      <c r="KE12" s="98"/>
      <c r="KF12" s="98"/>
      <c r="KG12" s="98"/>
      <c r="KH12" s="98"/>
      <c r="KI12" s="98"/>
      <c r="KJ12" s="98"/>
      <c r="KK12" s="98"/>
      <c r="KL12" s="98"/>
      <c r="KM12" s="98"/>
      <c r="KN12" s="98"/>
      <c r="KO12" s="98"/>
      <c r="KP12" s="98"/>
      <c r="KQ12" s="98"/>
      <c r="KR12" s="98"/>
      <c r="KS12" s="98"/>
      <c r="KT12" s="98"/>
      <c r="KU12" s="98"/>
      <c r="KV12" s="98"/>
      <c r="KW12" s="98"/>
      <c r="KX12" s="98"/>
      <c r="KY12" s="98"/>
      <c r="KZ12" s="98"/>
      <c r="LA12" s="98"/>
      <c r="LB12" s="98"/>
      <c r="LC12" s="98"/>
      <c r="LD12" s="98"/>
      <c r="LE12" s="98"/>
      <c r="LF12" s="98"/>
      <c r="LG12" s="98"/>
      <c r="LH12" s="98"/>
      <c r="LI12" s="98"/>
      <c r="LJ12" s="98"/>
      <c r="LK12" s="98"/>
      <c r="LL12" s="98"/>
      <c r="LM12" s="98"/>
      <c r="LN12" s="98"/>
      <c r="LO12" s="98"/>
      <c r="LP12" s="98"/>
      <c r="LQ12" s="98"/>
      <c r="LR12" s="98"/>
      <c r="LS12" s="98"/>
      <c r="LT12" s="98"/>
      <c r="LU12" s="98"/>
      <c r="LV12" s="98"/>
      <c r="LW12" s="98"/>
      <c r="LX12" s="98"/>
      <c r="LY12" s="98"/>
      <c r="LZ12" s="98"/>
      <c r="MA12" s="98"/>
      <c r="MB12" s="98"/>
      <c r="MC12" s="98"/>
      <c r="MD12" s="98"/>
      <c r="ME12" s="98"/>
      <c r="MF12" s="98"/>
      <c r="MG12" s="98"/>
      <c r="MH12" s="98"/>
      <c r="MI12" s="98"/>
      <c r="MJ12" s="98"/>
      <c r="MK12" s="98"/>
      <c r="ML12" s="98"/>
      <c r="MM12" s="98"/>
      <c r="MN12" s="98"/>
      <c r="MO12" s="98"/>
      <c r="MP12" s="98"/>
      <c r="MQ12" s="98"/>
      <c r="MR12" s="98"/>
      <c r="MS12" s="98"/>
      <c r="MT12" s="98"/>
      <c r="MU12" s="98"/>
      <c r="MV12" s="98"/>
      <c r="MW12" s="98"/>
      <c r="MX12" s="98"/>
      <c r="MY12" s="98"/>
      <c r="MZ12" s="98"/>
      <c r="NA12" s="98"/>
      <c r="NB12" s="98"/>
      <c r="NC12" s="98"/>
      <c r="ND12" s="98"/>
      <c r="NE12" s="98"/>
      <c r="NF12" s="98"/>
      <c r="NG12" s="98"/>
      <c r="NH12" s="98"/>
      <c r="NI12" s="98"/>
      <c r="NJ12" s="98"/>
      <c r="NK12" s="98"/>
      <c r="NL12" s="98"/>
      <c r="NM12" s="98"/>
      <c r="NN12" s="98"/>
      <c r="NO12" s="98"/>
      <c r="NP12" s="98"/>
      <c r="NQ12" s="98"/>
      <c r="NR12" s="98"/>
      <c r="NS12" s="98"/>
      <c r="NT12" s="98"/>
      <c r="NU12" s="98"/>
      <c r="NV12" s="98"/>
      <c r="NW12" s="98"/>
      <c r="NX12" s="98"/>
      <c r="NY12" s="98"/>
      <c r="NZ12" s="98"/>
      <c r="OA12" s="98"/>
      <c r="OB12" s="98"/>
      <c r="OC12" s="98"/>
      <c r="OD12" s="98"/>
      <c r="OE12" s="98"/>
      <c r="OF12" s="98"/>
      <c r="OG12" s="98"/>
      <c r="OH12" s="98"/>
      <c r="OI12" s="98"/>
      <c r="OJ12" s="98"/>
      <c r="OK12" s="98"/>
      <c r="OL12" s="98"/>
      <c r="OM12" s="98"/>
      <c r="ON12" s="98"/>
      <c r="OO12" s="98"/>
      <c r="OP12" s="98"/>
      <c r="OQ12" s="98"/>
      <c r="OR12" s="98"/>
      <c r="OS12" s="98"/>
      <c r="OT12" s="98"/>
      <c r="OU12" s="98"/>
      <c r="OV12" s="98"/>
      <c r="OW12" s="98"/>
      <c r="OX12" s="98"/>
      <c r="OY12" s="98"/>
      <c r="OZ12" s="98"/>
      <c r="PA12" s="98"/>
      <c r="PB12" s="98"/>
      <c r="PC12" s="98"/>
      <c r="PD12" s="98"/>
      <c r="PE12" s="98"/>
      <c r="PF12" s="98"/>
      <c r="PG12" s="98"/>
      <c r="PH12" s="98"/>
      <c r="PI12" s="98"/>
      <c r="PJ12" s="98"/>
      <c r="PK12" s="98"/>
      <c r="PL12" s="98"/>
      <c r="PM12" s="98"/>
      <c r="PN12" s="98"/>
      <c r="PO12" s="98"/>
      <c r="PP12" s="98"/>
      <c r="PQ12" s="98"/>
      <c r="PR12" s="98"/>
      <c r="PS12" s="98"/>
      <c r="PT12" s="98"/>
      <c r="PU12" s="98"/>
      <c r="PV12" s="98"/>
      <c r="PW12" s="98"/>
      <c r="PX12" s="98"/>
      <c r="PY12" s="98"/>
      <c r="PZ12" s="98"/>
      <c r="QA12" s="98"/>
      <c r="QB12" s="98"/>
      <c r="QC12" s="98"/>
      <c r="QD12" s="98"/>
      <c r="QE12" s="98"/>
      <c r="QF12" s="98"/>
      <c r="QG12" s="98"/>
      <c r="QH12" s="98"/>
      <c r="QI12" s="98"/>
      <c r="QJ12" s="98"/>
      <c r="QK12" s="98"/>
      <c r="QL12" s="98"/>
      <c r="QM12" s="98"/>
      <c r="QN12" s="98"/>
      <c r="QO12" s="98"/>
      <c r="QP12" s="98"/>
      <c r="QQ12" s="98"/>
      <c r="QR12" s="98"/>
      <c r="QS12" s="98"/>
      <c r="QT12" s="98"/>
      <c r="QU12" s="98"/>
      <c r="QV12" s="98"/>
      <c r="QW12" s="98"/>
      <c r="QX12" s="98"/>
      <c r="QY12" s="98"/>
      <c r="QZ12" s="98"/>
      <c r="RA12" s="98"/>
      <c r="RB12" s="98"/>
      <c r="RC12" s="98"/>
      <c r="RD12" s="98"/>
      <c r="RE12" s="98"/>
      <c r="RF12" s="98"/>
      <c r="RG12" s="98"/>
      <c r="RH12" s="98"/>
      <c r="RI12" s="98"/>
      <c r="RJ12" s="98"/>
      <c r="RK12" s="98"/>
      <c r="RL12" s="98"/>
      <c r="RM12" s="98"/>
      <c r="RN12" s="98"/>
      <c r="RO12" s="98"/>
      <c r="RP12" s="98"/>
      <c r="RQ12" s="98"/>
      <c r="RR12" s="98"/>
      <c r="RS12" s="98"/>
      <c r="RT12" s="98"/>
      <c r="RU12" s="98"/>
      <c r="RV12" s="98"/>
      <c r="RW12" s="98"/>
      <c r="RX12" s="98"/>
      <c r="RY12" s="98"/>
      <c r="RZ12" s="98"/>
      <c r="SA12" s="98"/>
      <c r="SB12" s="98"/>
      <c r="SC12" s="98"/>
      <c r="SD12" s="98"/>
      <c r="SE12" s="98"/>
      <c r="SF12" s="98"/>
      <c r="SG12" s="98"/>
      <c r="SH12" s="98"/>
      <c r="SI12" s="98"/>
      <c r="SJ12" s="98"/>
      <c r="SK12" s="98"/>
      <c r="SL12" s="98"/>
      <c r="SM12" s="98"/>
      <c r="SN12" s="98"/>
      <c r="SO12" s="98"/>
      <c r="SP12" s="98"/>
      <c r="SQ12" s="98"/>
      <c r="SR12" s="98"/>
      <c r="SS12" s="98"/>
      <c r="ST12" s="98"/>
      <c r="SU12" s="98"/>
      <c r="SV12" s="98"/>
      <c r="SW12" s="98"/>
      <c r="SX12" s="98"/>
      <c r="SY12" s="98"/>
      <c r="SZ12" s="98"/>
      <c r="TA12" s="98"/>
      <c r="TB12" s="98"/>
      <c r="TC12" s="98"/>
      <c r="TD12" s="98"/>
      <c r="TE12" s="98"/>
      <c r="TF12" s="98"/>
      <c r="TG12" s="98"/>
      <c r="TH12" s="98"/>
      <c r="TI12" s="98"/>
      <c r="TJ12" s="98"/>
      <c r="TK12" s="98"/>
      <c r="TL12" s="98"/>
      <c r="TM12" s="98"/>
      <c r="TN12" s="98"/>
      <c r="TO12" s="98"/>
      <c r="TP12" s="98"/>
      <c r="TQ12" s="98"/>
      <c r="TR12" s="98"/>
      <c r="TS12" s="98"/>
      <c r="TT12" s="98"/>
      <c r="TU12" s="98"/>
      <c r="TV12" s="98"/>
      <c r="TW12" s="98"/>
      <c r="TX12" s="98"/>
      <c r="TY12" s="98"/>
      <c r="TZ12" s="98"/>
      <c r="UA12" s="98"/>
      <c r="UB12" s="98"/>
      <c r="UC12" s="98"/>
      <c r="UD12" s="98"/>
      <c r="UE12" s="98"/>
      <c r="UF12" s="98"/>
      <c r="UG12" s="98"/>
      <c r="UH12" s="98"/>
      <c r="UI12" s="98"/>
      <c r="UJ12" s="98"/>
      <c r="UK12" s="98"/>
      <c r="UL12" s="98"/>
      <c r="UM12" s="98"/>
      <c r="UN12" s="98"/>
      <c r="UO12" s="98"/>
      <c r="UP12" s="98"/>
      <c r="UQ12" s="98"/>
      <c r="UR12" s="98"/>
      <c r="US12" s="98"/>
      <c r="UT12" s="98"/>
      <c r="UU12" s="98"/>
      <c r="UV12" s="98"/>
      <c r="UW12" s="98"/>
      <c r="UX12" s="98"/>
      <c r="UY12" s="98"/>
      <c r="UZ12" s="98"/>
      <c r="VA12" s="98"/>
      <c r="VB12" s="98"/>
      <c r="VC12" s="98"/>
      <c r="VD12" s="98"/>
      <c r="VE12" s="98"/>
      <c r="VF12" s="98"/>
      <c r="VG12" s="98"/>
      <c r="VH12" s="98"/>
      <c r="VI12" s="98"/>
      <c r="VJ12" s="98"/>
      <c r="VK12" s="98"/>
      <c r="VL12" s="98"/>
      <c r="VM12" s="98"/>
      <c r="VN12" s="98"/>
      <c r="VO12" s="98"/>
      <c r="VP12" s="98"/>
      <c r="VQ12" s="98"/>
      <c r="VR12" s="98"/>
      <c r="VS12" s="98"/>
      <c r="VT12" s="98"/>
      <c r="VU12" s="98"/>
      <c r="VV12" s="98"/>
      <c r="VW12" s="98"/>
      <c r="VX12" s="98"/>
      <c r="VY12" s="98"/>
      <c r="VZ12" s="98"/>
      <c r="WA12" s="98"/>
      <c r="WB12" s="98"/>
      <c r="WC12" s="98"/>
      <c r="WD12" s="98"/>
      <c r="WE12" s="98"/>
      <c r="WF12" s="98"/>
      <c r="WG12" s="98"/>
      <c r="WH12" s="98"/>
      <c r="WI12" s="98"/>
      <c r="WJ12" s="98"/>
      <c r="WK12" s="98"/>
      <c r="WL12" s="98"/>
      <c r="WM12" s="98"/>
      <c r="WN12" s="98"/>
      <c r="WO12" s="98"/>
      <c r="WP12" s="98"/>
      <c r="WQ12" s="98"/>
      <c r="WR12" s="98"/>
      <c r="WS12" s="98"/>
      <c r="WT12" s="98"/>
      <c r="WU12" s="98"/>
      <c r="WV12" s="98"/>
      <c r="WW12" s="98"/>
      <c r="WX12" s="98"/>
      <c r="WY12" s="98"/>
      <c r="WZ12" s="98"/>
      <c r="XA12" s="98"/>
      <c r="XB12" s="98"/>
      <c r="XC12" s="98"/>
      <c r="XD12" s="98"/>
      <c r="XE12" s="98"/>
      <c r="XF12" s="98"/>
      <c r="XG12" s="98"/>
      <c r="XH12" s="98"/>
      <c r="XI12" s="98"/>
      <c r="XJ12" s="98"/>
      <c r="XK12" s="98"/>
      <c r="XL12" s="98"/>
      <c r="XM12" s="98"/>
      <c r="XN12" s="98"/>
      <c r="XO12" s="98"/>
      <c r="XP12" s="98"/>
      <c r="XQ12" s="98"/>
      <c r="XR12" s="98"/>
      <c r="XS12" s="98"/>
      <c r="XT12" s="98"/>
      <c r="XU12" s="98"/>
      <c r="XV12" s="98"/>
      <c r="XW12" s="98"/>
      <c r="XX12" s="98"/>
      <c r="XY12" s="98"/>
      <c r="XZ12" s="98"/>
      <c r="YA12" s="98"/>
      <c r="YB12" s="98"/>
      <c r="YC12" s="98"/>
      <c r="YD12" s="98"/>
      <c r="YE12" s="98"/>
      <c r="YF12" s="98"/>
      <c r="YG12" s="98"/>
      <c r="YH12" s="98"/>
      <c r="YI12" s="98"/>
      <c r="YJ12" s="98"/>
      <c r="YK12" s="98"/>
      <c r="YL12" s="98"/>
      <c r="YM12" s="98"/>
      <c r="YN12" s="98"/>
      <c r="YO12" s="98"/>
      <c r="YP12" s="98"/>
      <c r="YQ12" s="98"/>
      <c r="YR12" s="98"/>
      <c r="YS12" s="98"/>
      <c r="YT12" s="98"/>
      <c r="YU12" s="98"/>
      <c r="YV12" s="98"/>
      <c r="YW12" s="98"/>
      <c r="YX12" s="98"/>
      <c r="YY12" s="98"/>
      <c r="YZ12" s="98"/>
      <c r="ZA12" s="98"/>
      <c r="ZB12" s="98"/>
      <c r="ZC12" s="98"/>
      <c r="ZD12" s="98"/>
      <c r="ZE12" s="98"/>
      <c r="ZF12" s="98"/>
      <c r="ZG12" s="98"/>
      <c r="ZH12" s="98"/>
      <c r="ZI12" s="98"/>
      <c r="ZJ12" s="98"/>
      <c r="ZK12" s="98"/>
      <c r="ZL12" s="98"/>
      <c r="ZM12" s="98"/>
      <c r="ZN12" s="98"/>
      <c r="ZO12" s="98"/>
      <c r="ZP12" s="98"/>
      <c r="ZQ12" s="98"/>
      <c r="ZR12" s="98"/>
      <c r="ZS12" s="98"/>
      <c r="ZT12" s="98"/>
      <c r="ZU12" s="98"/>
      <c r="ZV12" s="98"/>
      <c r="ZW12" s="98"/>
      <c r="ZX12" s="98"/>
      <c r="ZY12" s="98"/>
      <c r="ZZ12" s="98"/>
      <c r="AAA12" s="98"/>
      <c r="AAB12" s="98"/>
      <c r="AAC12" s="98"/>
      <c r="AAD12" s="98"/>
      <c r="AAE12" s="98"/>
      <c r="AAF12" s="98"/>
      <c r="AAG12" s="98"/>
      <c r="AAH12" s="98"/>
      <c r="AAI12" s="98"/>
      <c r="AAJ12" s="98"/>
      <c r="AAK12" s="98"/>
      <c r="AAL12" s="98"/>
      <c r="AAM12" s="98"/>
      <c r="AAN12" s="98"/>
      <c r="AAO12" s="98"/>
      <c r="AAP12" s="98"/>
      <c r="AAQ12" s="98"/>
      <c r="AAR12" s="98"/>
      <c r="AAS12" s="98"/>
      <c r="AAT12" s="98"/>
      <c r="AAU12" s="98"/>
      <c r="AAV12" s="98"/>
      <c r="AAW12" s="98"/>
      <c r="AAX12" s="98"/>
      <c r="AAY12" s="98"/>
      <c r="AAZ12" s="98"/>
      <c r="ABA12" s="98"/>
      <c r="ABB12" s="98"/>
      <c r="ABC12" s="98"/>
      <c r="ABD12" s="98"/>
      <c r="ABE12" s="98"/>
      <c r="ABF12" s="98"/>
      <c r="ABG12" s="98"/>
      <c r="ABH12" s="98"/>
      <c r="ABI12" s="98"/>
      <c r="ABJ12" s="98"/>
      <c r="ABK12" s="98"/>
      <c r="ABL12" s="98"/>
      <c r="ABM12" s="98"/>
      <c r="ABN12" s="98"/>
      <c r="ABO12" s="98"/>
      <c r="ABP12" s="98"/>
      <c r="ABQ12" s="98"/>
      <c r="ABR12" s="98"/>
      <c r="ABS12" s="98"/>
      <c r="ABT12" s="98"/>
      <c r="ABU12" s="98"/>
      <c r="ABV12" s="98"/>
      <c r="ABW12" s="98"/>
      <c r="ABX12" s="98"/>
      <c r="ABY12" s="98"/>
      <c r="ABZ12" s="98"/>
      <c r="ACA12" s="98"/>
      <c r="ACB12" s="98"/>
      <c r="ACC12" s="98"/>
      <c r="ACD12" s="98"/>
      <c r="ACE12" s="98"/>
      <c r="ACF12" s="98"/>
      <c r="ACG12" s="98"/>
      <c r="ACH12" s="98"/>
      <c r="ACI12" s="98"/>
      <c r="ACJ12" s="98"/>
      <c r="ACK12" s="98"/>
      <c r="ACL12" s="98"/>
      <c r="ACM12" s="98"/>
      <c r="ACN12" s="98"/>
      <c r="ACO12" s="98"/>
      <c r="ACP12" s="98"/>
      <c r="ACQ12" s="98"/>
      <c r="ACR12" s="98"/>
      <c r="ACS12" s="98"/>
      <c r="ACT12" s="98"/>
      <c r="ACU12" s="98"/>
      <c r="ACV12" s="98"/>
      <c r="ACW12" s="98"/>
      <c r="ACX12" s="98"/>
      <c r="ACY12" s="98"/>
      <c r="ACZ12" s="98"/>
      <c r="ADA12" s="98"/>
      <c r="ADB12" s="98"/>
      <c r="ADC12" s="98"/>
      <c r="ADD12" s="98"/>
      <c r="ADE12" s="98"/>
      <c r="ADF12" s="98"/>
      <c r="ADG12" s="98"/>
      <c r="ADH12" s="98"/>
      <c r="ADI12" s="98"/>
      <c r="ADJ12" s="98"/>
      <c r="ADK12" s="98"/>
      <c r="ADL12" s="98"/>
      <c r="ADM12" s="98"/>
      <c r="ADN12" s="98"/>
      <c r="ADO12" s="98"/>
      <c r="ADP12" s="98"/>
      <c r="ADQ12" s="98"/>
      <c r="ADR12" s="98"/>
      <c r="ADS12" s="98"/>
      <c r="ADT12" s="98"/>
      <c r="ADU12" s="98"/>
      <c r="ADV12" s="98"/>
      <c r="ADW12" s="98"/>
      <c r="ADX12" s="98"/>
      <c r="ADY12" s="98"/>
      <c r="ADZ12" s="98"/>
      <c r="AEA12" s="98"/>
      <c r="AEB12" s="98"/>
      <c r="AEC12" s="98"/>
      <c r="AED12" s="98"/>
      <c r="AEE12" s="98"/>
      <c r="AEF12" s="98"/>
      <c r="AEG12" s="98"/>
      <c r="AEH12" s="98"/>
      <c r="AEI12" s="98"/>
      <c r="AEJ12" s="98"/>
      <c r="AEK12" s="98"/>
      <c r="AEL12" s="98"/>
      <c r="AEM12" s="98"/>
      <c r="AEN12" s="98"/>
      <c r="AEO12" s="98"/>
      <c r="AEP12" s="98"/>
      <c r="AEQ12" s="98"/>
      <c r="AER12" s="98"/>
      <c r="AES12" s="98"/>
      <c r="AET12" s="98"/>
      <c r="AEU12" s="98"/>
      <c r="AEV12" s="98"/>
      <c r="AEW12" s="98"/>
      <c r="AEX12" s="98"/>
      <c r="AEY12" s="98"/>
      <c r="AEZ12" s="98"/>
      <c r="AFA12" s="98"/>
      <c r="AFB12" s="98"/>
      <c r="AFC12" s="98"/>
      <c r="AFD12" s="98"/>
      <c r="AFE12" s="98"/>
      <c r="AFF12" s="98"/>
      <c r="AFG12" s="98"/>
      <c r="AFH12" s="98"/>
      <c r="AFI12" s="98"/>
      <c r="AFJ12" s="98"/>
      <c r="AFK12" s="98"/>
      <c r="AFL12" s="98"/>
      <c r="AFM12" s="98"/>
      <c r="AFN12" s="98"/>
      <c r="AFO12" s="98"/>
      <c r="AFP12" s="98"/>
      <c r="AFQ12" s="98"/>
      <c r="AFR12" s="98"/>
      <c r="AFS12" s="98"/>
      <c r="AFT12" s="98"/>
      <c r="AFU12" s="98"/>
      <c r="AFV12" s="98"/>
      <c r="AFW12" s="98"/>
      <c r="AFX12" s="98"/>
      <c r="AFY12" s="98"/>
      <c r="AFZ12" s="98"/>
      <c r="AGA12" s="98"/>
      <c r="AGB12" s="98"/>
      <c r="AGC12" s="98"/>
      <c r="AGD12" s="98"/>
      <c r="AGE12" s="98"/>
      <c r="AGF12" s="98"/>
      <c r="AGG12" s="98"/>
      <c r="AGH12" s="98"/>
      <c r="AGI12" s="98"/>
      <c r="AGJ12" s="98"/>
      <c r="AGK12" s="98"/>
      <c r="AGL12" s="98"/>
      <c r="AGM12" s="98"/>
      <c r="AGN12" s="98"/>
      <c r="AGO12" s="98"/>
      <c r="AGP12" s="98"/>
      <c r="AGQ12" s="98"/>
      <c r="AGR12" s="98"/>
      <c r="AGS12" s="98"/>
      <c r="AGT12" s="98"/>
      <c r="AGU12" s="98"/>
      <c r="AGV12" s="98"/>
      <c r="AGW12" s="98"/>
      <c r="AGX12" s="98"/>
      <c r="AGY12" s="98"/>
      <c r="AGZ12" s="98"/>
      <c r="AHA12" s="98"/>
      <c r="AHB12" s="98"/>
      <c r="AHC12" s="98"/>
      <c r="AHD12" s="98"/>
      <c r="AHE12" s="98"/>
      <c r="AHF12" s="98"/>
      <c r="AHG12" s="98"/>
      <c r="AHH12" s="98"/>
      <c r="AHI12" s="98"/>
      <c r="AHJ12" s="98"/>
      <c r="AHK12" s="98"/>
      <c r="AHL12" s="98"/>
      <c r="AHM12" s="98"/>
      <c r="AHN12" s="98"/>
      <c r="AHO12" s="98"/>
      <c r="AHP12" s="98"/>
      <c r="AHQ12" s="98"/>
      <c r="AHR12" s="98"/>
      <c r="AHS12" s="98"/>
      <c r="AHT12" s="98"/>
      <c r="AHU12" s="98"/>
      <c r="AHV12" s="98"/>
      <c r="AHW12" s="98"/>
      <c r="AHX12" s="98"/>
      <c r="AHY12" s="98"/>
      <c r="AHZ12" s="98"/>
      <c r="AIA12" s="98"/>
      <c r="AIB12" s="98"/>
      <c r="AIC12" s="98"/>
      <c r="AID12" s="98"/>
      <c r="AIE12" s="98"/>
      <c r="AIF12" s="98"/>
      <c r="AIG12" s="98"/>
      <c r="AIH12" s="98"/>
      <c r="AII12" s="98"/>
      <c r="AIJ12" s="98"/>
      <c r="AIK12" s="98"/>
      <c r="AIL12" s="98"/>
      <c r="AIM12" s="98"/>
      <c r="AIN12" s="98"/>
      <c r="AIO12" s="98"/>
      <c r="AIP12" s="98"/>
      <c r="AIQ12" s="98"/>
      <c r="AIR12" s="98"/>
      <c r="AIS12" s="98"/>
      <c r="AIT12" s="98"/>
      <c r="AIU12" s="98"/>
      <c r="AIV12" s="98"/>
      <c r="AIW12" s="98"/>
      <c r="AIX12" s="98"/>
      <c r="AIY12" s="98"/>
      <c r="AIZ12" s="98"/>
      <c r="AJA12" s="98"/>
      <c r="AJB12" s="98"/>
      <c r="AJC12" s="98"/>
      <c r="AJD12" s="98"/>
      <c r="AJE12" s="98"/>
      <c r="AJF12" s="98"/>
      <c r="AJG12" s="98"/>
      <c r="AJH12" s="98"/>
      <c r="AJI12" s="98"/>
      <c r="AJJ12" s="98"/>
      <c r="AJK12" s="98"/>
      <c r="AJL12" s="98"/>
      <c r="AJM12" s="98"/>
      <c r="AJN12" s="98"/>
      <c r="AJO12" s="98"/>
      <c r="AJP12" s="98"/>
      <c r="AJQ12" s="98"/>
      <c r="AJR12" s="98"/>
      <c r="AJS12" s="98"/>
      <c r="AJT12" s="98"/>
      <c r="AJU12" s="98"/>
      <c r="AJV12" s="98"/>
      <c r="AJW12" s="98"/>
      <c r="AJX12" s="98"/>
      <c r="AJY12" s="98"/>
      <c r="AJZ12" s="98"/>
      <c r="AKA12" s="98"/>
      <c r="AKB12" s="98"/>
      <c r="AKC12" s="98"/>
      <c r="AKD12" s="98"/>
      <c r="AKE12" s="98"/>
    </row>
    <row r="13" spans="1:967" s="66" customFormat="1">
      <c r="A13" s="98"/>
      <c r="B13" s="314"/>
      <c r="C13" s="326" t="s">
        <v>14</v>
      </c>
      <c r="D13" s="321" t="s">
        <v>343</v>
      </c>
      <c r="E13" s="253">
        <v>1250000</v>
      </c>
      <c r="F13" s="253">
        <f>Calculations!E22</f>
        <v>1499705.375</v>
      </c>
      <c r="G13" s="253">
        <v>1650000</v>
      </c>
      <c r="H13" s="253">
        <f>Calculations!O22</f>
        <v>1928094.05</v>
      </c>
      <c r="I13" s="136"/>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c r="DD13" s="98"/>
      <c r="DE13" s="98"/>
      <c r="DF13" s="98"/>
      <c r="DG13" s="98"/>
      <c r="DH13" s="98"/>
      <c r="DI13" s="98"/>
      <c r="DJ13" s="98"/>
      <c r="DK13" s="98"/>
      <c r="DL13" s="98"/>
      <c r="DM13" s="98"/>
      <c r="DN13" s="98"/>
      <c r="DO13" s="98"/>
      <c r="DP13" s="98"/>
      <c r="DQ13" s="98"/>
      <c r="DR13" s="98"/>
      <c r="DS13" s="98"/>
      <c r="DT13" s="98"/>
      <c r="DU13" s="98"/>
      <c r="DV13" s="98"/>
      <c r="DW13" s="98"/>
      <c r="DX13" s="98"/>
      <c r="DY13" s="98"/>
      <c r="DZ13" s="98"/>
      <c r="EA13" s="98"/>
      <c r="EB13" s="98"/>
      <c r="EC13" s="98"/>
      <c r="ED13" s="98"/>
      <c r="EE13" s="98"/>
      <c r="EF13" s="98"/>
      <c r="EG13" s="98"/>
      <c r="EH13" s="98"/>
      <c r="EI13" s="98"/>
      <c r="EJ13" s="98"/>
      <c r="EK13" s="98"/>
      <c r="EL13" s="98"/>
      <c r="EM13" s="98"/>
      <c r="EN13" s="98"/>
      <c r="EO13" s="98"/>
      <c r="EP13" s="98"/>
      <c r="EQ13" s="98"/>
      <c r="ER13" s="98"/>
      <c r="ES13" s="98"/>
      <c r="ET13" s="98"/>
      <c r="EU13" s="98"/>
      <c r="EV13" s="98"/>
      <c r="EW13" s="98"/>
      <c r="EX13" s="98"/>
      <c r="EY13" s="98"/>
      <c r="EZ13" s="98"/>
      <c r="FA13" s="98"/>
      <c r="FB13" s="98"/>
      <c r="FC13" s="98"/>
      <c r="FD13" s="98"/>
      <c r="FE13" s="98"/>
      <c r="FF13" s="98"/>
      <c r="FG13" s="98"/>
      <c r="FH13" s="98"/>
      <c r="FI13" s="98"/>
      <c r="FJ13" s="98"/>
      <c r="FK13" s="98"/>
      <c r="FL13" s="98"/>
      <c r="FM13" s="98"/>
      <c r="FN13" s="98"/>
      <c r="FO13" s="98"/>
      <c r="FP13" s="98"/>
      <c r="FQ13" s="98"/>
      <c r="FR13" s="98"/>
      <c r="FS13" s="98"/>
      <c r="FT13" s="98"/>
      <c r="FU13" s="98"/>
      <c r="FV13" s="98"/>
      <c r="FW13" s="98"/>
      <c r="FX13" s="98"/>
      <c r="FY13" s="98"/>
      <c r="FZ13" s="98"/>
      <c r="GA13" s="98"/>
      <c r="GB13" s="98"/>
      <c r="GC13" s="98"/>
      <c r="GD13" s="98"/>
      <c r="GE13" s="98"/>
      <c r="GF13" s="98"/>
      <c r="GG13" s="98"/>
      <c r="GH13" s="98"/>
      <c r="GI13" s="98"/>
      <c r="GJ13" s="98"/>
      <c r="GK13" s="98"/>
      <c r="GL13" s="98"/>
      <c r="GM13" s="98"/>
      <c r="GN13" s="98"/>
      <c r="GO13" s="98"/>
      <c r="GP13" s="98"/>
      <c r="GQ13" s="98"/>
      <c r="GR13" s="98"/>
      <c r="GS13" s="98"/>
      <c r="GT13" s="98"/>
      <c r="GU13" s="98"/>
      <c r="GV13" s="98"/>
      <c r="GW13" s="98"/>
      <c r="GX13" s="98"/>
      <c r="GY13" s="98"/>
      <c r="GZ13" s="98"/>
      <c r="HA13" s="98"/>
      <c r="HB13" s="98"/>
      <c r="HC13" s="98"/>
      <c r="HD13" s="98"/>
      <c r="HE13" s="98"/>
      <c r="HF13" s="98"/>
      <c r="HG13" s="98"/>
      <c r="HH13" s="98"/>
      <c r="HI13" s="98"/>
      <c r="HJ13" s="98"/>
      <c r="HK13" s="98"/>
      <c r="HL13" s="98"/>
      <c r="HM13" s="98"/>
      <c r="HN13" s="98"/>
      <c r="HO13" s="98"/>
      <c r="HP13" s="98"/>
      <c r="HQ13" s="98"/>
      <c r="HR13" s="98"/>
      <c r="HS13" s="98"/>
      <c r="HT13" s="98"/>
      <c r="HU13" s="98"/>
      <c r="HV13" s="98"/>
      <c r="HW13" s="98"/>
      <c r="HX13" s="98"/>
      <c r="HY13" s="98"/>
      <c r="HZ13" s="98"/>
      <c r="IA13" s="98"/>
      <c r="IB13" s="98"/>
      <c r="IC13" s="98"/>
      <c r="ID13" s="98"/>
      <c r="IE13" s="98"/>
      <c r="IF13" s="98"/>
      <c r="IG13" s="98"/>
      <c r="IH13" s="98"/>
      <c r="II13" s="98"/>
      <c r="IJ13" s="98"/>
      <c r="IK13" s="98"/>
      <c r="IL13" s="98"/>
      <c r="IM13" s="98"/>
      <c r="IN13" s="98"/>
      <c r="IO13" s="98"/>
      <c r="IP13" s="98"/>
      <c r="IQ13" s="98"/>
      <c r="IR13" s="98"/>
      <c r="IS13" s="98"/>
      <c r="IT13" s="98"/>
      <c r="IU13" s="98"/>
      <c r="IV13" s="98"/>
      <c r="IW13" s="98"/>
      <c r="IX13" s="98"/>
      <c r="IY13" s="98"/>
      <c r="IZ13" s="98"/>
      <c r="JA13" s="98"/>
      <c r="JB13" s="98"/>
      <c r="JC13" s="98"/>
      <c r="JD13" s="98"/>
      <c r="JE13" s="98"/>
      <c r="JF13" s="98"/>
      <c r="JG13" s="98"/>
      <c r="JH13" s="98"/>
      <c r="JI13" s="98"/>
      <c r="JJ13" s="98"/>
      <c r="JK13" s="98"/>
      <c r="JL13" s="98"/>
      <c r="JM13" s="98"/>
      <c r="JN13" s="98"/>
      <c r="JO13" s="98"/>
      <c r="JP13" s="98"/>
      <c r="JQ13" s="98"/>
      <c r="JR13" s="98"/>
      <c r="JS13" s="98"/>
      <c r="JT13" s="98"/>
      <c r="JU13" s="98"/>
      <c r="JV13" s="98"/>
      <c r="JW13" s="98"/>
      <c r="JX13" s="98"/>
      <c r="JY13" s="98"/>
      <c r="JZ13" s="98"/>
      <c r="KA13" s="98"/>
      <c r="KB13" s="98"/>
      <c r="KC13" s="98"/>
      <c r="KD13" s="98"/>
      <c r="KE13" s="98"/>
      <c r="KF13" s="98"/>
      <c r="KG13" s="98"/>
      <c r="KH13" s="98"/>
      <c r="KI13" s="98"/>
      <c r="KJ13" s="98"/>
      <c r="KK13" s="98"/>
      <c r="KL13" s="98"/>
      <c r="KM13" s="98"/>
      <c r="KN13" s="98"/>
      <c r="KO13" s="98"/>
      <c r="KP13" s="98"/>
      <c r="KQ13" s="98"/>
      <c r="KR13" s="98"/>
      <c r="KS13" s="98"/>
      <c r="KT13" s="98"/>
      <c r="KU13" s="98"/>
      <c r="KV13" s="98"/>
      <c r="KW13" s="98"/>
      <c r="KX13" s="98"/>
      <c r="KY13" s="98"/>
      <c r="KZ13" s="98"/>
      <c r="LA13" s="98"/>
      <c r="LB13" s="98"/>
      <c r="LC13" s="98"/>
      <c r="LD13" s="98"/>
      <c r="LE13" s="98"/>
      <c r="LF13" s="98"/>
      <c r="LG13" s="98"/>
      <c r="LH13" s="98"/>
      <c r="LI13" s="98"/>
      <c r="LJ13" s="98"/>
      <c r="LK13" s="98"/>
      <c r="LL13" s="98"/>
      <c r="LM13" s="98"/>
      <c r="LN13" s="98"/>
      <c r="LO13" s="98"/>
      <c r="LP13" s="98"/>
      <c r="LQ13" s="98"/>
      <c r="LR13" s="98"/>
      <c r="LS13" s="98"/>
      <c r="LT13" s="98"/>
      <c r="LU13" s="98"/>
      <c r="LV13" s="98"/>
      <c r="LW13" s="98"/>
      <c r="LX13" s="98"/>
      <c r="LY13" s="98"/>
      <c r="LZ13" s="98"/>
      <c r="MA13" s="98"/>
      <c r="MB13" s="98"/>
      <c r="MC13" s="98"/>
      <c r="MD13" s="98"/>
      <c r="ME13" s="98"/>
      <c r="MF13" s="98"/>
      <c r="MG13" s="98"/>
      <c r="MH13" s="98"/>
      <c r="MI13" s="98"/>
      <c r="MJ13" s="98"/>
      <c r="MK13" s="98"/>
      <c r="ML13" s="98"/>
      <c r="MM13" s="98"/>
      <c r="MN13" s="98"/>
      <c r="MO13" s="98"/>
      <c r="MP13" s="98"/>
      <c r="MQ13" s="98"/>
      <c r="MR13" s="98"/>
      <c r="MS13" s="98"/>
      <c r="MT13" s="98"/>
      <c r="MU13" s="98"/>
      <c r="MV13" s="98"/>
      <c r="MW13" s="98"/>
      <c r="MX13" s="98"/>
      <c r="MY13" s="98"/>
      <c r="MZ13" s="98"/>
      <c r="NA13" s="98"/>
      <c r="NB13" s="98"/>
      <c r="NC13" s="98"/>
      <c r="ND13" s="98"/>
      <c r="NE13" s="98"/>
      <c r="NF13" s="98"/>
      <c r="NG13" s="98"/>
      <c r="NH13" s="98"/>
      <c r="NI13" s="98"/>
      <c r="NJ13" s="98"/>
      <c r="NK13" s="98"/>
      <c r="NL13" s="98"/>
      <c r="NM13" s="98"/>
      <c r="NN13" s="98"/>
      <c r="NO13" s="98"/>
      <c r="NP13" s="98"/>
      <c r="NQ13" s="98"/>
      <c r="NR13" s="98"/>
      <c r="NS13" s="98"/>
      <c r="NT13" s="98"/>
      <c r="NU13" s="98"/>
      <c r="NV13" s="98"/>
      <c r="NW13" s="98"/>
      <c r="NX13" s="98"/>
      <c r="NY13" s="98"/>
      <c r="NZ13" s="98"/>
      <c r="OA13" s="98"/>
      <c r="OB13" s="98"/>
      <c r="OC13" s="98"/>
      <c r="OD13" s="98"/>
      <c r="OE13" s="98"/>
      <c r="OF13" s="98"/>
      <c r="OG13" s="98"/>
      <c r="OH13" s="98"/>
      <c r="OI13" s="98"/>
      <c r="OJ13" s="98"/>
      <c r="OK13" s="98"/>
      <c r="OL13" s="98"/>
      <c r="OM13" s="98"/>
      <c r="ON13" s="98"/>
      <c r="OO13" s="98"/>
      <c r="OP13" s="98"/>
      <c r="OQ13" s="98"/>
      <c r="OR13" s="98"/>
      <c r="OS13" s="98"/>
      <c r="OT13" s="98"/>
      <c r="OU13" s="98"/>
      <c r="OV13" s="98"/>
      <c r="OW13" s="98"/>
      <c r="OX13" s="98"/>
      <c r="OY13" s="98"/>
      <c r="OZ13" s="98"/>
      <c r="PA13" s="98"/>
      <c r="PB13" s="98"/>
      <c r="PC13" s="98"/>
      <c r="PD13" s="98"/>
      <c r="PE13" s="98"/>
      <c r="PF13" s="98"/>
      <c r="PG13" s="98"/>
      <c r="PH13" s="98"/>
      <c r="PI13" s="98"/>
      <c r="PJ13" s="98"/>
      <c r="PK13" s="98"/>
      <c r="PL13" s="98"/>
      <c r="PM13" s="98"/>
      <c r="PN13" s="98"/>
      <c r="PO13" s="98"/>
      <c r="PP13" s="98"/>
      <c r="PQ13" s="98"/>
      <c r="PR13" s="98"/>
      <c r="PS13" s="98"/>
      <c r="PT13" s="98"/>
      <c r="PU13" s="98"/>
      <c r="PV13" s="98"/>
      <c r="PW13" s="98"/>
      <c r="PX13" s="98"/>
      <c r="PY13" s="98"/>
      <c r="PZ13" s="98"/>
      <c r="QA13" s="98"/>
      <c r="QB13" s="98"/>
      <c r="QC13" s="98"/>
      <c r="QD13" s="98"/>
      <c r="QE13" s="98"/>
      <c r="QF13" s="98"/>
      <c r="QG13" s="98"/>
      <c r="QH13" s="98"/>
      <c r="QI13" s="98"/>
      <c r="QJ13" s="98"/>
      <c r="QK13" s="98"/>
      <c r="QL13" s="98"/>
      <c r="QM13" s="98"/>
      <c r="QN13" s="98"/>
      <c r="QO13" s="98"/>
      <c r="QP13" s="98"/>
      <c r="QQ13" s="98"/>
      <c r="QR13" s="98"/>
      <c r="QS13" s="98"/>
      <c r="QT13" s="98"/>
      <c r="QU13" s="98"/>
      <c r="QV13" s="98"/>
      <c r="QW13" s="98"/>
      <c r="QX13" s="98"/>
      <c r="QY13" s="98"/>
      <c r="QZ13" s="98"/>
      <c r="RA13" s="98"/>
      <c r="RB13" s="98"/>
      <c r="RC13" s="98"/>
      <c r="RD13" s="98"/>
      <c r="RE13" s="98"/>
      <c r="RF13" s="98"/>
      <c r="RG13" s="98"/>
      <c r="RH13" s="98"/>
      <c r="RI13" s="98"/>
      <c r="RJ13" s="98"/>
      <c r="RK13" s="98"/>
      <c r="RL13" s="98"/>
      <c r="RM13" s="98"/>
      <c r="RN13" s="98"/>
      <c r="RO13" s="98"/>
      <c r="RP13" s="98"/>
      <c r="RQ13" s="98"/>
      <c r="RR13" s="98"/>
      <c r="RS13" s="98"/>
      <c r="RT13" s="98"/>
      <c r="RU13" s="98"/>
      <c r="RV13" s="98"/>
      <c r="RW13" s="98"/>
      <c r="RX13" s="98"/>
      <c r="RY13" s="98"/>
      <c r="RZ13" s="98"/>
      <c r="SA13" s="98"/>
      <c r="SB13" s="98"/>
      <c r="SC13" s="98"/>
      <c r="SD13" s="98"/>
      <c r="SE13" s="98"/>
      <c r="SF13" s="98"/>
      <c r="SG13" s="98"/>
      <c r="SH13" s="98"/>
      <c r="SI13" s="98"/>
      <c r="SJ13" s="98"/>
      <c r="SK13" s="98"/>
      <c r="SL13" s="98"/>
      <c r="SM13" s="98"/>
      <c r="SN13" s="98"/>
      <c r="SO13" s="98"/>
      <c r="SP13" s="98"/>
      <c r="SQ13" s="98"/>
      <c r="SR13" s="98"/>
      <c r="SS13" s="98"/>
      <c r="ST13" s="98"/>
      <c r="SU13" s="98"/>
      <c r="SV13" s="98"/>
      <c r="SW13" s="98"/>
      <c r="SX13" s="98"/>
      <c r="SY13" s="98"/>
      <c r="SZ13" s="98"/>
      <c r="TA13" s="98"/>
      <c r="TB13" s="98"/>
      <c r="TC13" s="98"/>
      <c r="TD13" s="98"/>
      <c r="TE13" s="98"/>
      <c r="TF13" s="98"/>
      <c r="TG13" s="98"/>
      <c r="TH13" s="98"/>
      <c r="TI13" s="98"/>
      <c r="TJ13" s="98"/>
      <c r="TK13" s="98"/>
      <c r="TL13" s="98"/>
      <c r="TM13" s="98"/>
      <c r="TN13" s="98"/>
      <c r="TO13" s="98"/>
      <c r="TP13" s="98"/>
      <c r="TQ13" s="98"/>
      <c r="TR13" s="98"/>
      <c r="TS13" s="98"/>
      <c r="TT13" s="98"/>
      <c r="TU13" s="98"/>
      <c r="TV13" s="98"/>
      <c r="TW13" s="98"/>
      <c r="TX13" s="98"/>
      <c r="TY13" s="98"/>
      <c r="TZ13" s="98"/>
      <c r="UA13" s="98"/>
      <c r="UB13" s="98"/>
      <c r="UC13" s="98"/>
      <c r="UD13" s="98"/>
      <c r="UE13" s="98"/>
      <c r="UF13" s="98"/>
      <c r="UG13" s="98"/>
      <c r="UH13" s="98"/>
      <c r="UI13" s="98"/>
      <c r="UJ13" s="98"/>
      <c r="UK13" s="98"/>
      <c r="UL13" s="98"/>
      <c r="UM13" s="98"/>
      <c r="UN13" s="98"/>
      <c r="UO13" s="98"/>
      <c r="UP13" s="98"/>
      <c r="UQ13" s="98"/>
      <c r="UR13" s="98"/>
      <c r="US13" s="98"/>
      <c r="UT13" s="98"/>
      <c r="UU13" s="98"/>
      <c r="UV13" s="98"/>
      <c r="UW13" s="98"/>
      <c r="UX13" s="98"/>
      <c r="UY13" s="98"/>
      <c r="UZ13" s="98"/>
      <c r="VA13" s="98"/>
      <c r="VB13" s="98"/>
      <c r="VC13" s="98"/>
      <c r="VD13" s="98"/>
      <c r="VE13" s="98"/>
      <c r="VF13" s="98"/>
      <c r="VG13" s="98"/>
      <c r="VH13" s="98"/>
      <c r="VI13" s="98"/>
      <c r="VJ13" s="98"/>
      <c r="VK13" s="98"/>
      <c r="VL13" s="98"/>
      <c r="VM13" s="98"/>
      <c r="VN13" s="98"/>
      <c r="VO13" s="98"/>
      <c r="VP13" s="98"/>
      <c r="VQ13" s="98"/>
      <c r="VR13" s="98"/>
      <c r="VS13" s="98"/>
      <c r="VT13" s="98"/>
      <c r="VU13" s="98"/>
      <c r="VV13" s="98"/>
      <c r="VW13" s="98"/>
      <c r="VX13" s="98"/>
      <c r="VY13" s="98"/>
      <c r="VZ13" s="98"/>
      <c r="WA13" s="98"/>
      <c r="WB13" s="98"/>
      <c r="WC13" s="98"/>
      <c r="WD13" s="98"/>
      <c r="WE13" s="98"/>
      <c r="WF13" s="98"/>
      <c r="WG13" s="98"/>
      <c r="WH13" s="98"/>
      <c r="WI13" s="98"/>
      <c r="WJ13" s="98"/>
      <c r="WK13" s="98"/>
      <c r="WL13" s="98"/>
      <c r="WM13" s="98"/>
      <c r="WN13" s="98"/>
      <c r="WO13" s="98"/>
      <c r="WP13" s="98"/>
      <c r="WQ13" s="98"/>
      <c r="WR13" s="98"/>
      <c r="WS13" s="98"/>
      <c r="WT13" s="98"/>
      <c r="WU13" s="98"/>
      <c r="WV13" s="98"/>
      <c r="WW13" s="98"/>
      <c r="WX13" s="98"/>
      <c r="WY13" s="98"/>
      <c r="WZ13" s="98"/>
      <c r="XA13" s="98"/>
      <c r="XB13" s="98"/>
      <c r="XC13" s="98"/>
      <c r="XD13" s="98"/>
      <c r="XE13" s="98"/>
      <c r="XF13" s="98"/>
      <c r="XG13" s="98"/>
      <c r="XH13" s="98"/>
      <c r="XI13" s="98"/>
      <c r="XJ13" s="98"/>
      <c r="XK13" s="98"/>
      <c r="XL13" s="98"/>
      <c r="XM13" s="98"/>
      <c r="XN13" s="98"/>
      <c r="XO13" s="98"/>
      <c r="XP13" s="98"/>
      <c r="XQ13" s="98"/>
      <c r="XR13" s="98"/>
      <c r="XS13" s="98"/>
      <c r="XT13" s="98"/>
      <c r="XU13" s="98"/>
      <c r="XV13" s="98"/>
      <c r="XW13" s="98"/>
      <c r="XX13" s="98"/>
      <c r="XY13" s="98"/>
      <c r="XZ13" s="98"/>
      <c r="YA13" s="98"/>
      <c r="YB13" s="98"/>
      <c r="YC13" s="98"/>
      <c r="YD13" s="98"/>
      <c r="YE13" s="98"/>
      <c r="YF13" s="98"/>
      <c r="YG13" s="98"/>
      <c r="YH13" s="98"/>
      <c r="YI13" s="98"/>
      <c r="YJ13" s="98"/>
      <c r="YK13" s="98"/>
      <c r="YL13" s="98"/>
      <c r="YM13" s="98"/>
      <c r="YN13" s="98"/>
      <c r="YO13" s="98"/>
      <c r="YP13" s="98"/>
      <c r="YQ13" s="98"/>
      <c r="YR13" s="98"/>
      <c r="YS13" s="98"/>
      <c r="YT13" s="98"/>
      <c r="YU13" s="98"/>
      <c r="YV13" s="98"/>
      <c r="YW13" s="98"/>
      <c r="YX13" s="98"/>
      <c r="YY13" s="98"/>
      <c r="YZ13" s="98"/>
      <c r="ZA13" s="98"/>
      <c r="ZB13" s="98"/>
      <c r="ZC13" s="98"/>
      <c r="ZD13" s="98"/>
      <c r="ZE13" s="98"/>
      <c r="ZF13" s="98"/>
      <c r="ZG13" s="98"/>
      <c r="ZH13" s="98"/>
      <c r="ZI13" s="98"/>
      <c r="ZJ13" s="98"/>
      <c r="ZK13" s="98"/>
      <c r="ZL13" s="98"/>
      <c r="ZM13" s="98"/>
      <c r="ZN13" s="98"/>
      <c r="ZO13" s="98"/>
      <c r="ZP13" s="98"/>
      <c r="ZQ13" s="98"/>
      <c r="ZR13" s="98"/>
      <c r="ZS13" s="98"/>
      <c r="ZT13" s="98"/>
      <c r="ZU13" s="98"/>
      <c r="ZV13" s="98"/>
      <c r="ZW13" s="98"/>
      <c r="ZX13" s="98"/>
      <c r="ZY13" s="98"/>
      <c r="ZZ13" s="98"/>
      <c r="AAA13" s="98"/>
      <c r="AAB13" s="98"/>
      <c r="AAC13" s="98"/>
      <c r="AAD13" s="98"/>
      <c r="AAE13" s="98"/>
      <c r="AAF13" s="98"/>
      <c r="AAG13" s="98"/>
      <c r="AAH13" s="98"/>
      <c r="AAI13" s="98"/>
      <c r="AAJ13" s="98"/>
      <c r="AAK13" s="98"/>
      <c r="AAL13" s="98"/>
      <c r="AAM13" s="98"/>
      <c r="AAN13" s="98"/>
      <c r="AAO13" s="98"/>
      <c r="AAP13" s="98"/>
      <c r="AAQ13" s="98"/>
      <c r="AAR13" s="98"/>
      <c r="AAS13" s="98"/>
      <c r="AAT13" s="98"/>
      <c r="AAU13" s="98"/>
      <c r="AAV13" s="98"/>
      <c r="AAW13" s="98"/>
      <c r="AAX13" s="98"/>
      <c r="AAY13" s="98"/>
      <c r="AAZ13" s="98"/>
      <c r="ABA13" s="98"/>
      <c r="ABB13" s="98"/>
      <c r="ABC13" s="98"/>
      <c r="ABD13" s="98"/>
      <c r="ABE13" s="98"/>
      <c r="ABF13" s="98"/>
      <c r="ABG13" s="98"/>
      <c r="ABH13" s="98"/>
      <c r="ABI13" s="98"/>
      <c r="ABJ13" s="98"/>
      <c r="ABK13" s="98"/>
      <c r="ABL13" s="98"/>
      <c r="ABM13" s="98"/>
      <c r="ABN13" s="98"/>
      <c r="ABO13" s="98"/>
      <c r="ABP13" s="98"/>
      <c r="ABQ13" s="98"/>
      <c r="ABR13" s="98"/>
      <c r="ABS13" s="98"/>
      <c r="ABT13" s="98"/>
      <c r="ABU13" s="98"/>
      <c r="ABV13" s="98"/>
      <c r="ABW13" s="98"/>
      <c r="ABX13" s="98"/>
      <c r="ABY13" s="98"/>
      <c r="ABZ13" s="98"/>
      <c r="ACA13" s="98"/>
      <c r="ACB13" s="98"/>
      <c r="ACC13" s="98"/>
      <c r="ACD13" s="98"/>
      <c r="ACE13" s="98"/>
      <c r="ACF13" s="98"/>
      <c r="ACG13" s="98"/>
      <c r="ACH13" s="98"/>
      <c r="ACI13" s="98"/>
      <c r="ACJ13" s="98"/>
      <c r="ACK13" s="98"/>
      <c r="ACL13" s="98"/>
      <c r="ACM13" s="98"/>
      <c r="ACN13" s="98"/>
      <c r="ACO13" s="98"/>
      <c r="ACP13" s="98"/>
      <c r="ACQ13" s="98"/>
      <c r="ACR13" s="98"/>
      <c r="ACS13" s="98"/>
      <c r="ACT13" s="98"/>
      <c r="ACU13" s="98"/>
      <c r="ACV13" s="98"/>
      <c r="ACW13" s="98"/>
      <c r="ACX13" s="98"/>
      <c r="ACY13" s="98"/>
      <c r="ACZ13" s="98"/>
      <c r="ADA13" s="98"/>
      <c r="ADB13" s="98"/>
      <c r="ADC13" s="98"/>
      <c r="ADD13" s="98"/>
      <c r="ADE13" s="98"/>
      <c r="ADF13" s="98"/>
      <c r="ADG13" s="98"/>
      <c r="ADH13" s="98"/>
      <c r="ADI13" s="98"/>
      <c r="ADJ13" s="98"/>
      <c r="ADK13" s="98"/>
      <c r="ADL13" s="98"/>
      <c r="ADM13" s="98"/>
      <c r="ADN13" s="98"/>
      <c r="ADO13" s="98"/>
      <c r="ADP13" s="98"/>
      <c r="ADQ13" s="98"/>
      <c r="ADR13" s="98"/>
      <c r="ADS13" s="98"/>
      <c r="ADT13" s="98"/>
      <c r="ADU13" s="98"/>
      <c r="ADV13" s="98"/>
      <c r="ADW13" s="98"/>
      <c r="ADX13" s="98"/>
      <c r="ADY13" s="98"/>
      <c r="ADZ13" s="98"/>
      <c r="AEA13" s="98"/>
      <c r="AEB13" s="98"/>
      <c r="AEC13" s="98"/>
      <c r="AED13" s="98"/>
      <c r="AEE13" s="98"/>
      <c r="AEF13" s="98"/>
      <c r="AEG13" s="98"/>
      <c r="AEH13" s="98"/>
      <c r="AEI13" s="98"/>
      <c r="AEJ13" s="98"/>
      <c r="AEK13" s="98"/>
      <c r="AEL13" s="98"/>
      <c r="AEM13" s="98"/>
      <c r="AEN13" s="98"/>
      <c r="AEO13" s="98"/>
      <c r="AEP13" s="98"/>
      <c r="AEQ13" s="98"/>
      <c r="AER13" s="98"/>
      <c r="AES13" s="98"/>
      <c r="AET13" s="98"/>
      <c r="AEU13" s="98"/>
      <c r="AEV13" s="98"/>
      <c r="AEW13" s="98"/>
      <c r="AEX13" s="98"/>
      <c r="AEY13" s="98"/>
      <c r="AEZ13" s="98"/>
      <c r="AFA13" s="98"/>
      <c r="AFB13" s="98"/>
      <c r="AFC13" s="98"/>
      <c r="AFD13" s="98"/>
      <c r="AFE13" s="98"/>
      <c r="AFF13" s="98"/>
      <c r="AFG13" s="98"/>
      <c r="AFH13" s="98"/>
      <c r="AFI13" s="98"/>
      <c r="AFJ13" s="98"/>
      <c r="AFK13" s="98"/>
      <c r="AFL13" s="98"/>
      <c r="AFM13" s="98"/>
      <c r="AFN13" s="98"/>
      <c r="AFO13" s="98"/>
      <c r="AFP13" s="98"/>
      <c r="AFQ13" s="98"/>
      <c r="AFR13" s="98"/>
      <c r="AFS13" s="98"/>
      <c r="AFT13" s="98"/>
      <c r="AFU13" s="98"/>
      <c r="AFV13" s="98"/>
      <c r="AFW13" s="98"/>
      <c r="AFX13" s="98"/>
      <c r="AFY13" s="98"/>
      <c r="AFZ13" s="98"/>
      <c r="AGA13" s="98"/>
      <c r="AGB13" s="98"/>
      <c r="AGC13" s="98"/>
      <c r="AGD13" s="98"/>
      <c r="AGE13" s="98"/>
      <c r="AGF13" s="98"/>
      <c r="AGG13" s="98"/>
      <c r="AGH13" s="98"/>
      <c r="AGI13" s="98"/>
      <c r="AGJ13" s="98"/>
      <c r="AGK13" s="98"/>
      <c r="AGL13" s="98"/>
      <c r="AGM13" s="98"/>
      <c r="AGN13" s="98"/>
      <c r="AGO13" s="98"/>
      <c r="AGP13" s="98"/>
      <c r="AGQ13" s="98"/>
      <c r="AGR13" s="98"/>
      <c r="AGS13" s="98"/>
      <c r="AGT13" s="98"/>
      <c r="AGU13" s="98"/>
      <c r="AGV13" s="98"/>
      <c r="AGW13" s="98"/>
      <c r="AGX13" s="98"/>
      <c r="AGY13" s="98"/>
      <c r="AGZ13" s="98"/>
      <c r="AHA13" s="98"/>
      <c r="AHB13" s="98"/>
      <c r="AHC13" s="98"/>
      <c r="AHD13" s="98"/>
      <c r="AHE13" s="98"/>
      <c r="AHF13" s="98"/>
      <c r="AHG13" s="98"/>
      <c r="AHH13" s="98"/>
      <c r="AHI13" s="98"/>
      <c r="AHJ13" s="98"/>
      <c r="AHK13" s="98"/>
      <c r="AHL13" s="98"/>
      <c r="AHM13" s="98"/>
      <c r="AHN13" s="98"/>
      <c r="AHO13" s="98"/>
      <c r="AHP13" s="98"/>
      <c r="AHQ13" s="98"/>
      <c r="AHR13" s="98"/>
      <c r="AHS13" s="98"/>
      <c r="AHT13" s="98"/>
      <c r="AHU13" s="98"/>
      <c r="AHV13" s="98"/>
      <c r="AHW13" s="98"/>
      <c r="AHX13" s="98"/>
      <c r="AHY13" s="98"/>
      <c r="AHZ13" s="98"/>
      <c r="AIA13" s="98"/>
      <c r="AIB13" s="98"/>
      <c r="AIC13" s="98"/>
      <c r="AID13" s="98"/>
      <c r="AIE13" s="98"/>
      <c r="AIF13" s="98"/>
      <c r="AIG13" s="98"/>
      <c r="AIH13" s="98"/>
      <c r="AII13" s="98"/>
      <c r="AIJ13" s="98"/>
      <c r="AIK13" s="98"/>
      <c r="AIL13" s="98"/>
      <c r="AIM13" s="98"/>
      <c r="AIN13" s="98"/>
      <c r="AIO13" s="98"/>
      <c r="AIP13" s="98"/>
      <c r="AIQ13" s="98"/>
      <c r="AIR13" s="98"/>
      <c r="AIS13" s="98"/>
      <c r="AIT13" s="98"/>
      <c r="AIU13" s="98"/>
      <c r="AIV13" s="98"/>
      <c r="AIW13" s="98"/>
      <c r="AIX13" s="98"/>
      <c r="AIY13" s="98"/>
      <c r="AIZ13" s="98"/>
      <c r="AJA13" s="98"/>
      <c r="AJB13" s="98"/>
      <c r="AJC13" s="98"/>
      <c r="AJD13" s="98"/>
      <c r="AJE13" s="98"/>
      <c r="AJF13" s="98"/>
      <c r="AJG13" s="98"/>
      <c r="AJH13" s="98"/>
      <c r="AJI13" s="98"/>
      <c r="AJJ13" s="98"/>
      <c r="AJK13" s="98"/>
      <c r="AJL13" s="98"/>
      <c r="AJM13" s="98"/>
      <c r="AJN13" s="98"/>
      <c r="AJO13" s="98"/>
      <c r="AJP13" s="98"/>
      <c r="AJQ13" s="98"/>
      <c r="AJR13" s="98"/>
      <c r="AJS13" s="98"/>
      <c r="AJT13" s="98"/>
      <c r="AJU13" s="98"/>
      <c r="AJV13" s="98"/>
      <c r="AJW13" s="98"/>
      <c r="AJX13" s="98"/>
      <c r="AJY13" s="98"/>
      <c r="AJZ13" s="98"/>
      <c r="AKA13" s="98"/>
      <c r="AKB13" s="98"/>
      <c r="AKC13" s="98"/>
      <c r="AKD13" s="98"/>
      <c r="AKE13" s="98"/>
    </row>
    <row r="14" spans="1:967" s="66" customFormat="1">
      <c r="A14" s="98"/>
      <c r="B14" s="314"/>
      <c r="C14" s="326" t="s">
        <v>18</v>
      </c>
      <c r="D14" s="321" t="s">
        <v>343</v>
      </c>
      <c r="E14" s="253">
        <v>0</v>
      </c>
      <c r="F14" s="253">
        <v>0</v>
      </c>
      <c r="G14" s="253">
        <v>0</v>
      </c>
      <c r="H14" s="253">
        <v>0</v>
      </c>
      <c r="I14" s="136"/>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c r="BZ14" s="98"/>
      <c r="CA14" s="98"/>
      <c r="CB14" s="98"/>
      <c r="CC14" s="98"/>
      <c r="CD14" s="98"/>
      <c r="CE14" s="98"/>
      <c r="CF14" s="98"/>
      <c r="CG14" s="98"/>
      <c r="CH14" s="98"/>
      <c r="CI14" s="98"/>
      <c r="CJ14" s="98"/>
      <c r="CK14" s="98"/>
      <c r="CL14" s="98"/>
      <c r="CM14" s="98"/>
      <c r="CN14" s="98"/>
      <c r="CO14" s="98"/>
      <c r="CP14" s="98"/>
      <c r="CQ14" s="98"/>
      <c r="CR14" s="98"/>
      <c r="CS14" s="98"/>
      <c r="CT14" s="98"/>
      <c r="CU14" s="98"/>
      <c r="CV14" s="98"/>
      <c r="CW14" s="98"/>
      <c r="CX14" s="98"/>
      <c r="CY14" s="98"/>
      <c r="CZ14" s="98"/>
      <c r="DA14" s="98"/>
      <c r="DB14" s="98"/>
      <c r="DC14" s="98"/>
      <c r="DD14" s="98"/>
      <c r="DE14" s="98"/>
      <c r="DF14" s="98"/>
      <c r="DG14" s="98"/>
      <c r="DH14" s="98"/>
      <c r="DI14" s="98"/>
      <c r="DJ14" s="98"/>
      <c r="DK14" s="98"/>
      <c r="DL14" s="98"/>
      <c r="DM14" s="98"/>
      <c r="DN14" s="98"/>
      <c r="DO14" s="98"/>
      <c r="DP14" s="98"/>
      <c r="DQ14" s="98"/>
      <c r="DR14" s="98"/>
      <c r="DS14" s="98"/>
      <c r="DT14" s="98"/>
      <c r="DU14" s="98"/>
      <c r="DV14" s="98"/>
      <c r="DW14" s="98"/>
      <c r="DX14" s="98"/>
      <c r="DY14" s="98"/>
      <c r="DZ14" s="98"/>
      <c r="EA14" s="98"/>
      <c r="EB14" s="98"/>
      <c r="EC14" s="98"/>
      <c r="ED14" s="98"/>
      <c r="EE14" s="98"/>
      <c r="EF14" s="98"/>
      <c r="EG14" s="98"/>
      <c r="EH14" s="98"/>
      <c r="EI14" s="98"/>
      <c r="EJ14" s="98"/>
      <c r="EK14" s="98"/>
      <c r="EL14" s="98"/>
      <c r="EM14" s="98"/>
      <c r="EN14" s="98"/>
      <c r="EO14" s="98"/>
      <c r="EP14" s="98"/>
      <c r="EQ14" s="98"/>
      <c r="ER14" s="98"/>
      <c r="ES14" s="98"/>
      <c r="ET14" s="98"/>
      <c r="EU14" s="98"/>
      <c r="EV14" s="98"/>
      <c r="EW14" s="98"/>
      <c r="EX14" s="98"/>
      <c r="EY14" s="98"/>
      <c r="EZ14" s="98"/>
      <c r="FA14" s="98"/>
      <c r="FB14" s="98"/>
      <c r="FC14" s="98"/>
      <c r="FD14" s="98"/>
      <c r="FE14" s="98"/>
      <c r="FF14" s="98"/>
      <c r="FG14" s="98"/>
      <c r="FH14" s="98"/>
      <c r="FI14" s="98"/>
      <c r="FJ14" s="98"/>
      <c r="FK14" s="98"/>
      <c r="FL14" s="98"/>
      <c r="FM14" s="98"/>
      <c r="FN14" s="98"/>
      <c r="FO14" s="98"/>
      <c r="FP14" s="98"/>
      <c r="FQ14" s="98"/>
      <c r="FR14" s="98"/>
      <c r="FS14" s="98"/>
      <c r="FT14" s="98"/>
      <c r="FU14" s="98"/>
      <c r="FV14" s="98"/>
      <c r="FW14" s="98"/>
      <c r="FX14" s="98"/>
      <c r="FY14" s="98"/>
      <c r="FZ14" s="98"/>
      <c r="GA14" s="98"/>
      <c r="GB14" s="98"/>
      <c r="GC14" s="98"/>
      <c r="GD14" s="98"/>
      <c r="GE14" s="98"/>
      <c r="GF14" s="98"/>
      <c r="GG14" s="98"/>
      <c r="GH14" s="98"/>
      <c r="GI14" s="98"/>
      <c r="GJ14" s="98"/>
      <c r="GK14" s="98"/>
      <c r="GL14" s="98"/>
      <c r="GM14" s="98"/>
      <c r="GN14" s="98"/>
      <c r="GO14" s="98"/>
      <c r="GP14" s="98"/>
      <c r="GQ14" s="98"/>
      <c r="GR14" s="98"/>
      <c r="GS14" s="98"/>
      <c r="GT14" s="98"/>
      <c r="GU14" s="98"/>
      <c r="GV14" s="98"/>
      <c r="GW14" s="98"/>
      <c r="GX14" s="98"/>
      <c r="GY14" s="98"/>
      <c r="GZ14" s="98"/>
      <c r="HA14" s="98"/>
      <c r="HB14" s="98"/>
      <c r="HC14" s="98"/>
      <c r="HD14" s="98"/>
      <c r="HE14" s="98"/>
      <c r="HF14" s="98"/>
      <c r="HG14" s="98"/>
      <c r="HH14" s="98"/>
      <c r="HI14" s="98"/>
      <c r="HJ14" s="98"/>
      <c r="HK14" s="98"/>
      <c r="HL14" s="98"/>
      <c r="HM14" s="98"/>
      <c r="HN14" s="98"/>
      <c r="HO14" s="98"/>
      <c r="HP14" s="98"/>
      <c r="HQ14" s="98"/>
      <c r="HR14" s="98"/>
      <c r="HS14" s="98"/>
      <c r="HT14" s="98"/>
      <c r="HU14" s="98"/>
      <c r="HV14" s="98"/>
      <c r="HW14" s="98"/>
      <c r="HX14" s="98"/>
      <c r="HY14" s="98"/>
      <c r="HZ14" s="98"/>
      <c r="IA14" s="98"/>
      <c r="IB14" s="98"/>
      <c r="IC14" s="98"/>
      <c r="ID14" s="98"/>
      <c r="IE14" s="98"/>
      <c r="IF14" s="98"/>
      <c r="IG14" s="98"/>
      <c r="IH14" s="98"/>
      <c r="II14" s="98"/>
      <c r="IJ14" s="98"/>
      <c r="IK14" s="98"/>
      <c r="IL14" s="98"/>
      <c r="IM14" s="98"/>
      <c r="IN14" s="98"/>
      <c r="IO14" s="98"/>
      <c r="IP14" s="98"/>
      <c r="IQ14" s="98"/>
      <c r="IR14" s="98"/>
      <c r="IS14" s="98"/>
      <c r="IT14" s="98"/>
      <c r="IU14" s="98"/>
      <c r="IV14" s="98"/>
      <c r="IW14" s="98"/>
      <c r="IX14" s="98"/>
      <c r="IY14" s="98"/>
      <c r="IZ14" s="98"/>
      <c r="JA14" s="98"/>
      <c r="JB14" s="98"/>
      <c r="JC14" s="98"/>
      <c r="JD14" s="98"/>
      <c r="JE14" s="98"/>
      <c r="JF14" s="98"/>
      <c r="JG14" s="98"/>
      <c r="JH14" s="98"/>
      <c r="JI14" s="98"/>
      <c r="JJ14" s="98"/>
      <c r="JK14" s="98"/>
      <c r="JL14" s="98"/>
      <c r="JM14" s="98"/>
      <c r="JN14" s="98"/>
      <c r="JO14" s="98"/>
      <c r="JP14" s="98"/>
      <c r="JQ14" s="98"/>
      <c r="JR14" s="98"/>
      <c r="JS14" s="98"/>
      <c r="JT14" s="98"/>
      <c r="JU14" s="98"/>
      <c r="JV14" s="98"/>
      <c r="JW14" s="98"/>
      <c r="JX14" s="98"/>
      <c r="JY14" s="98"/>
      <c r="JZ14" s="98"/>
      <c r="KA14" s="98"/>
      <c r="KB14" s="98"/>
      <c r="KC14" s="98"/>
      <c r="KD14" s="98"/>
      <c r="KE14" s="98"/>
      <c r="KF14" s="98"/>
      <c r="KG14" s="98"/>
      <c r="KH14" s="98"/>
      <c r="KI14" s="98"/>
      <c r="KJ14" s="98"/>
      <c r="KK14" s="98"/>
      <c r="KL14" s="98"/>
      <c r="KM14" s="98"/>
      <c r="KN14" s="98"/>
      <c r="KO14" s="98"/>
      <c r="KP14" s="98"/>
      <c r="KQ14" s="98"/>
      <c r="KR14" s="98"/>
      <c r="KS14" s="98"/>
      <c r="KT14" s="98"/>
      <c r="KU14" s="98"/>
      <c r="KV14" s="98"/>
      <c r="KW14" s="98"/>
      <c r="KX14" s="98"/>
      <c r="KY14" s="98"/>
      <c r="KZ14" s="98"/>
      <c r="LA14" s="98"/>
      <c r="LB14" s="98"/>
      <c r="LC14" s="98"/>
      <c r="LD14" s="98"/>
      <c r="LE14" s="98"/>
      <c r="LF14" s="98"/>
      <c r="LG14" s="98"/>
      <c r="LH14" s="98"/>
      <c r="LI14" s="98"/>
      <c r="LJ14" s="98"/>
      <c r="LK14" s="98"/>
      <c r="LL14" s="98"/>
      <c r="LM14" s="98"/>
      <c r="LN14" s="98"/>
      <c r="LO14" s="98"/>
      <c r="LP14" s="98"/>
      <c r="LQ14" s="98"/>
      <c r="LR14" s="98"/>
      <c r="LS14" s="98"/>
      <c r="LT14" s="98"/>
      <c r="LU14" s="98"/>
      <c r="LV14" s="98"/>
      <c r="LW14" s="98"/>
      <c r="LX14" s="98"/>
      <c r="LY14" s="98"/>
      <c r="LZ14" s="98"/>
      <c r="MA14" s="98"/>
      <c r="MB14" s="98"/>
      <c r="MC14" s="98"/>
      <c r="MD14" s="98"/>
      <c r="ME14" s="98"/>
      <c r="MF14" s="98"/>
      <c r="MG14" s="98"/>
      <c r="MH14" s="98"/>
      <c r="MI14" s="98"/>
      <c r="MJ14" s="98"/>
      <c r="MK14" s="98"/>
      <c r="ML14" s="98"/>
      <c r="MM14" s="98"/>
      <c r="MN14" s="98"/>
      <c r="MO14" s="98"/>
      <c r="MP14" s="98"/>
      <c r="MQ14" s="98"/>
      <c r="MR14" s="98"/>
      <c r="MS14" s="98"/>
      <c r="MT14" s="98"/>
      <c r="MU14" s="98"/>
      <c r="MV14" s="98"/>
      <c r="MW14" s="98"/>
      <c r="MX14" s="98"/>
      <c r="MY14" s="98"/>
      <c r="MZ14" s="98"/>
      <c r="NA14" s="98"/>
      <c r="NB14" s="98"/>
      <c r="NC14" s="98"/>
      <c r="ND14" s="98"/>
      <c r="NE14" s="98"/>
      <c r="NF14" s="98"/>
      <c r="NG14" s="98"/>
      <c r="NH14" s="98"/>
      <c r="NI14" s="98"/>
      <c r="NJ14" s="98"/>
      <c r="NK14" s="98"/>
      <c r="NL14" s="98"/>
      <c r="NM14" s="98"/>
      <c r="NN14" s="98"/>
      <c r="NO14" s="98"/>
      <c r="NP14" s="98"/>
      <c r="NQ14" s="98"/>
      <c r="NR14" s="98"/>
      <c r="NS14" s="98"/>
      <c r="NT14" s="98"/>
      <c r="NU14" s="98"/>
      <c r="NV14" s="98"/>
      <c r="NW14" s="98"/>
      <c r="NX14" s="98"/>
      <c r="NY14" s="98"/>
      <c r="NZ14" s="98"/>
      <c r="OA14" s="98"/>
      <c r="OB14" s="98"/>
      <c r="OC14" s="98"/>
      <c r="OD14" s="98"/>
      <c r="OE14" s="98"/>
      <c r="OF14" s="98"/>
      <c r="OG14" s="98"/>
      <c r="OH14" s="98"/>
      <c r="OI14" s="98"/>
      <c r="OJ14" s="98"/>
      <c r="OK14" s="98"/>
      <c r="OL14" s="98"/>
      <c r="OM14" s="98"/>
      <c r="ON14" s="98"/>
      <c r="OO14" s="98"/>
      <c r="OP14" s="98"/>
      <c r="OQ14" s="98"/>
      <c r="OR14" s="98"/>
      <c r="OS14" s="98"/>
      <c r="OT14" s="98"/>
      <c r="OU14" s="98"/>
      <c r="OV14" s="98"/>
      <c r="OW14" s="98"/>
      <c r="OX14" s="98"/>
      <c r="OY14" s="98"/>
      <c r="OZ14" s="98"/>
      <c r="PA14" s="98"/>
      <c r="PB14" s="98"/>
      <c r="PC14" s="98"/>
      <c r="PD14" s="98"/>
      <c r="PE14" s="98"/>
      <c r="PF14" s="98"/>
      <c r="PG14" s="98"/>
      <c r="PH14" s="98"/>
      <c r="PI14" s="98"/>
      <c r="PJ14" s="98"/>
      <c r="PK14" s="98"/>
      <c r="PL14" s="98"/>
      <c r="PM14" s="98"/>
      <c r="PN14" s="98"/>
      <c r="PO14" s="98"/>
      <c r="PP14" s="98"/>
      <c r="PQ14" s="98"/>
      <c r="PR14" s="98"/>
      <c r="PS14" s="98"/>
      <c r="PT14" s="98"/>
      <c r="PU14" s="98"/>
      <c r="PV14" s="98"/>
      <c r="PW14" s="98"/>
      <c r="PX14" s="98"/>
      <c r="PY14" s="98"/>
      <c r="PZ14" s="98"/>
      <c r="QA14" s="98"/>
      <c r="QB14" s="98"/>
      <c r="QC14" s="98"/>
      <c r="QD14" s="98"/>
      <c r="QE14" s="98"/>
      <c r="QF14" s="98"/>
      <c r="QG14" s="98"/>
      <c r="QH14" s="98"/>
      <c r="QI14" s="98"/>
      <c r="QJ14" s="98"/>
      <c r="QK14" s="98"/>
      <c r="QL14" s="98"/>
      <c r="QM14" s="98"/>
      <c r="QN14" s="98"/>
      <c r="QO14" s="98"/>
      <c r="QP14" s="98"/>
      <c r="QQ14" s="98"/>
      <c r="QR14" s="98"/>
      <c r="QS14" s="98"/>
      <c r="QT14" s="98"/>
      <c r="QU14" s="98"/>
      <c r="QV14" s="98"/>
      <c r="QW14" s="98"/>
      <c r="QX14" s="98"/>
      <c r="QY14" s="98"/>
      <c r="QZ14" s="98"/>
      <c r="RA14" s="98"/>
      <c r="RB14" s="98"/>
      <c r="RC14" s="98"/>
      <c r="RD14" s="98"/>
      <c r="RE14" s="98"/>
      <c r="RF14" s="98"/>
      <c r="RG14" s="98"/>
      <c r="RH14" s="98"/>
      <c r="RI14" s="98"/>
      <c r="RJ14" s="98"/>
      <c r="RK14" s="98"/>
      <c r="RL14" s="98"/>
      <c r="RM14" s="98"/>
      <c r="RN14" s="98"/>
      <c r="RO14" s="98"/>
      <c r="RP14" s="98"/>
      <c r="RQ14" s="98"/>
      <c r="RR14" s="98"/>
      <c r="RS14" s="98"/>
      <c r="RT14" s="98"/>
      <c r="RU14" s="98"/>
      <c r="RV14" s="98"/>
      <c r="RW14" s="98"/>
      <c r="RX14" s="98"/>
      <c r="RY14" s="98"/>
      <c r="RZ14" s="98"/>
      <c r="SA14" s="98"/>
      <c r="SB14" s="98"/>
      <c r="SC14" s="98"/>
      <c r="SD14" s="98"/>
      <c r="SE14" s="98"/>
      <c r="SF14" s="98"/>
      <c r="SG14" s="98"/>
      <c r="SH14" s="98"/>
      <c r="SI14" s="98"/>
      <c r="SJ14" s="98"/>
      <c r="SK14" s="98"/>
      <c r="SL14" s="98"/>
      <c r="SM14" s="98"/>
      <c r="SN14" s="98"/>
      <c r="SO14" s="98"/>
      <c r="SP14" s="98"/>
      <c r="SQ14" s="98"/>
      <c r="SR14" s="98"/>
      <c r="SS14" s="98"/>
      <c r="ST14" s="98"/>
      <c r="SU14" s="98"/>
      <c r="SV14" s="98"/>
      <c r="SW14" s="98"/>
      <c r="SX14" s="98"/>
      <c r="SY14" s="98"/>
      <c r="SZ14" s="98"/>
      <c r="TA14" s="98"/>
      <c r="TB14" s="98"/>
      <c r="TC14" s="98"/>
      <c r="TD14" s="98"/>
      <c r="TE14" s="98"/>
      <c r="TF14" s="98"/>
      <c r="TG14" s="98"/>
      <c r="TH14" s="98"/>
      <c r="TI14" s="98"/>
      <c r="TJ14" s="98"/>
      <c r="TK14" s="98"/>
      <c r="TL14" s="98"/>
      <c r="TM14" s="98"/>
      <c r="TN14" s="98"/>
      <c r="TO14" s="98"/>
      <c r="TP14" s="98"/>
      <c r="TQ14" s="98"/>
      <c r="TR14" s="98"/>
      <c r="TS14" s="98"/>
      <c r="TT14" s="98"/>
      <c r="TU14" s="98"/>
      <c r="TV14" s="98"/>
      <c r="TW14" s="98"/>
      <c r="TX14" s="98"/>
      <c r="TY14" s="98"/>
      <c r="TZ14" s="98"/>
      <c r="UA14" s="98"/>
      <c r="UB14" s="98"/>
      <c r="UC14" s="98"/>
      <c r="UD14" s="98"/>
      <c r="UE14" s="98"/>
      <c r="UF14" s="98"/>
      <c r="UG14" s="98"/>
      <c r="UH14" s="98"/>
      <c r="UI14" s="98"/>
      <c r="UJ14" s="98"/>
      <c r="UK14" s="98"/>
      <c r="UL14" s="98"/>
      <c r="UM14" s="98"/>
      <c r="UN14" s="98"/>
      <c r="UO14" s="98"/>
      <c r="UP14" s="98"/>
      <c r="UQ14" s="98"/>
      <c r="UR14" s="98"/>
      <c r="US14" s="98"/>
      <c r="UT14" s="98"/>
      <c r="UU14" s="98"/>
      <c r="UV14" s="98"/>
      <c r="UW14" s="98"/>
      <c r="UX14" s="98"/>
      <c r="UY14" s="98"/>
      <c r="UZ14" s="98"/>
      <c r="VA14" s="98"/>
      <c r="VB14" s="98"/>
      <c r="VC14" s="98"/>
      <c r="VD14" s="98"/>
      <c r="VE14" s="98"/>
      <c r="VF14" s="98"/>
      <c r="VG14" s="98"/>
      <c r="VH14" s="98"/>
      <c r="VI14" s="98"/>
      <c r="VJ14" s="98"/>
      <c r="VK14" s="98"/>
      <c r="VL14" s="98"/>
      <c r="VM14" s="98"/>
      <c r="VN14" s="98"/>
      <c r="VO14" s="98"/>
      <c r="VP14" s="98"/>
      <c r="VQ14" s="98"/>
      <c r="VR14" s="98"/>
      <c r="VS14" s="98"/>
      <c r="VT14" s="98"/>
      <c r="VU14" s="98"/>
      <c r="VV14" s="98"/>
      <c r="VW14" s="98"/>
      <c r="VX14" s="98"/>
      <c r="VY14" s="98"/>
      <c r="VZ14" s="98"/>
      <c r="WA14" s="98"/>
      <c r="WB14" s="98"/>
      <c r="WC14" s="98"/>
      <c r="WD14" s="98"/>
      <c r="WE14" s="98"/>
      <c r="WF14" s="98"/>
      <c r="WG14" s="98"/>
      <c r="WH14" s="98"/>
      <c r="WI14" s="98"/>
      <c r="WJ14" s="98"/>
      <c r="WK14" s="98"/>
      <c r="WL14" s="98"/>
      <c r="WM14" s="98"/>
      <c r="WN14" s="98"/>
      <c r="WO14" s="98"/>
      <c r="WP14" s="98"/>
      <c r="WQ14" s="98"/>
      <c r="WR14" s="98"/>
      <c r="WS14" s="98"/>
      <c r="WT14" s="98"/>
      <c r="WU14" s="98"/>
      <c r="WV14" s="98"/>
      <c r="WW14" s="98"/>
      <c r="WX14" s="98"/>
      <c r="WY14" s="98"/>
      <c r="WZ14" s="98"/>
      <c r="XA14" s="98"/>
      <c r="XB14" s="98"/>
      <c r="XC14" s="98"/>
      <c r="XD14" s="98"/>
      <c r="XE14" s="98"/>
      <c r="XF14" s="98"/>
      <c r="XG14" s="98"/>
      <c r="XH14" s="98"/>
      <c r="XI14" s="98"/>
      <c r="XJ14" s="98"/>
      <c r="XK14" s="98"/>
      <c r="XL14" s="98"/>
      <c r="XM14" s="98"/>
      <c r="XN14" s="98"/>
      <c r="XO14" s="98"/>
      <c r="XP14" s="98"/>
      <c r="XQ14" s="98"/>
      <c r="XR14" s="98"/>
      <c r="XS14" s="98"/>
      <c r="XT14" s="98"/>
      <c r="XU14" s="98"/>
      <c r="XV14" s="98"/>
      <c r="XW14" s="98"/>
      <c r="XX14" s="98"/>
      <c r="XY14" s="98"/>
      <c r="XZ14" s="98"/>
      <c r="YA14" s="98"/>
      <c r="YB14" s="98"/>
      <c r="YC14" s="98"/>
      <c r="YD14" s="98"/>
      <c r="YE14" s="98"/>
      <c r="YF14" s="98"/>
      <c r="YG14" s="98"/>
      <c r="YH14" s="98"/>
      <c r="YI14" s="98"/>
      <c r="YJ14" s="98"/>
      <c r="YK14" s="98"/>
      <c r="YL14" s="98"/>
      <c r="YM14" s="98"/>
      <c r="YN14" s="98"/>
      <c r="YO14" s="98"/>
      <c r="YP14" s="98"/>
      <c r="YQ14" s="98"/>
      <c r="YR14" s="98"/>
      <c r="YS14" s="98"/>
      <c r="YT14" s="98"/>
      <c r="YU14" s="98"/>
      <c r="YV14" s="98"/>
      <c r="YW14" s="98"/>
      <c r="YX14" s="98"/>
      <c r="YY14" s="98"/>
      <c r="YZ14" s="98"/>
      <c r="ZA14" s="98"/>
      <c r="ZB14" s="98"/>
      <c r="ZC14" s="98"/>
      <c r="ZD14" s="98"/>
      <c r="ZE14" s="98"/>
      <c r="ZF14" s="98"/>
      <c r="ZG14" s="98"/>
      <c r="ZH14" s="98"/>
      <c r="ZI14" s="98"/>
      <c r="ZJ14" s="98"/>
      <c r="ZK14" s="98"/>
      <c r="ZL14" s="98"/>
      <c r="ZM14" s="98"/>
      <c r="ZN14" s="98"/>
      <c r="ZO14" s="98"/>
      <c r="ZP14" s="98"/>
      <c r="ZQ14" s="98"/>
      <c r="ZR14" s="98"/>
      <c r="ZS14" s="98"/>
      <c r="ZT14" s="98"/>
      <c r="ZU14" s="98"/>
      <c r="ZV14" s="98"/>
      <c r="ZW14" s="98"/>
      <c r="ZX14" s="98"/>
      <c r="ZY14" s="98"/>
      <c r="ZZ14" s="98"/>
      <c r="AAA14" s="98"/>
      <c r="AAB14" s="98"/>
      <c r="AAC14" s="98"/>
      <c r="AAD14" s="98"/>
      <c r="AAE14" s="98"/>
      <c r="AAF14" s="98"/>
      <c r="AAG14" s="98"/>
      <c r="AAH14" s="98"/>
      <c r="AAI14" s="98"/>
      <c r="AAJ14" s="98"/>
      <c r="AAK14" s="98"/>
      <c r="AAL14" s="98"/>
      <c r="AAM14" s="98"/>
      <c r="AAN14" s="98"/>
      <c r="AAO14" s="98"/>
      <c r="AAP14" s="98"/>
      <c r="AAQ14" s="98"/>
      <c r="AAR14" s="98"/>
      <c r="AAS14" s="98"/>
      <c r="AAT14" s="98"/>
      <c r="AAU14" s="98"/>
      <c r="AAV14" s="98"/>
      <c r="AAW14" s="98"/>
      <c r="AAX14" s="98"/>
      <c r="AAY14" s="98"/>
      <c r="AAZ14" s="98"/>
      <c r="ABA14" s="98"/>
      <c r="ABB14" s="98"/>
      <c r="ABC14" s="98"/>
      <c r="ABD14" s="98"/>
      <c r="ABE14" s="98"/>
      <c r="ABF14" s="98"/>
      <c r="ABG14" s="98"/>
      <c r="ABH14" s="98"/>
      <c r="ABI14" s="98"/>
      <c r="ABJ14" s="98"/>
      <c r="ABK14" s="98"/>
      <c r="ABL14" s="98"/>
      <c r="ABM14" s="98"/>
      <c r="ABN14" s="98"/>
      <c r="ABO14" s="98"/>
      <c r="ABP14" s="98"/>
      <c r="ABQ14" s="98"/>
      <c r="ABR14" s="98"/>
      <c r="ABS14" s="98"/>
      <c r="ABT14" s="98"/>
      <c r="ABU14" s="98"/>
      <c r="ABV14" s="98"/>
      <c r="ABW14" s="98"/>
      <c r="ABX14" s="98"/>
      <c r="ABY14" s="98"/>
      <c r="ABZ14" s="98"/>
      <c r="ACA14" s="98"/>
      <c r="ACB14" s="98"/>
      <c r="ACC14" s="98"/>
      <c r="ACD14" s="98"/>
      <c r="ACE14" s="98"/>
      <c r="ACF14" s="98"/>
      <c r="ACG14" s="98"/>
      <c r="ACH14" s="98"/>
      <c r="ACI14" s="98"/>
      <c r="ACJ14" s="98"/>
      <c r="ACK14" s="98"/>
      <c r="ACL14" s="98"/>
      <c r="ACM14" s="98"/>
      <c r="ACN14" s="98"/>
      <c r="ACO14" s="98"/>
      <c r="ACP14" s="98"/>
      <c r="ACQ14" s="98"/>
      <c r="ACR14" s="98"/>
      <c r="ACS14" s="98"/>
      <c r="ACT14" s="98"/>
      <c r="ACU14" s="98"/>
      <c r="ACV14" s="98"/>
      <c r="ACW14" s="98"/>
      <c r="ACX14" s="98"/>
      <c r="ACY14" s="98"/>
      <c r="ACZ14" s="98"/>
      <c r="ADA14" s="98"/>
      <c r="ADB14" s="98"/>
      <c r="ADC14" s="98"/>
      <c r="ADD14" s="98"/>
      <c r="ADE14" s="98"/>
      <c r="ADF14" s="98"/>
      <c r="ADG14" s="98"/>
      <c r="ADH14" s="98"/>
      <c r="ADI14" s="98"/>
      <c r="ADJ14" s="98"/>
      <c r="ADK14" s="98"/>
      <c r="ADL14" s="98"/>
      <c r="ADM14" s="98"/>
      <c r="ADN14" s="98"/>
      <c r="ADO14" s="98"/>
      <c r="ADP14" s="98"/>
      <c r="ADQ14" s="98"/>
      <c r="ADR14" s="98"/>
      <c r="ADS14" s="98"/>
      <c r="ADT14" s="98"/>
      <c r="ADU14" s="98"/>
      <c r="ADV14" s="98"/>
      <c r="ADW14" s="98"/>
      <c r="ADX14" s="98"/>
      <c r="ADY14" s="98"/>
      <c r="ADZ14" s="98"/>
      <c r="AEA14" s="98"/>
      <c r="AEB14" s="98"/>
      <c r="AEC14" s="98"/>
      <c r="AED14" s="98"/>
      <c r="AEE14" s="98"/>
      <c r="AEF14" s="98"/>
      <c r="AEG14" s="98"/>
      <c r="AEH14" s="98"/>
      <c r="AEI14" s="98"/>
      <c r="AEJ14" s="98"/>
      <c r="AEK14" s="98"/>
      <c r="AEL14" s="98"/>
      <c r="AEM14" s="98"/>
      <c r="AEN14" s="98"/>
      <c r="AEO14" s="98"/>
      <c r="AEP14" s="98"/>
      <c r="AEQ14" s="98"/>
      <c r="AER14" s="98"/>
      <c r="AES14" s="98"/>
      <c r="AET14" s="98"/>
      <c r="AEU14" s="98"/>
      <c r="AEV14" s="98"/>
      <c r="AEW14" s="98"/>
      <c r="AEX14" s="98"/>
      <c r="AEY14" s="98"/>
      <c r="AEZ14" s="98"/>
      <c r="AFA14" s="98"/>
      <c r="AFB14" s="98"/>
      <c r="AFC14" s="98"/>
      <c r="AFD14" s="98"/>
      <c r="AFE14" s="98"/>
      <c r="AFF14" s="98"/>
      <c r="AFG14" s="98"/>
      <c r="AFH14" s="98"/>
      <c r="AFI14" s="98"/>
      <c r="AFJ14" s="98"/>
      <c r="AFK14" s="98"/>
      <c r="AFL14" s="98"/>
      <c r="AFM14" s="98"/>
      <c r="AFN14" s="98"/>
      <c r="AFO14" s="98"/>
      <c r="AFP14" s="98"/>
      <c r="AFQ14" s="98"/>
      <c r="AFR14" s="98"/>
      <c r="AFS14" s="98"/>
      <c r="AFT14" s="98"/>
      <c r="AFU14" s="98"/>
      <c r="AFV14" s="98"/>
      <c r="AFW14" s="98"/>
      <c r="AFX14" s="98"/>
      <c r="AFY14" s="98"/>
      <c r="AFZ14" s="98"/>
      <c r="AGA14" s="98"/>
      <c r="AGB14" s="98"/>
      <c r="AGC14" s="98"/>
      <c r="AGD14" s="98"/>
      <c r="AGE14" s="98"/>
      <c r="AGF14" s="98"/>
      <c r="AGG14" s="98"/>
      <c r="AGH14" s="98"/>
      <c r="AGI14" s="98"/>
      <c r="AGJ14" s="98"/>
      <c r="AGK14" s="98"/>
      <c r="AGL14" s="98"/>
      <c r="AGM14" s="98"/>
      <c r="AGN14" s="98"/>
      <c r="AGO14" s="98"/>
      <c r="AGP14" s="98"/>
      <c r="AGQ14" s="98"/>
      <c r="AGR14" s="98"/>
      <c r="AGS14" s="98"/>
      <c r="AGT14" s="98"/>
      <c r="AGU14" s="98"/>
      <c r="AGV14" s="98"/>
      <c r="AGW14" s="98"/>
      <c r="AGX14" s="98"/>
      <c r="AGY14" s="98"/>
      <c r="AGZ14" s="98"/>
      <c r="AHA14" s="98"/>
      <c r="AHB14" s="98"/>
      <c r="AHC14" s="98"/>
      <c r="AHD14" s="98"/>
      <c r="AHE14" s="98"/>
      <c r="AHF14" s="98"/>
      <c r="AHG14" s="98"/>
      <c r="AHH14" s="98"/>
      <c r="AHI14" s="98"/>
      <c r="AHJ14" s="98"/>
      <c r="AHK14" s="98"/>
      <c r="AHL14" s="98"/>
      <c r="AHM14" s="98"/>
      <c r="AHN14" s="98"/>
      <c r="AHO14" s="98"/>
      <c r="AHP14" s="98"/>
      <c r="AHQ14" s="98"/>
      <c r="AHR14" s="98"/>
      <c r="AHS14" s="98"/>
      <c r="AHT14" s="98"/>
      <c r="AHU14" s="98"/>
      <c r="AHV14" s="98"/>
      <c r="AHW14" s="98"/>
      <c r="AHX14" s="98"/>
      <c r="AHY14" s="98"/>
      <c r="AHZ14" s="98"/>
      <c r="AIA14" s="98"/>
      <c r="AIB14" s="98"/>
      <c r="AIC14" s="98"/>
      <c r="AID14" s="98"/>
      <c r="AIE14" s="98"/>
      <c r="AIF14" s="98"/>
      <c r="AIG14" s="98"/>
      <c r="AIH14" s="98"/>
      <c r="AII14" s="98"/>
      <c r="AIJ14" s="98"/>
      <c r="AIK14" s="98"/>
      <c r="AIL14" s="98"/>
      <c r="AIM14" s="98"/>
      <c r="AIN14" s="98"/>
      <c r="AIO14" s="98"/>
      <c r="AIP14" s="98"/>
      <c r="AIQ14" s="98"/>
      <c r="AIR14" s="98"/>
      <c r="AIS14" s="98"/>
      <c r="AIT14" s="98"/>
      <c r="AIU14" s="98"/>
      <c r="AIV14" s="98"/>
      <c r="AIW14" s="98"/>
      <c r="AIX14" s="98"/>
      <c r="AIY14" s="98"/>
      <c r="AIZ14" s="98"/>
      <c r="AJA14" s="98"/>
      <c r="AJB14" s="98"/>
      <c r="AJC14" s="98"/>
      <c r="AJD14" s="98"/>
      <c r="AJE14" s="98"/>
      <c r="AJF14" s="98"/>
      <c r="AJG14" s="98"/>
      <c r="AJH14" s="98"/>
      <c r="AJI14" s="98"/>
      <c r="AJJ14" s="98"/>
      <c r="AJK14" s="98"/>
      <c r="AJL14" s="98"/>
      <c r="AJM14" s="98"/>
      <c r="AJN14" s="98"/>
      <c r="AJO14" s="98"/>
      <c r="AJP14" s="98"/>
      <c r="AJQ14" s="98"/>
      <c r="AJR14" s="98"/>
      <c r="AJS14" s="98"/>
      <c r="AJT14" s="98"/>
      <c r="AJU14" s="98"/>
      <c r="AJV14" s="98"/>
      <c r="AJW14" s="98"/>
      <c r="AJX14" s="98"/>
      <c r="AJY14" s="98"/>
      <c r="AJZ14" s="98"/>
      <c r="AKA14" s="98"/>
      <c r="AKB14" s="98"/>
      <c r="AKC14" s="98"/>
      <c r="AKD14" s="98"/>
      <c r="AKE14" s="98"/>
    </row>
    <row r="15" spans="1:967" s="66" customFormat="1">
      <c r="A15" s="98"/>
      <c r="B15" s="314"/>
      <c r="C15" s="326" t="s">
        <v>15</v>
      </c>
      <c r="D15" s="321" t="s">
        <v>343</v>
      </c>
      <c r="E15" s="253">
        <v>0</v>
      </c>
      <c r="F15" s="253">
        <v>0</v>
      </c>
      <c r="G15" s="253">
        <v>0</v>
      </c>
      <c r="H15" s="335">
        <v>0</v>
      </c>
      <c r="I15" s="136"/>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c r="BY15" s="98"/>
      <c r="BZ15" s="98"/>
      <c r="CA15" s="98"/>
      <c r="CB15" s="98"/>
      <c r="CC15" s="98"/>
      <c r="CD15" s="98"/>
      <c r="CE15" s="98"/>
      <c r="CF15" s="98"/>
      <c r="CG15" s="98"/>
      <c r="CH15" s="98"/>
      <c r="CI15" s="98"/>
      <c r="CJ15" s="98"/>
      <c r="CK15" s="98"/>
      <c r="CL15" s="98"/>
      <c r="CM15" s="98"/>
      <c r="CN15" s="98"/>
      <c r="CO15" s="98"/>
      <c r="CP15" s="98"/>
      <c r="CQ15" s="98"/>
      <c r="CR15" s="98"/>
      <c r="CS15" s="98"/>
      <c r="CT15" s="98"/>
      <c r="CU15" s="98"/>
      <c r="CV15" s="98"/>
      <c r="CW15" s="98"/>
      <c r="CX15" s="98"/>
      <c r="CY15" s="98"/>
      <c r="CZ15" s="98"/>
      <c r="DA15" s="98"/>
      <c r="DB15" s="98"/>
      <c r="DC15" s="98"/>
      <c r="DD15" s="98"/>
      <c r="DE15" s="98"/>
      <c r="DF15" s="98"/>
      <c r="DG15" s="98"/>
      <c r="DH15" s="98"/>
      <c r="DI15" s="98"/>
      <c r="DJ15" s="98"/>
      <c r="DK15" s="98"/>
      <c r="DL15" s="98"/>
      <c r="DM15" s="98"/>
      <c r="DN15" s="98"/>
      <c r="DO15" s="98"/>
      <c r="DP15" s="98"/>
      <c r="DQ15" s="98"/>
      <c r="DR15" s="98"/>
      <c r="DS15" s="98"/>
      <c r="DT15" s="98"/>
      <c r="DU15" s="98"/>
      <c r="DV15" s="98"/>
      <c r="DW15" s="98"/>
      <c r="DX15" s="98"/>
      <c r="DY15" s="98"/>
      <c r="DZ15" s="98"/>
      <c r="EA15" s="98"/>
      <c r="EB15" s="98"/>
      <c r="EC15" s="98"/>
      <c r="ED15" s="98"/>
      <c r="EE15" s="98"/>
      <c r="EF15" s="98"/>
      <c r="EG15" s="98"/>
      <c r="EH15" s="98"/>
      <c r="EI15" s="98"/>
      <c r="EJ15" s="98"/>
      <c r="EK15" s="98"/>
      <c r="EL15" s="98"/>
      <c r="EM15" s="98"/>
      <c r="EN15" s="98"/>
      <c r="EO15" s="98"/>
      <c r="EP15" s="98"/>
      <c r="EQ15" s="98"/>
      <c r="ER15" s="98"/>
      <c r="ES15" s="98"/>
      <c r="ET15" s="98"/>
      <c r="EU15" s="98"/>
      <c r="EV15" s="98"/>
      <c r="EW15" s="98"/>
      <c r="EX15" s="98"/>
      <c r="EY15" s="98"/>
      <c r="EZ15" s="98"/>
      <c r="FA15" s="98"/>
      <c r="FB15" s="98"/>
      <c r="FC15" s="98"/>
      <c r="FD15" s="98"/>
      <c r="FE15" s="98"/>
      <c r="FF15" s="98"/>
      <c r="FG15" s="98"/>
      <c r="FH15" s="98"/>
      <c r="FI15" s="98"/>
      <c r="FJ15" s="98"/>
      <c r="FK15" s="98"/>
      <c r="FL15" s="98"/>
      <c r="FM15" s="98"/>
      <c r="FN15" s="98"/>
      <c r="FO15" s="98"/>
      <c r="FP15" s="98"/>
      <c r="FQ15" s="98"/>
      <c r="FR15" s="98"/>
      <c r="FS15" s="98"/>
      <c r="FT15" s="98"/>
      <c r="FU15" s="98"/>
      <c r="FV15" s="98"/>
      <c r="FW15" s="98"/>
      <c r="FX15" s="98"/>
      <c r="FY15" s="98"/>
      <c r="FZ15" s="98"/>
      <c r="GA15" s="98"/>
      <c r="GB15" s="98"/>
      <c r="GC15" s="98"/>
      <c r="GD15" s="98"/>
      <c r="GE15" s="98"/>
      <c r="GF15" s="98"/>
      <c r="GG15" s="98"/>
      <c r="GH15" s="98"/>
      <c r="GI15" s="98"/>
      <c r="GJ15" s="98"/>
      <c r="GK15" s="98"/>
      <c r="GL15" s="98"/>
      <c r="GM15" s="98"/>
      <c r="GN15" s="98"/>
      <c r="GO15" s="98"/>
      <c r="GP15" s="98"/>
      <c r="GQ15" s="98"/>
      <c r="GR15" s="98"/>
      <c r="GS15" s="98"/>
      <c r="GT15" s="98"/>
      <c r="GU15" s="98"/>
      <c r="GV15" s="98"/>
      <c r="GW15" s="98"/>
      <c r="GX15" s="98"/>
      <c r="GY15" s="98"/>
      <c r="GZ15" s="98"/>
      <c r="HA15" s="98"/>
      <c r="HB15" s="98"/>
      <c r="HC15" s="98"/>
      <c r="HD15" s="98"/>
      <c r="HE15" s="98"/>
      <c r="HF15" s="98"/>
      <c r="HG15" s="98"/>
      <c r="HH15" s="98"/>
      <c r="HI15" s="98"/>
      <c r="HJ15" s="98"/>
      <c r="HK15" s="98"/>
      <c r="HL15" s="98"/>
      <c r="HM15" s="98"/>
      <c r="HN15" s="98"/>
      <c r="HO15" s="98"/>
      <c r="HP15" s="98"/>
      <c r="HQ15" s="98"/>
      <c r="HR15" s="98"/>
      <c r="HS15" s="98"/>
      <c r="HT15" s="98"/>
      <c r="HU15" s="98"/>
      <c r="HV15" s="98"/>
      <c r="HW15" s="98"/>
      <c r="HX15" s="98"/>
      <c r="HY15" s="98"/>
      <c r="HZ15" s="98"/>
      <c r="IA15" s="98"/>
      <c r="IB15" s="98"/>
      <c r="IC15" s="98"/>
      <c r="ID15" s="98"/>
      <c r="IE15" s="98"/>
      <c r="IF15" s="98"/>
      <c r="IG15" s="98"/>
      <c r="IH15" s="98"/>
      <c r="II15" s="98"/>
      <c r="IJ15" s="98"/>
      <c r="IK15" s="98"/>
      <c r="IL15" s="98"/>
      <c r="IM15" s="98"/>
      <c r="IN15" s="98"/>
      <c r="IO15" s="98"/>
      <c r="IP15" s="98"/>
      <c r="IQ15" s="98"/>
      <c r="IR15" s="98"/>
      <c r="IS15" s="98"/>
      <c r="IT15" s="98"/>
      <c r="IU15" s="98"/>
      <c r="IV15" s="98"/>
      <c r="IW15" s="98"/>
      <c r="IX15" s="98"/>
      <c r="IY15" s="98"/>
      <c r="IZ15" s="98"/>
      <c r="JA15" s="98"/>
      <c r="JB15" s="98"/>
      <c r="JC15" s="98"/>
      <c r="JD15" s="98"/>
      <c r="JE15" s="98"/>
      <c r="JF15" s="98"/>
      <c r="JG15" s="98"/>
      <c r="JH15" s="98"/>
      <c r="JI15" s="98"/>
      <c r="JJ15" s="98"/>
      <c r="JK15" s="98"/>
      <c r="JL15" s="98"/>
      <c r="JM15" s="98"/>
      <c r="JN15" s="98"/>
      <c r="JO15" s="98"/>
      <c r="JP15" s="98"/>
      <c r="JQ15" s="98"/>
      <c r="JR15" s="98"/>
      <c r="JS15" s="98"/>
      <c r="JT15" s="98"/>
      <c r="JU15" s="98"/>
      <c r="JV15" s="98"/>
      <c r="JW15" s="98"/>
      <c r="JX15" s="98"/>
      <c r="JY15" s="98"/>
      <c r="JZ15" s="98"/>
      <c r="KA15" s="98"/>
      <c r="KB15" s="98"/>
      <c r="KC15" s="98"/>
      <c r="KD15" s="98"/>
      <c r="KE15" s="98"/>
      <c r="KF15" s="98"/>
      <c r="KG15" s="98"/>
      <c r="KH15" s="98"/>
      <c r="KI15" s="98"/>
      <c r="KJ15" s="98"/>
      <c r="KK15" s="98"/>
      <c r="KL15" s="98"/>
      <c r="KM15" s="98"/>
      <c r="KN15" s="98"/>
      <c r="KO15" s="98"/>
      <c r="KP15" s="98"/>
      <c r="KQ15" s="98"/>
      <c r="KR15" s="98"/>
      <c r="KS15" s="98"/>
      <c r="KT15" s="98"/>
      <c r="KU15" s="98"/>
      <c r="KV15" s="98"/>
      <c r="KW15" s="98"/>
      <c r="KX15" s="98"/>
      <c r="KY15" s="98"/>
      <c r="KZ15" s="98"/>
      <c r="LA15" s="98"/>
      <c r="LB15" s="98"/>
      <c r="LC15" s="98"/>
      <c r="LD15" s="98"/>
      <c r="LE15" s="98"/>
      <c r="LF15" s="98"/>
      <c r="LG15" s="98"/>
      <c r="LH15" s="98"/>
      <c r="LI15" s="98"/>
      <c r="LJ15" s="98"/>
      <c r="LK15" s="98"/>
      <c r="LL15" s="98"/>
      <c r="LM15" s="98"/>
      <c r="LN15" s="98"/>
      <c r="LO15" s="98"/>
      <c r="LP15" s="98"/>
      <c r="LQ15" s="98"/>
      <c r="LR15" s="98"/>
      <c r="LS15" s="98"/>
      <c r="LT15" s="98"/>
      <c r="LU15" s="98"/>
      <c r="LV15" s="98"/>
      <c r="LW15" s="98"/>
      <c r="LX15" s="98"/>
      <c r="LY15" s="98"/>
      <c r="LZ15" s="98"/>
      <c r="MA15" s="98"/>
      <c r="MB15" s="98"/>
      <c r="MC15" s="98"/>
      <c r="MD15" s="98"/>
      <c r="ME15" s="98"/>
      <c r="MF15" s="98"/>
      <c r="MG15" s="98"/>
      <c r="MH15" s="98"/>
      <c r="MI15" s="98"/>
      <c r="MJ15" s="98"/>
      <c r="MK15" s="98"/>
      <c r="ML15" s="98"/>
      <c r="MM15" s="98"/>
      <c r="MN15" s="98"/>
      <c r="MO15" s="98"/>
      <c r="MP15" s="98"/>
      <c r="MQ15" s="98"/>
      <c r="MR15" s="98"/>
      <c r="MS15" s="98"/>
      <c r="MT15" s="98"/>
      <c r="MU15" s="98"/>
      <c r="MV15" s="98"/>
      <c r="MW15" s="98"/>
      <c r="MX15" s="98"/>
      <c r="MY15" s="98"/>
      <c r="MZ15" s="98"/>
      <c r="NA15" s="98"/>
      <c r="NB15" s="98"/>
      <c r="NC15" s="98"/>
      <c r="ND15" s="98"/>
      <c r="NE15" s="98"/>
      <c r="NF15" s="98"/>
      <c r="NG15" s="98"/>
      <c r="NH15" s="98"/>
      <c r="NI15" s="98"/>
      <c r="NJ15" s="98"/>
      <c r="NK15" s="98"/>
      <c r="NL15" s="98"/>
      <c r="NM15" s="98"/>
      <c r="NN15" s="98"/>
      <c r="NO15" s="98"/>
      <c r="NP15" s="98"/>
      <c r="NQ15" s="98"/>
      <c r="NR15" s="98"/>
      <c r="NS15" s="98"/>
      <c r="NT15" s="98"/>
      <c r="NU15" s="98"/>
      <c r="NV15" s="98"/>
      <c r="NW15" s="98"/>
      <c r="NX15" s="98"/>
      <c r="NY15" s="98"/>
      <c r="NZ15" s="98"/>
      <c r="OA15" s="98"/>
      <c r="OB15" s="98"/>
      <c r="OC15" s="98"/>
      <c r="OD15" s="98"/>
      <c r="OE15" s="98"/>
      <c r="OF15" s="98"/>
      <c r="OG15" s="98"/>
      <c r="OH15" s="98"/>
      <c r="OI15" s="98"/>
      <c r="OJ15" s="98"/>
      <c r="OK15" s="98"/>
      <c r="OL15" s="98"/>
      <c r="OM15" s="98"/>
      <c r="ON15" s="98"/>
      <c r="OO15" s="98"/>
      <c r="OP15" s="98"/>
      <c r="OQ15" s="98"/>
      <c r="OR15" s="98"/>
      <c r="OS15" s="98"/>
      <c r="OT15" s="98"/>
      <c r="OU15" s="98"/>
      <c r="OV15" s="98"/>
      <c r="OW15" s="98"/>
      <c r="OX15" s="98"/>
      <c r="OY15" s="98"/>
      <c r="OZ15" s="98"/>
      <c r="PA15" s="98"/>
      <c r="PB15" s="98"/>
      <c r="PC15" s="98"/>
      <c r="PD15" s="98"/>
      <c r="PE15" s="98"/>
      <c r="PF15" s="98"/>
      <c r="PG15" s="98"/>
      <c r="PH15" s="98"/>
      <c r="PI15" s="98"/>
      <c r="PJ15" s="98"/>
      <c r="PK15" s="98"/>
      <c r="PL15" s="98"/>
      <c r="PM15" s="98"/>
      <c r="PN15" s="98"/>
      <c r="PO15" s="98"/>
      <c r="PP15" s="98"/>
      <c r="PQ15" s="98"/>
      <c r="PR15" s="98"/>
      <c r="PS15" s="98"/>
      <c r="PT15" s="98"/>
      <c r="PU15" s="98"/>
      <c r="PV15" s="98"/>
      <c r="PW15" s="98"/>
      <c r="PX15" s="98"/>
      <c r="PY15" s="98"/>
      <c r="PZ15" s="98"/>
      <c r="QA15" s="98"/>
      <c r="QB15" s="98"/>
      <c r="QC15" s="98"/>
      <c r="QD15" s="98"/>
      <c r="QE15" s="98"/>
      <c r="QF15" s="98"/>
      <c r="QG15" s="98"/>
      <c r="QH15" s="98"/>
      <c r="QI15" s="98"/>
      <c r="QJ15" s="98"/>
      <c r="QK15" s="98"/>
      <c r="QL15" s="98"/>
      <c r="QM15" s="98"/>
      <c r="QN15" s="98"/>
      <c r="QO15" s="98"/>
      <c r="QP15" s="98"/>
      <c r="QQ15" s="98"/>
      <c r="QR15" s="98"/>
      <c r="QS15" s="98"/>
      <c r="QT15" s="98"/>
      <c r="QU15" s="98"/>
      <c r="QV15" s="98"/>
      <c r="QW15" s="98"/>
      <c r="QX15" s="98"/>
      <c r="QY15" s="98"/>
      <c r="QZ15" s="98"/>
      <c r="RA15" s="98"/>
      <c r="RB15" s="98"/>
      <c r="RC15" s="98"/>
      <c r="RD15" s="98"/>
      <c r="RE15" s="98"/>
      <c r="RF15" s="98"/>
      <c r="RG15" s="98"/>
      <c r="RH15" s="98"/>
      <c r="RI15" s="98"/>
      <c r="RJ15" s="98"/>
      <c r="RK15" s="98"/>
      <c r="RL15" s="98"/>
      <c r="RM15" s="98"/>
      <c r="RN15" s="98"/>
      <c r="RO15" s="98"/>
      <c r="RP15" s="98"/>
      <c r="RQ15" s="98"/>
      <c r="RR15" s="98"/>
      <c r="RS15" s="98"/>
      <c r="RT15" s="98"/>
      <c r="RU15" s="98"/>
      <c r="RV15" s="98"/>
      <c r="RW15" s="98"/>
      <c r="RX15" s="98"/>
      <c r="RY15" s="98"/>
      <c r="RZ15" s="98"/>
      <c r="SA15" s="98"/>
      <c r="SB15" s="98"/>
      <c r="SC15" s="98"/>
      <c r="SD15" s="98"/>
      <c r="SE15" s="98"/>
      <c r="SF15" s="98"/>
      <c r="SG15" s="98"/>
      <c r="SH15" s="98"/>
      <c r="SI15" s="98"/>
      <c r="SJ15" s="98"/>
      <c r="SK15" s="98"/>
      <c r="SL15" s="98"/>
      <c r="SM15" s="98"/>
      <c r="SN15" s="98"/>
      <c r="SO15" s="98"/>
      <c r="SP15" s="98"/>
      <c r="SQ15" s="98"/>
      <c r="SR15" s="98"/>
      <c r="SS15" s="98"/>
      <c r="ST15" s="98"/>
      <c r="SU15" s="98"/>
      <c r="SV15" s="98"/>
      <c r="SW15" s="98"/>
      <c r="SX15" s="98"/>
      <c r="SY15" s="98"/>
      <c r="SZ15" s="98"/>
      <c r="TA15" s="98"/>
      <c r="TB15" s="98"/>
      <c r="TC15" s="98"/>
      <c r="TD15" s="98"/>
      <c r="TE15" s="98"/>
      <c r="TF15" s="98"/>
      <c r="TG15" s="98"/>
      <c r="TH15" s="98"/>
      <c r="TI15" s="98"/>
      <c r="TJ15" s="98"/>
      <c r="TK15" s="98"/>
      <c r="TL15" s="98"/>
      <c r="TM15" s="98"/>
      <c r="TN15" s="98"/>
      <c r="TO15" s="98"/>
      <c r="TP15" s="98"/>
      <c r="TQ15" s="98"/>
      <c r="TR15" s="98"/>
      <c r="TS15" s="98"/>
      <c r="TT15" s="98"/>
      <c r="TU15" s="98"/>
      <c r="TV15" s="98"/>
      <c r="TW15" s="98"/>
      <c r="TX15" s="98"/>
      <c r="TY15" s="98"/>
      <c r="TZ15" s="98"/>
      <c r="UA15" s="98"/>
      <c r="UB15" s="98"/>
      <c r="UC15" s="98"/>
      <c r="UD15" s="98"/>
      <c r="UE15" s="98"/>
      <c r="UF15" s="98"/>
      <c r="UG15" s="98"/>
      <c r="UH15" s="98"/>
      <c r="UI15" s="98"/>
      <c r="UJ15" s="98"/>
      <c r="UK15" s="98"/>
      <c r="UL15" s="98"/>
      <c r="UM15" s="98"/>
      <c r="UN15" s="98"/>
      <c r="UO15" s="98"/>
      <c r="UP15" s="98"/>
      <c r="UQ15" s="98"/>
      <c r="UR15" s="98"/>
      <c r="US15" s="98"/>
      <c r="UT15" s="98"/>
      <c r="UU15" s="98"/>
      <c r="UV15" s="98"/>
      <c r="UW15" s="98"/>
      <c r="UX15" s="98"/>
      <c r="UY15" s="98"/>
      <c r="UZ15" s="98"/>
      <c r="VA15" s="98"/>
      <c r="VB15" s="98"/>
      <c r="VC15" s="98"/>
      <c r="VD15" s="98"/>
      <c r="VE15" s="98"/>
      <c r="VF15" s="98"/>
      <c r="VG15" s="98"/>
      <c r="VH15" s="98"/>
      <c r="VI15" s="98"/>
      <c r="VJ15" s="98"/>
      <c r="VK15" s="98"/>
      <c r="VL15" s="98"/>
      <c r="VM15" s="98"/>
      <c r="VN15" s="98"/>
      <c r="VO15" s="98"/>
      <c r="VP15" s="98"/>
      <c r="VQ15" s="98"/>
      <c r="VR15" s="98"/>
      <c r="VS15" s="98"/>
      <c r="VT15" s="98"/>
      <c r="VU15" s="98"/>
      <c r="VV15" s="98"/>
      <c r="VW15" s="98"/>
      <c r="VX15" s="98"/>
      <c r="VY15" s="98"/>
      <c r="VZ15" s="98"/>
      <c r="WA15" s="98"/>
      <c r="WB15" s="98"/>
      <c r="WC15" s="98"/>
      <c r="WD15" s="98"/>
      <c r="WE15" s="98"/>
      <c r="WF15" s="98"/>
      <c r="WG15" s="98"/>
      <c r="WH15" s="98"/>
      <c r="WI15" s="98"/>
      <c r="WJ15" s="98"/>
      <c r="WK15" s="98"/>
      <c r="WL15" s="98"/>
      <c r="WM15" s="98"/>
      <c r="WN15" s="98"/>
      <c r="WO15" s="98"/>
      <c r="WP15" s="98"/>
      <c r="WQ15" s="98"/>
      <c r="WR15" s="98"/>
      <c r="WS15" s="98"/>
      <c r="WT15" s="98"/>
      <c r="WU15" s="98"/>
      <c r="WV15" s="98"/>
      <c r="WW15" s="98"/>
      <c r="WX15" s="98"/>
      <c r="WY15" s="98"/>
      <c r="WZ15" s="98"/>
      <c r="XA15" s="98"/>
      <c r="XB15" s="98"/>
      <c r="XC15" s="98"/>
      <c r="XD15" s="98"/>
      <c r="XE15" s="98"/>
      <c r="XF15" s="98"/>
      <c r="XG15" s="98"/>
      <c r="XH15" s="98"/>
      <c r="XI15" s="98"/>
      <c r="XJ15" s="98"/>
      <c r="XK15" s="98"/>
      <c r="XL15" s="98"/>
      <c r="XM15" s="98"/>
      <c r="XN15" s="98"/>
      <c r="XO15" s="98"/>
      <c r="XP15" s="98"/>
      <c r="XQ15" s="98"/>
      <c r="XR15" s="98"/>
      <c r="XS15" s="98"/>
      <c r="XT15" s="98"/>
      <c r="XU15" s="98"/>
      <c r="XV15" s="98"/>
      <c r="XW15" s="98"/>
      <c r="XX15" s="98"/>
      <c r="XY15" s="98"/>
      <c r="XZ15" s="98"/>
      <c r="YA15" s="98"/>
      <c r="YB15" s="98"/>
      <c r="YC15" s="98"/>
      <c r="YD15" s="98"/>
      <c r="YE15" s="98"/>
      <c r="YF15" s="98"/>
      <c r="YG15" s="98"/>
      <c r="YH15" s="98"/>
      <c r="YI15" s="98"/>
      <c r="YJ15" s="98"/>
      <c r="YK15" s="98"/>
      <c r="YL15" s="98"/>
      <c r="YM15" s="98"/>
      <c r="YN15" s="98"/>
      <c r="YO15" s="98"/>
      <c r="YP15" s="98"/>
      <c r="YQ15" s="98"/>
      <c r="YR15" s="98"/>
      <c r="YS15" s="98"/>
      <c r="YT15" s="98"/>
      <c r="YU15" s="98"/>
      <c r="YV15" s="98"/>
      <c r="YW15" s="98"/>
      <c r="YX15" s="98"/>
      <c r="YY15" s="98"/>
      <c r="YZ15" s="98"/>
      <c r="ZA15" s="98"/>
      <c r="ZB15" s="98"/>
      <c r="ZC15" s="98"/>
      <c r="ZD15" s="98"/>
      <c r="ZE15" s="98"/>
      <c r="ZF15" s="98"/>
      <c r="ZG15" s="98"/>
      <c r="ZH15" s="98"/>
      <c r="ZI15" s="98"/>
      <c r="ZJ15" s="98"/>
      <c r="ZK15" s="98"/>
      <c r="ZL15" s="98"/>
      <c r="ZM15" s="98"/>
      <c r="ZN15" s="98"/>
      <c r="ZO15" s="98"/>
      <c r="ZP15" s="98"/>
      <c r="ZQ15" s="98"/>
      <c r="ZR15" s="98"/>
      <c r="ZS15" s="98"/>
      <c r="ZT15" s="98"/>
      <c r="ZU15" s="98"/>
      <c r="ZV15" s="98"/>
      <c r="ZW15" s="98"/>
      <c r="ZX15" s="98"/>
      <c r="ZY15" s="98"/>
      <c r="ZZ15" s="98"/>
      <c r="AAA15" s="98"/>
      <c r="AAB15" s="98"/>
      <c r="AAC15" s="98"/>
      <c r="AAD15" s="98"/>
      <c r="AAE15" s="98"/>
      <c r="AAF15" s="98"/>
      <c r="AAG15" s="98"/>
      <c r="AAH15" s="98"/>
      <c r="AAI15" s="98"/>
      <c r="AAJ15" s="98"/>
      <c r="AAK15" s="98"/>
      <c r="AAL15" s="98"/>
      <c r="AAM15" s="98"/>
      <c r="AAN15" s="98"/>
      <c r="AAO15" s="98"/>
      <c r="AAP15" s="98"/>
      <c r="AAQ15" s="98"/>
      <c r="AAR15" s="98"/>
      <c r="AAS15" s="98"/>
      <c r="AAT15" s="98"/>
      <c r="AAU15" s="98"/>
      <c r="AAV15" s="98"/>
      <c r="AAW15" s="98"/>
      <c r="AAX15" s="98"/>
      <c r="AAY15" s="98"/>
      <c r="AAZ15" s="98"/>
      <c r="ABA15" s="98"/>
      <c r="ABB15" s="98"/>
      <c r="ABC15" s="98"/>
      <c r="ABD15" s="98"/>
      <c r="ABE15" s="98"/>
      <c r="ABF15" s="98"/>
      <c r="ABG15" s="98"/>
      <c r="ABH15" s="98"/>
      <c r="ABI15" s="98"/>
      <c r="ABJ15" s="98"/>
      <c r="ABK15" s="98"/>
      <c r="ABL15" s="98"/>
      <c r="ABM15" s="98"/>
      <c r="ABN15" s="98"/>
      <c r="ABO15" s="98"/>
      <c r="ABP15" s="98"/>
      <c r="ABQ15" s="98"/>
      <c r="ABR15" s="98"/>
      <c r="ABS15" s="98"/>
      <c r="ABT15" s="98"/>
      <c r="ABU15" s="98"/>
      <c r="ABV15" s="98"/>
      <c r="ABW15" s="98"/>
      <c r="ABX15" s="98"/>
      <c r="ABY15" s="98"/>
      <c r="ABZ15" s="98"/>
      <c r="ACA15" s="98"/>
      <c r="ACB15" s="98"/>
      <c r="ACC15" s="98"/>
      <c r="ACD15" s="98"/>
      <c r="ACE15" s="98"/>
      <c r="ACF15" s="98"/>
      <c r="ACG15" s="98"/>
      <c r="ACH15" s="98"/>
      <c r="ACI15" s="98"/>
      <c r="ACJ15" s="98"/>
      <c r="ACK15" s="98"/>
      <c r="ACL15" s="98"/>
      <c r="ACM15" s="98"/>
      <c r="ACN15" s="98"/>
      <c r="ACO15" s="98"/>
      <c r="ACP15" s="98"/>
      <c r="ACQ15" s="98"/>
      <c r="ACR15" s="98"/>
      <c r="ACS15" s="98"/>
      <c r="ACT15" s="98"/>
      <c r="ACU15" s="98"/>
      <c r="ACV15" s="98"/>
      <c r="ACW15" s="98"/>
      <c r="ACX15" s="98"/>
      <c r="ACY15" s="98"/>
      <c r="ACZ15" s="98"/>
      <c r="ADA15" s="98"/>
      <c r="ADB15" s="98"/>
      <c r="ADC15" s="98"/>
      <c r="ADD15" s="98"/>
      <c r="ADE15" s="98"/>
      <c r="ADF15" s="98"/>
      <c r="ADG15" s="98"/>
      <c r="ADH15" s="98"/>
      <c r="ADI15" s="98"/>
      <c r="ADJ15" s="98"/>
      <c r="ADK15" s="98"/>
      <c r="ADL15" s="98"/>
      <c r="ADM15" s="98"/>
      <c r="ADN15" s="98"/>
      <c r="ADO15" s="98"/>
      <c r="ADP15" s="98"/>
      <c r="ADQ15" s="98"/>
      <c r="ADR15" s="98"/>
      <c r="ADS15" s="98"/>
      <c r="ADT15" s="98"/>
      <c r="ADU15" s="98"/>
      <c r="ADV15" s="98"/>
      <c r="ADW15" s="98"/>
      <c r="ADX15" s="98"/>
      <c r="ADY15" s="98"/>
      <c r="ADZ15" s="98"/>
      <c r="AEA15" s="98"/>
      <c r="AEB15" s="98"/>
      <c r="AEC15" s="98"/>
      <c r="AED15" s="98"/>
      <c r="AEE15" s="98"/>
      <c r="AEF15" s="98"/>
      <c r="AEG15" s="98"/>
      <c r="AEH15" s="98"/>
      <c r="AEI15" s="98"/>
      <c r="AEJ15" s="98"/>
      <c r="AEK15" s="98"/>
      <c r="AEL15" s="98"/>
      <c r="AEM15" s="98"/>
      <c r="AEN15" s="98"/>
      <c r="AEO15" s="98"/>
      <c r="AEP15" s="98"/>
      <c r="AEQ15" s="98"/>
      <c r="AER15" s="98"/>
      <c r="AES15" s="98"/>
      <c r="AET15" s="98"/>
      <c r="AEU15" s="98"/>
      <c r="AEV15" s="98"/>
      <c r="AEW15" s="98"/>
      <c r="AEX15" s="98"/>
      <c r="AEY15" s="98"/>
      <c r="AEZ15" s="98"/>
      <c r="AFA15" s="98"/>
      <c r="AFB15" s="98"/>
      <c r="AFC15" s="98"/>
      <c r="AFD15" s="98"/>
      <c r="AFE15" s="98"/>
      <c r="AFF15" s="98"/>
      <c r="AFG15" s="98"/>
      <c r="AFH15" s="98"/>
      <c r="AFI15" s="98"/>
      <c r="AFJ15" s="98"/>
      <c r="AFK15" s="98"/>
      <c r="AFL15" s="98"/>
      <c r="AFM15" s="98"/>
      <c r="AFN15" s="98"/>
      <c r="AFO15" s="98"/>
      <c r="AFP15" s="98"/>
      <c r="AFQ15" s="98"/>
      <c r="AFR15" s="98"/>
      <c r="AFS15" s="98"/>
      <c r="AFT15" s="98"/>
      <c r="AFU15" s="98"/>
      <c r="AFV15" s="98"/>
      <c r="AFW15" s="98"/>
      <c r="AFX15" s="98"/>
      <c r="AFY15" s="98"/>
      <c r="AFZ15" s="98"/>
      <c r="AGA15" s="98"/>
      <c r="AGB15" s="98"/>
      <c r="AGC15" s="98"/>
      <c r="AGD15" s="98"/>
      <c r="AGE15" s="98"/>
      <c r="AGF15" s="98"/>
      <c r="AGG15" s="98"/>
      <c r="AGH15" s="98"/>
      <c r="AGI15" s="98"/>
      <c r="AGJ15" s="98"/>
      <c r="AGK15" s="98"/>
      <c r="AGL15" s="98"/>
      <c r="AGM15" s="98"/>
      <c r="AGN15" s="98"/>
      <c r="AGO15" s="98"/>
      <c r="AGP15" s="98"/>
      <c r="AGQ15" s="98"/>
      <c r="AGR15" s="98"/>
      <c r="AGS15" s="98"/>
      <c r="AGT15" s="98"/>
      <c r="AGU15" s="98"/>
      <c r="AGV15" s="98"/>
      <c r="AGW15" s="98"/>
      <c r="AGX15" s="98"/>
      <c r="AGY15" s="98"/>
      <c r="AGZ15" s="98"/>
      <c r="AHA15" s="98"/>
      <c r="AHB15" s="98"/>
      <c r="AHC15" s="98"/>
      <c r="AHD15" s="98"/>
      <c r="AHE15" s="98"/>
      <c r="AHF15" s="98"/>
      <c r="AHG15" s="98"/>
      <c r="AHH15" s="98"/>
      <c r="AHI15" s="98"/>
      <c r="AHJ15" s="98"/>
      <c r="AHK15" s="98"/>
      <c r="AHL15" s="98"/>
      <c r="AHM15" s="98"/>
      <c r="AHN15" s="98"/>
      <c r="AHO15" s="98"/>
      <c r="AHP15" s="98"/>
      <c r="AHQ15" s="98"/>
      <c r="AHR15" s="98"/>
      <c r="AHS15" s="98"/>
      <c r="AHT15" s="98"/>
      <c r="AHU15" s="98"/>
      <c r="AHV15" s="98"/>
      <c r="AHW15" s="98"/>
      <c r="AHX15" s="98"/>
      <c r="AHY15" s="98"/>
      <c r="AHZ15" s="98"/>
      <c r="AIA15" s="98"/>
      <c r="AIB15" s="98"/>
      <c r="AIC15" s="98"/>
      <c r="AID15" s="98"/>
      <c r="AIE15" s="98"/>
      <c r="AIF15" s="98"/>
      <c r="AIG15" s="98"/>
      <c r="AIH15" s="98"/>
      <c r="AII15" s="98"/>
      <c r="AIJ15" s="98"/>
      <c r="AIK15" s="98"/>
      <c r="AIL15" s="98"/>
      <c r="AIM15" s="98"/>
      <c r="AIN15" s="98"/>
      <c r="AIO15" s="98"/>
      <c r="AIP15" s="98"/>
      <c r="AIQ15" s="98"/>
      <c r="AIR15" s="98"/>
      <c r="AIS15" s="98"/>
      <c r="AIT15" s="98"/>
      <c r="AIU15" s="98"/>
      <c r="AIV15" s="98"/>
      <c r="AIW15" s="98"/>
      <c r="AIX15" s="98"/>
      <c r="AIY15" s="98"/>
      <c r="AIZ15" s="98"/>
      <c r="AJA15" s="98"/>
      <c r="AJB15" s="98"/>
      <c r="AJC15" s="98"/>
      <c r="AJD15" s="98"/>
      <c r="AJE15" s="98"/>
      <c r="AJF15" s="98"/>
      <c r="AJG15" s="98"/>
      <c r="AJH15" s="98"/>
      <c r="AJI15" s="98"/>
      <c r="AJJ15" s="98"/>
      <c r="AJK15" s="98"/>
      <c r="AJL15" s="98"/>
      <c r="AJM15" s="98"/>
      <c r="AJN15" s="98"/>
      <c r="AJO15" s="98"/>
      <c r="AJP15" s="98"/>
      <c r="AJQ15" s="98"/>
      <c r="AJR15" s="98"/>
      <c r="AJS15" s="98"/>
      <c r="AJT15" s="98"/>
      <c r="AJU15" s="98"/>
      <c r="AJV15" s="98"/>
      <c r="AJW15" s="98"/>
      <c r="AJX15" s="98"/>
      <c r="AJY15" s="98"/>
      <c r="AJZ15" s="98"/>
      <c r="AKA15" s="98"/>
      <c r="AKB15" s="98"/>
      <c r="AKC15" s="98"/>
      <c r="AKD15" s="98"/>
      <c r="AKE15" s="98"/>
    </row>
    <row r="16" spans="1:967" s="66" customFormat="1">
      <c r="A16" s="98"/>
      <c r="B16" s="314"/>
      <c r="C16" s="326" t="s">
        <v>36</v>
      </c>
      <c r="D16" s="321" t="s">
        <v>343</v>
      </c>
      <c r="E16" s="253">
        <v>0</v>
      </c>
      <c r="F16" s="253">
        <v>0</v>
      </c>
      <c r="G16" s="253">
        <v>0</v>
      </c>
      <c r="H16" s="334">
        <f>Calculations!O16</f>
        <v>5</v>
      </c>
      <c r="I16" s="136"/>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c r="BY16" s="98"/>
      <c r="BZ16" s="98"/>
      <c r="CA16" s="98"/>
      <c r="CB16" s="98"/>
      <c r="CC16" s="98"/>
      <c r="CD16" s="98"/>
      <c r="CE16" s="98"/>
      <c r="CF16" s="98"/>
      <c r="CG16" s="98"/>
      <c r="CH16" s="98"/>
      <c r="CI16" s="98"/>
      <c r="CJ16" s="98"/>
      <c r="CK16" s="98"/>
      <c r="CL16" s="98"/>
      <c r="CM16" s="98"/>
      <c r="CN16" s="98"/>
      <c r="CO16" s="98"/>
      <c r="CP16" s="98"/>
      <c r="CQ16" s="98"/>
      <c r="CR16" s="98"/>
      <c r="CS16" s="98"/>
      <c r="CT16" s="98"/>
      <c r="CU16" s="98"/>
      <c r="CV16" s="98"/>
      <c r="CW16" s="98"/>
      <c r="CX16" s="98"/>
      <c r="CY16" s="98"/>
      <c r="CZ16" s="98"/>
      <c r="DA16" s="98"/>
      <c r="DB16" s="98"/>
      <c r="DC16" s="98"/>
      <c r="DD16" s="98"/>
      <c r="DE16" s="98"/>
      <c r="DF16" s="98"/>
      <c r="DG16" s="98"/>
      <c r="DH16" s="98"/>
      <c r="DI16" s="98"/>
      <c r="DJ16" s="98"/>
      <c r="DK16" s="98"/>
      <c r="DL16" s="98"/>
      <c r="DM16" s="98"/>
      <c r="DN16" s="98"/>
      <c r="DO16" s="98"/>
      <c r="DP16" s="98"/>
      <c r="DQ16" s="98"/>
      <c r="DR16" s="98"/>
      <c r="DS16" s="98"/>
      <c r="DT16" s="98"/>
      <c r="DU16" s="98"/>
      <c r="DV16" s="98"/>
      <c r="DW16" s="98"/>
      <c r="DX16" s="98"/>
      <c r="DY16" s="98"/>
      <c r="DZ16" s="98"/>
      <c r="EA16" s="98"/>
      <c r="EB16" s="98"/>
      <c r="EC16" s="98"/>
      <c r="ED16" s="98"/>
      <c r="EE16" s="98"/>
      <c r="EF16" s="98"/>
      <c r="EG16" s="98"/>
      <c r="EH16" s="98"/>
      <c r="EI16" s="98"/>
      <c r="EJ16" s="98"/>
      <c r="EK16" s="98"/>
      <c r="EL16" s="98"/>
      <c r="EM16" s="98"/>
      <c r="EN16" s="98"/>
      <c r="EO16" s="98"/>
      <c r="EP16" s="98"/>
      <c r="EQ16" s="98"/>
      <c r="ER16" s="98"/>
      <c r="ES16" s="98"/>
      <c r="ET16" s="98"/>
      <c r="EU16" s="98"/>
      <c r="EV16" s="98"/>
      <c r="EW16" s="98"/>
      <c r="EX16" s="98"/>
      <c r="EY16" s="98"/>
      <c r="EZ16" s="98"/>
      <c r="FA16" s="98"/>
      <c r="FB16" s="98"/>
      <c r="FC16" s="98"/>
      <c r="FD16" s="98"/>
      <c r="FE16" s="98"/>
      <c r="FF16" s="98"/>
      <c r="FG16" s="98"/>
      <c r="FH16" s="98"/>
      <c r="FI16" s="98"/>
      <c r="FJ16" s="98"/>
      <c r="FK16" s="98"/>
      <c r="FL16" s="98"/>
      <c r="FM16" s="98"/>
      <c r="FN16" s="98"/>
      <c r="FO16" s="98"/>
      <c r="FP16" s="98"/>
      <c r="FQ16" s="98"/>
      <c r="FR16" s="98"/>
      <c r="FS16" s="98"/>
      <c r="FT16" s="98"/>
      <c r="FU16" s="98"/>
      <c r="FV16" s="98"/>
      <c r="FW16" s="98"/>
      <c r="FX16" s="98"/>
      <c r="FY16" s="98"/>
      <c r="FZ16" s="98"/>
      <c r="GA16" s="98"/>
      <c r="GB16" s="98"/>
      <c r="GC16" s="98"/>
      <c r="GD16" s="98"/>
      <c r="GE16" s="98"/>
      <c r="GF16" s="98"/>
      <c r="GG16" s="98"/>
      <c r="GH16" s="98"/>
      <c r="GI16" s="98"/>
      <c r="GJ16" s="98"/>
      <c r="GK16" s="98"/>
      <c r="GL16" s="98"/>
      <c r="GM16" s="98"/>
      <c r="GN16" s="98"/>
      <c r="GO16" s="98"/>
      <c r="GP16" s="98"/>
      <c r="GQ16" s="98"/>
      <c r="GR16" s="98"/>
      <c r="GS16" s="98"/>
      <c r="GT16" s="98"/>
      <c r="GU16" s="98"/>
      <c r="GV16" s="98"/>
      <c r="GW16" s="98"/>
      <c r="GX16" s="98"/>
      <c r="GY16" s="98"/>
      <c r="GZ16" s="98"/>
      <c r="HA16" s="98"/>
      <c r="HB16" s="98"/>
      <c r="HC16" s="98"/>
      <c r="HD16" s="98"/>
      <c r="HE16" s="98"/>
      <c r="HF16" s="98"/>
      <c r="HG16" s="98"/>
      <c r="HH16" s="98"/>
      <c r="HI16" s="98"/>
      <c r="HJ16" s="98"/>
      <c r="HK16" s="98"/>
      <c r="HL16" s="98"/>
      <c r="HM16" s="98"/>
      <c r="HN16" s="98"/>
      <c r="HO16" s="98"/>
      <c r="HP16" s="98"/>
      <c r="HQ16" s="98"/>
      <c r="HR16" s="98"/>
      <c r="HS16" s="98"/>
      <c r="HT16" s="98"/>
      <c r="HU16" s="98"/>
      <c r="HV16" s="98"/>
      <c r="HW16" s="98"/>
      <c r="HX16" s="98"/>
      <c r="HY16" s="98"/>
      <c r="HZ16" s="98"/>
      <c r="IA16" s="98"/>
      <c r="IB16" s="98"/>
      <c r="IC16" s="98"/>
      <c r="ID16" s="98"/>
      <c r="IE16" s="98"/>
      <c r="IF16" s="98"/>
      <c r="IG16" s="98"/>
      <c r="IH16" s="98"/>
      <c r="II16" s="98"/>
      <c r="IJ16" s="98"/>
      <c r="IK16" s="98"/>
      <c r="IL16" s="98"/>
      <c r="IM16" s="98"/>
      <c r="IN16" s="98"/>
      <c r="IO16" s="98"/>
      <c r="IP16" s="98"/>
      <c r="IQ16" s="98"/>
      <c r="IR16" s="98"/>
      <c r="IS16" s="98"/>
      <c r="IT16" s="98"/>
      <c r="IU16" s="98"/>
      <c r="IV16" s="98"/>
      <c r="IW16" s="98"/>
      <c r="IX16" s="98"/>
      <c r="IY16" s="98"/>
      <c r="IZ16" s="98"/>
      <c r="JA16" s="98"/>
      <c r="JB16" s="98"/>
      <c r="JC16" s="98"/>
      <c r="JD16" s="98"/>
      <c r="JE16" s="98"/>
      <c r="JF16" s="98"/>
      <c r="JG16" s="98"/>
      <c r="JH16" s="98"/>
      <c r="JI16" s="98"/>
      <c r="JJ16" s="98"/>
      <c r="JK16" s="98"/>
      <c r="JL16" s="98"/>
      <c r="JM16" s="98"/>
      <c r="JN16" s="98"/>
      <c r="JO16" s="98"/>
      <c r="JP16" s="98"/>
      <c r="JQ16" s="98"/>
      <c r="JR16" s="98"/>
      <c r="JS16" s="98"/>
      <c r="JT16" s="98"/>
      <c r="JU16" s="98"/>
      <c r="JV16" s="98"/>
      <c r="JW16" s="98"/>
      <c r="JX16" s="98"/>
      <c r="JY16" s="98"/>
      <c r="JZ16" s="98"/>
      <c r="KA16" s="98"/>
      <c r="KB16" s="98"/>
      <c r="KC16" s="98"/>
      <c r="KD16" s="98"/>
      <c r="KE16" s="98"/>
      <c r="KF16" s="98"/>
      <c r="KG16" s="98"/>
      <c r="KH16" s="98"/>
      <c r="KI16" s="98"/>
      <c r="KJ16" s="98"/>
      <c r="KK16" s="98"/>
      <c r="KL16" s="98"/>
      <c r="KM16" s="98"/>
      <c r="KN16" s="98"/>
      <c r="KO16" s="98"/>
      <c r="KP16" s="98"/>
      <c r="KQ16" s="98"/>
      <c r="KR16" s="98"/>
      <c r="KS16" s="98"/>
      <c r="KT16" s="98"/>
      <c r="KU16" s="98"/>
      <c r="KV16" s="98"/>
      <c r="KW16" s="98"/>
      <c r="KX16" s="98"/>
      <c r="KY16" s="98"/>
      <c r="KZ16" s="98"/>
      <c r="LA16" s="98"/>
      <c r="LB16" s="98"/>
      <c r="LC16" s="98"/>
      <c r="LD16" s="98"/>
      <c r="LE16" s="98"/>
      <c r="LF16" s="98"/>
      <c r="LG16" s="98"/>
      <c r="LH16" s="98"/>
      <c r="LI16" s="98"/>
      <c r="LJ16" s="98"/>
      <c r="LK16" s="98"/>
      <c r="LL16" s="98"/>
      <c r="LM16" s="98"/>
      <c r="LN16" s="98"/>
      <c r="LO16" s="98"/>
      <c r="LP16" s="98"/>
      <c r="LQ16" s="98"/>
      <c r="LR16" s="98"/>
      <c r="LS16" s="98"/>
      <c r="LT16" s="98"/>
      <c r="LU16" s="98"/>
      <c r="LV16" s="98"/>
      <c r="LW16" s="98"/>
      <c r="LX16" s="98"/>
      <c r="LY16" s="98"/>
      <c r="LZ16" s="98"/>
      <c r="MA16" s="98"/>
      <c r="MB16" s="98"/>
      <c r="MC16" s="98"/>
      <c r="MD16" s="98"/>
      <c r="ME16" s="98"/>
      <c r="MF16" s="98"/>
      <c r="MG16" s="98"/>
      <c r="MH16" s="98"/>
      <c r="MI16" s="98"/>
      <c r="MJ16" s="98"/>
      <c r="MK16" s="98"/>
      <c r="ML16" s="98"/>
      <c r="MM16" s="98"/>
      <c r="MN16" s="98"/>
      <c r="MO16" s="98"/>
      <c r="MP16" s="98"/>
      <c r="MQ16" s="98"/>
      <c r="MR16" s="98"/>
      <c r="MS16" s="98"/>
      <c r="MT16" s="98"/>
      <c r="MU16" s="98"/>
      <c r="MV16" s="98"/>
      <c r="MW16" s="98"/>
      <c r="MX16" s="98"/>
      <c r="MY16" s="98"/>
      <c r="MZ16" s="98"/>
      <c r="NA16" s="98"/>
      <c r="NB16" s="98"/>
      <c r="NC16" s="98"/>
      <c r="ND16" s="98"/>
      <c r="NE16" s="98"/>
      <c r="NF16" s="98"/>
      <c r="NG16" s="98"/>
      <c r="NH16" s="98"/>
      <c r="NI16" s="98"/>
      <c r="NJ16" s="98"/>
      <c r="NK16" s="98"/>
      <c r="NL16" s="98"/>
      <c r="NM16" s="98"/>
      <c r="NN16" s="98"/>
      <c r="NO16" s="98"/>
      <c r="NP16" s="98"/>
      <c r="NQ16" s="98"/>
      <c r="NR16" s="98"/>
      <c r="NS16" s="98"/>
      <c r="NT16" s="98"/>
      <c r="NU16" s="98"/>
      <c r="NV16" s="98"/>
      <c r="NW16" s="98"/>
      <c r="NX16" s="98"/>
      <c r="NY16" s="98"/>
      <c r="NZ16" s="98"/>
      <c r="OA16" s="98"/>
      <c r="OB16" s="98"/>
      <c r="OC16" s="98"/>
      <c r="OD16" s="98"/>
      <c r="OE16" s="98"/>
      <c r="OF16" s="98"/>
      <c r="OG16" s="98"/>
      <c r="OH16" s="98"/>
      <c r="OI16" s="98"/>
      <c r="OJ16" s="98"/>
      <c r="OK16" s="98"/>
      <c r="OL16" s="98"/>
      <c r="OM16" s="98"/>
      <c r="ON16" s="98"/>
      <c r="OO16" s="98"/>
      <c r="OP16" s="98"/>
      <c r="OQ16" s="98"/>
      <c r="OR16" s="98"/>
      <c r="OS16" s="98"/>
      <c r="OT16" s="98"/>
      <c r="OU16" s="98"/>
      <c r="OV16" s="98"/>
      <c r="OW16" s="98"/>
      <c r="OX16" s="98"/>
      <c r="OY16" s="98"/>
      <c r="OZ16" s="98"/>
      <c r="PA16" s="98"/>
      <c r="PB16" s="98"/>
      <c r="PC16" s="98"/>
      <c r="PD16" s="98"/>
      <c r="PE16" s="98"/>
      <c r="PF16" s="98"/>
      <c r="PG16" s="98"/>
      <c r="PH16" s="98"/>
      <c r="PI16" s="98"/>
      <c r="PJ16" s="98"/>
      <c r="PK16" s="98"/>
      <c r="PL16" s="98"/>
      <c r="PM16" s="98"/>
      <c r="PN16" s="98"/>
      <c r="PO16" s="98"/>
      <c r="PP16" s="98"/>
      <c r="PQ16" s="98"/>
      <c r="PR16" s="98"/>
      <c r="PS16" s="98"/>
      <c r="PT16" s="98"/>
      <c r="PU16" s="98"/>
      <c r="PV16" s="98"/>
      <c r="PW16" s="98"/>
      <c r="PX16" s="98"/>
      <c r="PY16" s="98"/>
      <c r="PZ16" s="98"/>
      <c r="QA16" s="98"/>
      <c r="QB16" s="98"/>
      <c r="QC16" s="98"/>
      <c r="QD16" s="98"/>
      <c r="QE16" s="98"/>
      <c r="QF16" s="98"/>
      <c r="QG16" s="98"/>
      <c r="QH16" s="98"/>
      <c r="QI16" s="98"/>
      <c r="QJ16" s="98"/>
      <c r="QK16" s="98"/>
      <c r="QL16" s="98"/>
      <c r="QM16" s="98"/>
      <c r="QN16" s="98"/>
      <c r="QO16" s="98"/>
      <c r="QP16" s="98"/>
      <c r="QQ16" s="98"/>
      <c r="QR16" s="98"/>
      <c r="QS16" s="98"/>
      <c r="QT16" s="98"/>
      <c r="QU16" s="98"/>
      <c r="QV16" s="98"/>
      <c r="QW16" s="98"/>
      <c r="QX16" s="98"/>
      <c r="QY16" s="98"/>
      <c r="QZ16" s="98"/>
      <c r="RA16" s="98"/>
      <c r="RB16" s="98"/>
      <c r="RC16" s="98"/>
      <c r="RD16" s="98"/>
      <c r="RE16" s="98"/>
      <c r="RF16" s="98"/>
      <c r="RG16" s="98"/>
      <c r="RH16" s="98"/>
      <c r="RI16" s="98"/>
      <c r="RJ16" s="98"/>
      <c r="RK16" s="98"/>
      <c r="RL16" s="98"/>
      <c r="RM16" s="98"/>
      <c r="RN16" s="98"/>
      <c r="RO16" s="98"/>
      <c r="RP16" s="98"/>
      <c r="RQ16" s="98"/>
      <c r="RR16" s="98"/>
      <c r="RS16" s="98"/>
      <c r="RT16" s="98"/>
      <c r="RU16" s="98"/>
      <c r="RV16" s="98"/>
      <c r="RW16" s="98"/>
      <c r="RX16" s="98"/>
      <c r="RY16" s="98"/>
      <c r="RZ16" s="98"/>
      <c r="SA16" s="98"/>
      <c r="SB16" s="98"/>
      <c r="SC16" s="98"/>
      <c r="SD16" s="98"/>
      <c r="SE16" s="98"/>
      <c r="SF16" s="98"/>
      <c r="SG16" s="98"/>
      <c r="SH16" s="98"/>
      <c r="SI16" s="98"/>
      <c r="SJ16" s="98"/>
      <c r="SK16" s="98"/>
      <c r="SL16" s="98"/>
      <c r="SM16" s="98"/>
      <c r="SN16" s="98"/>
      <c r="SO16" s="98"/>
      <c r="SP16" s="98"/>
      <c r="SQ16" s="98"/>
      <c r="SR16" s="98"/>
      <c r="SS16" s="98"/>
      <c r="ST16" s="98"/>
      <c r="SU16" s="98"/>
      <c r="SV16" s="98"/>
      <c r="SW16" s="98"/>
      <c r="SX16" s="98"/>
      <c r="SY16" s="98"/>
      <c r="SZ16" s="98"/>
      <c r="TA16" s="98"/>
      <c r="TB16" s="98"/>
      <c r="TC16" s="98"/>
      <c r="TD16" s="98"/>
      <c r="TE16" s="98"/>
      <c r="TF16" s="98"/>
      <c r="TG16" s="98"/>
      <c r="TH16" s="98"/>
      <c r="TI16" s="98"/>
      <c r="TJ16" s="98"/>
      <c r="TK16" s="98"/>
      <c r="TL16" s="98"/>
      <c r="TM16" s="98"/>
      <c r="TN16" s="98"/>
      <c r="TO16" s="98"/>
      <c r="TP16" s="98"/>
      <c r="TQ16" s="98"/>
      <c r="TR16" s="98"/>
      <c r="TS16" s="98"/>
      <c r="TT16" s="98"/>
      <c r="TU16" s="98"/>
      <c r="TV16" s="98"/>
      <c r="TW16" s="98"/>
      <c r="TX16" s="98"/>
      <c r="TY16" s="98"/>
      <c r="TZ16" s="98"/>
      <c r="UA16" s="98"/>
      <c r="UB16" s="98"/>
      <c r="UC16" s="98"/>
      <c r="UD16" s="98"/>
      <c r="UE16" s="98"/>
      <c r="UF16" s="98"/>
      <c r="UG16" s="98"/>
      <c r="UH16" s="98"/>
      <c r="UI16" s="98"/>
      <c r="UJ16" s="98"/>
      <c r="UK16" s="98"/>
      <c r="UL16" s="98"/>
      <c r="UM16" s="98"/>
      <c r="UN16" s="98"/>
      <c r="UO16" s="98"/>
      <c r="UP16" s="98"/>
      <c r="UQ16" s="98"/>
      <c r="UR16" s="98"/>
      <c r="US16" s="98"/>
      <c r="UT16" s="98"/>
      <c r="UU16" s="98"/>
      <c r="UV16" s="98"/>
      <c r="UW16" s="98"/>
      <c r="UX16" s="98"/>
      <c r="UY16" s="98"/>
      <c r="UZ16" s="98"/>
      <c r="VA16" s="98"/>
      <c r="VB16" s="98"/>
      <c r="VC16" s="98"/>
      <c r="VD16" s="98"/>
      <c r="VE16" s="98"/>
      <c r="VF16" s="98"/>
      <c r="VG16" s="98"/>
      <c r="VH16" s="98"/>
      <c r="VI16" s="98"/>
      <c r="VJ16" s="98"/>
      <c r="VK16" s="98"/>
      <c r="VL16" s="98"/>
      <c r="VM16" s="98"/>
      <c r="VN16" s="98"/>
      <c r="VO16" s="98"/>
      <c r="VP16" s="98"/>
      <c r="VQ16" s="98"/>
      <c r="VR16" s="98"/>
      <c r="VS16" s="98"/>
      <c r="VT16" s="98"/>
      <c r="VU16" s="98"/>
      <c r="VV16" s="98"/>
      <c r="VW16" s="98"/>
      <c r="VX16" s="98"/>
      <c r="VY16" s="98"/>
      <c r="VZ16" s="98"/>
      <c r="WA16" s="98"/>
      <c r="WB16" s="98"/>
      <c r="WC16" s="98"/>
      <c r="WD16" s="98"/>
      <c r="WE16" s="98"/>
      <c r="WF16" s="98"/>
      <c r="WG16" s="98"/>
      <c r="WH16" s="98"/>
      <c r="WI16" s="98"/>
      <c r="WJ16" s="98"/>
      <c r="WK16" s="98"/>
      <c r="WL16" s="98"/>
      <c r="WM16" s="98"/>
      <c r="WN16" s="98"/>
      <c r="WO16" s="98"/>
      <c r="WP16" s="98"/>
      <c r="WQ16" s="98"/>
      <c r="WR16" s="98"/>
      <c r="WS16" s="98"/>
      <c r="WT16" s="98"/>
      <c r="WU16" s="98"/>
      <c r="WV16" s="98"/>
      <c r="WW16" s="98"/>
      <c r="WX16" s="98"/>
      <c r="WY16" s="98"/>
      <c r="WZ16" s="98"/>
      <c r="XA16" s="98"/>
      <c r="XB16" s="98"/>
      <c r="XC16" s="98"/>
      <c r="XD16" s="98"/>
      <c r="XE16" s="98"/>
      <c r="XF16" s="98"/>
      <c r="XG16" s="98"/>
      <c r="XH16" s="98"/>
      <c r="XI16" s="98"/>
      <c r="XJ16" s="98"/>
      <c r="XK16" s="98"/>
      <c r="XL16" s="98"/>
      <c r="XM16" s="98"/>
      <c r="XN16" s="98"/>
      <c r="XO16" s="98"/>
      <c r="XP16" s="98"/>
      <c r="XQ16" s="98"/>
      <c r="XR16" s="98"/>
      <c r="XS16" s="98"/>
      <c r="XT16" s="98"/>
      <c r="XU16" s="98"/>
      <c r="XV16" s="98"/>
      <c r="XW16" s="98"/>
      <c r="XX16" s="98"/>
      <c r="XY16" s="98"/>
      <c r="XZ16" s="98"/>
      <c r="YA16" s="98"/>
      <c r="YB16" s="98"/>
      <c r="YC16" s="98"/>
      <c r="YD16" s="98"/>
      <c r="YE16" s="98"/>
      <c r="YF16" s="98"/>
      <c r="YG16" s="98"/>
      <c r="YH16" s="98"/>
      <c r="YI16" s="98"/>
      <c r="YJ16" s="98"/>
      <c r="YK16" s="98"/>
      <c r="YL16" s="98"/>
      <c r="YM16" s="98"/>
      <c r="YN16" s="98"/>
      <c r="YO16" s="98"/>
      <c r="YP16" s="98"/>
      <c r="YQ16" s="98"/>
      <c r="YR16" s="98"/>
      <c r="YS16" s="98"/>
      <c r="YT16" s="98"/>
      <c r="YU16" s="98"/>
      <c r="YV16" s="98"/>
      <c r="YW16" s="98"/>
      <c r="YX16" s="98"/>
      <c r="YY16" s="98"/>
      <c r="YZ16" s="98"/>
      <c r="ZA16" s="98"/>
      <c r="ZB16" s="98"/>
      <c r="ZC16" s="98"/>
      <c r="ZD16" s="98"/>
      <c r="ZE16" s="98"/>
      <c r="ZF16" s="98"/>
      <c r="ZG16" s="98"/>
      <c r="ZH16" s="98"/>
      <c r="ZI16" s="98"/>
      <c r="ZJ16" s="98"/>
      <c r="ZK16" s="98"/>
      <c r="ZL16" s="98"/>
      <c r="ZM16" s="98"/>
      <c r="ZN16" s="98"/>
      <c r="ZO16" s="98"/>
      <c r="ZP16" s="98"/>
      <c r="ZQ16" s="98"/>
      <c r="ZR16" s="98"/>
      <c r="ZS16" s="98"/>
      <c r="ZT16" s="98"/>
      <c r="ZU16" s="98"/>
      <c r="ZV16" s="98"/>
      <c r="ZW16" s="98"/>
      <c r="ZX16" s="98"/>
      <c r="ZY16" s="98"/>
      <c r="ZZ16" s="98"/>
      <c r="AAA16" s="98"/>
      <c r="AAB16" s="98"/>
      <c r="AAC16" s="98"/>
      <c r="AAD16" s="98"/>
      <c r="AAE16" s="98"/>
      <c r="AAF16" s="98"/>
      <c r="AAG16" s="98"/>
      <c r="AAH16" s="98"/>
      <c r="AAI16" s="98"/>
      <c r="AAJ16" s="98"/>
      <c r="AAK16" s="98"/>
      <c r="AAL16" s="98"/>
      <c r="AAM16" s="98"/>
      <c r="AAN16" s="98"/>
      <c r="AAO16" s="98"/>
      <c r="AAP16" s="98"/>
      <c r="AAQ16" s="98"/>
      <c r="AAR16" s="98"/>
      <c r="AAS16" s="98"/>
      <c r="AAT16" s="98"/>
      <c r="AAU16" s="98"/>
      <c r="AAV16" s="98"/>
      <c r="AAW16" s="98"/>
      <c r="AAX16" s="98"/>
      <c r="AAY16" s="98"/>
      <c r="AAZ16" s="98"/>
      <c r="ABA16" s="98"/>
      <c r="ABB16" s="98"/>
      <c r="ABC16" s="98"/>
      <c r="ABD16" s="98"/>
      <c r="ABE16" s="98"/>
      <c r="ABF16" s="98"/>
      <c r="ABG16" s="98"/>
      <c r="ABH16" s="98"/>
      <c r="ABI16" s="98"/>
      <c r="ABJ16" s="98"/>
      <c r="ABK16" s="98"/>
      <c r="ABL16" s="98"/>
      <c r="ABM16" s="98"/>
      <c r="ABN16" s="98"/>
      <c r="ABO16" s="98"/>
      <c r="ABP16" s="98"/>
      <c r="ABQ16" s="98"/>
      <c r="ABR16" s="98"/>
      <c r="ABS16" s="98"/>
      <c r="ABT16" s="98"/>
      <c r="ABU16" s="98"/>
      <c r="ABV16" s="98"/>
      <c r="ABW16" s="98"/>
      <c r="ABX16" s="98"/>
      <c r="ABY16" s="98"/>
      <c r="ABZ16" s="98"/>
      <c r="ACA16" s="98"/>
      <c r="ACB16" s="98"/>
      <c r="ACC16" s="98"/>
      <c r="ACD16" s="98"/>
      <c r="ACE16" s="98"/>
      <c r="ACF16" s="98"/>
      <c r="ACG16" s="98"/>
      <c r="ACH16" s="98"/>
      <c r="ACI16" s="98"/>
      <c r="ACJ16" s="98"/>
      <c r="ACK16" s="98"/>
      <c r="ACL16" s="98"/>
      <c r="ACM16" s="98"/>
      <c r="ACN16" s="98"/>
      <c r="ACO16" s="98"/>
      <c r="ACP16" s="98"/>
      <c r="ACQ16" s="98"/>
      <c r="ACR16" s="98"/>
      <c r="ACS16" s="98"/>
      <c r="ACT16" s="98"/>
      <c r="ACU16" s="98"/>
      <c r="ACV16" s="98"/>
      <c r="ACW16" s="98"/>
      <c r="ACX16" s="98"/>
      <c r="ACY16" s="98"/>
      <c r="ACZ16" s="98"/>
      <c r="ADA16" s="98"/>
      <c r="ADB16" s="98"/>
      <c r="ADC16" s="98"/>
      <c r="ADD16" s="98"/>
      <c r="ADE16" s="98"/>
      <c r="ADF16" s="98"/>
      <c r="ADG16" s="98"/>
      <c r="ADH16" s="98"/>
      <c r="ADI16" s="98"/>
      <c r="ADJ16" s="98"/>
      <c r="ADK16" s="98"/>
      <c r="ADL16" s="98"/>
      <c r="ADM16" s="98"/>
      <c r="ADN16" s="98"/>
      <c r="ADO16" s="98"/>
      <c r="ADP16" s="98"/>
      <c r="ADQ16" s="98"/>
      <c r="ADR16" s="98"/>
      <c r="ADS16" s="98"/>
      <c r="ADT16" s="98"/>
      <c r="ADU16" s="98"/>
      <c r="ADV16" s="98"/>
      <c r="ADW16" s="98"/>
      <c r="ADX16" s="98"/>
      <c r="ADY16" s="98"/>
      <c r="ADZ16" s="98"/>
      <c r="AEA16" s="98"/>
      <c r="AEB16" s="98"/>
      <c r="AEC16" s="98"/>
      <c r="AED16" s="98"/>
      <c r="AEE16" s="98"/>
      <c r="AEF16" s="98"/>
      <c r="AEG16" s="98"/>
      <c r="AEH16" s="98"/>
      <c r="AEI16" s="98"/>
      <c r="AEJ16" s="98"/>
      <c r="AEK16" s="98"/>
      <c r="AEL16" s="98"/>
      <c r="AEM16" s="98"/>
      <c r="AEN16" s="98"/>
      <c r="AEO16" s="98"/>
      <c r="AEP16" s="98"/>
      <c r="AEQ16" s="98"/>
      <c r="AER16" s="98"/>
      <c r="AES16" s="98"/>
      <c r="AET16" s="98"/>
      <c r="AEU16" s="98"/>
      <c r="AEV16" s="98"/>
      <c r="AEW16" s="98"/>
      <c r="AEX16" s="98"/>
      <c r="AEY16" s="98"/>
      <c r="AEZ16" s="98"/>
      <c r="AFA16" s="98"/>
      <c r="AFB16" s="98"/>
      <c r="AFC16" s="98"/>
      <c r="AFD16" s="98"/>
      <c r="AFE16" s="98"/>
      <c r="AFF16" s="98"/>
      <c r="AFG16" s="98"/>
      <c r="AFH16" s="98"/>
      <c r="AFI16" s="98"/>
      <c r="AFJ16" s="98"/>
      <c r="AFK16" s="98"/>
      <c r="AFL16" s="98"/>
      <c r="AFM16" s="98"/>
      <c r="AFN16" s="98"/>
      <c r="AFO16" s="98"/>
      <c r="AFP16" s="98"/>
      <c r="AFQ16" s="98"/>
      <c r="AFR16" s="98"/>
      <c r="AFS16" s="98"/>
      <c r="AFT16" s="98"/>
      <c r="AFU16" s="98"/>
      <c r="AFV16" s="98"/>
      <c r="AFW16" s="98"/>
      <c r="AFX16" s="98"/>
      <c r="AFY16" s="98"/>
      <c r="AFZ16" s="98"/>
      <c r="AGA16" s="98"/>
      <c r="AGB16" s="98"/>
      <c r="AGC16" s="98"/>
      <c r="AGD16" s="98"/>
      <c r="AGE16" s="98"/>
      <c r="AGF16" s="98"/>
      <c r="AGG16" s="98"/>
      <c r="AGH16" s="98"/>
      <c r="AGI16" s="98"/>
      <c r="AGJ16" s="98"/>
      <c r="AGK16" s="98"/>
      <c r="AGL16" s="98"/>
      <c r="AGM16" s="98"/>
      <c r="AGN16" s="98"/>
      <c r="AGO16" s="98"/>
      <c r="AGP16" s="98"/>
      <c r="AGQ16" s="98"/>
      <c r="AGR16" s="98"/>
      <c r="AGS16" s="98"/>
      <c r="AGT16" s="98"/>
      <c r="AGU16" s="98"/>
      <c r="AGV16" s="98"/>
      <c r="AGW16" s="98"/>
      <c r="AGX16" s="98"/>
      <c r="AGY16" s="98"/>
      <c r="AGZ16" s="98"/>
      <c r="AHA16" s="98"/>
      <c r="AHB16" s="98"/>
      <c r="AHC16" s="98"/>
      <c r="AHD16" s="98"/>
      <c r="AHE16" s="98"/>
      <c r="AHF16" s="98"/>
      <c r="AHG16" s="98"/>
      <c r="AHH16" s="98"/>
      <c r="AHI16" s="98"/>
      <c r="AHJ16" s="98"/>
      <c r="AHK16" s="98"/>
      <c r="AHL16" s="98"/>
      <c r="AHM16" s="98"/>
      <c r="AHN16" s="98"/>
      <c r="AHO16" s="98"/>
      <c r="AHP16" s="98"/>
      <c r="AHQ16" s="98"/>
      <c r="AHR16" s="98"/>
      <c r="AHS16" s="98"/>
      <c r="AHT16" s="98"/>
      <c r="AHU16" s="98"/>
      <c r="AHV16" s="98"/>
      <c r="AHW16" s="98"/>
      <c r="AHX16" s="98"/>
      <c r="AHY16" s="98"/>
      <c r="AHZ16" s="98"/>
      <c r="AIA16" s="98"/>
      <c r="AIB16" s="98"/>
      <c r="AIC16" s="98"/>
      <c r="AID16" s="98"/>
      <c r="AIE16" s="98"/>
      <c r="AIF16" s="98"/>
      <c r="AIG16" s="98"/>
      <c r="AIH16" s="98"/>
      <c r="AII16" s="98"/>
      <c r="AIJ16" s="98"/>
      <c r="AIK16" s="98"/>
      <c r="AIL16" s="98"/>
      <c r="AIM16" s="98"/>
      <c r="AIN16" s="98"/>
      <c r="AIO16" s="98"/>
      <c r="AIP16" s="98"/>
      <c r="AIQ16" s="98"/>
      <c r="AIR16" s="98"/>
      <c r="AIS16" s="98"/>
      <c r="AIT16" s="98"/>
      <c r="AIU16" s="98"/>
      <c r="AIV16" s="98"/>
      <c r="AIW16" s="98"/>
      <c r="AIX16" s="98"/>
      <c r="AIY16" s="98"/>
      <c r="AIZ16" s="98"/>
      <c r="AJA16" s="98"/>
      <c r="AJB16" s="98"/>
      <c r="AJC16" s="98"/>
      <c r="AJD16" s="98"/>
      <c r="AJE16" s="98"/>
      <c r="AJF16" s="98"/>
      <c r="AJG16" s="98"/>
      <c r="AJH16" s="98"/>
      <c r="AJI16" s="98"/>
      <c r="AJJ16" s="98"/>
      <c r="AJK16" s="98"/>
      <c r="AJL16" s="98"/>
      <c r="AJM16" s="98"/>
      <c r="AJN16" s="98"/>
      <c r="AJO16" s="98"/>
      <c r="AJP16" s="98"/>
      <c r="AJQ16" s="98"/>
      <c r="AJR16" s="98"/>
      <c r="AJS16" s="98"/>
      <c r="AJT16" s="98"/>
      <c r="AJU16" s="98"/>
      <c r="AJV16" s="98"/>
      <c r="AJW16" s="98"/>
      <c r="AJX16" s="98"/>
      <c r="AJY16" s="98"/>
      <c r="AJZ16" s="98"/>
      <c r="AKA16" s="98"/>
      <c r="AKB16" s="98"/>
      <c r="AKC16" s="98"/>
      <c r="AKD16" s="98"/>
      <c r="AKE16" s="98"/>
    </row>
    <row r="17" spans="1:967" s="66" customFormat="1">
      <c r="A17" s="98"/>
      <c r="B17" s="314"/>
      <c r="C17" s="326" t="s">
        <v>16</v>
      </c>
      <c r="D17" s="321" t="s">
        <v>343</v>
      </c>
      <c r="E17" s="253">
        <v>0</v>
      </c>
      <c r="F17" s="253">
        <v>0</v>
      </c>
      <c r="G17" s="253">
        <v>0</v>
      </c>
      <c r="H17" s="334">
        <v>0</v>
      </c>
      <c r="I17" s="136"/>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c r="BY17" s="98"/>
      <c r="BZ17" s="98"/>
      <c r="CA17" s="98"/>
      <c r="CB17" s="98"/>
      <c r="CC17" s="98"/>
      <c r="CD17" s="98"/>
      <c r="CE17" s="98"/>
      <c r="CF17" s="98"/>
      <c r="CG17" s="98"/>
      <c r="CH17" s="98"/>
      <c r="CI17" s="98"/>
      <c r="CJ17" s="98"/>
      <c r="CK17" s="98"/>
      <c r="CL17" s="98"/>
      <c r="CM17" s="98"/>
      <c r="CN17" s="98"/>
      <c r="CO17" s="98"/>
      <c r="CP17" s="98"/>
      <c r="CQ17" s="98"/>
      <c r="CR17" s="98"/>
      <c r="CS17" s="98"/>
      <c r="CT17" s="98"/>
      <c r="CU17" s="98"/>
      <c r="CV17" s="98"/>
      <c r="CW17" s="98"/>
      <c r="CX17" s="98"/>
      <c r="CY17" s="98"/>
      <c r="CZ17" s="98"/>
      <c r="DA17" s="98"/>
      <c r="DB17" s="98"/>
      <c r="DC17" s="98"/>
      <c r="DD17" s="98"/>
      <c r="DE17" s="98"/>
      <c r="DF17" s="98"/>
      <c r="DG17" s="98"/>
      <c r="DH17" s="98"/>
      <c r="DI17" s="98"/>
      <c r="DJ17" s="98"/>
      <c r="DK17" s="98"/>
      <c r="DL17" s="98"/>
      <c r="DM17" s="98"/>
      <c r="DN17" s="98"/>
      <c r="DO17" s="98"/>
      <c r="DP17" s="98"/>
      <c r="DQ17" s="98"/>
      <c r="DR17" s="98"/>
      <c r="DS17" s="98"/>
      <c r="DT17" s="98"/>
      <c r="DU17" s="98"/>
      <c r="DV17" s="98"/>
      <c r="DW17" s="98"/>
      <c r="DX17" s="98"/>
      <c r="DY17" s="98"/>
      <c r="DZ17" s="98"/>
      <c r="EA17" s="98"/>
      <c r="EB17" s="98"/>
      <c r="EC17" s="98"/>
      <c r="ED17" s="98"/>
      <c r="EE17" s="98"/>
      <c r="EF17" s="98"/>
      <c r="EG17" s="98"/>
      <c r="EH17" s="98"/>
      <c r="EI17" s="98"/>
      <c r="EJ17" s="98"/>
      <c r="EK17" s="98"/>
      <c r="EL17" s="98"/>
      <c r="EM17" s="98"/>
      <c r="EN17" s="98"/>
      <c r="EO17" s="98"/>
      <c r="EP17" s="98"/>
      <c r="EQ17" s="98"/>
      <c r="ER17" s="98"/>
      <c r="ES17" s="98"/>
      <c r="ET17" s="98"/>
      <c r="EU17" s="98"/>
      <c r="EV17" s="98"/>
      <c r="EW17" s="98"/>
      <c r="EX17" s="98"/>
      <c r="EY17" s="98"/>
      <c r="EZ17" s="98"/>
      <c r="FA17" s="98"/>
      <c r="FB17" s="98"/>
      <c r="FC17" s="98"/>
      <c r="FD17" s="98"/>
      <c r="FE17" s="98"/>
      <c r="FF17" s="98"/>
      <c r="FG17" s="98"/>
      <c r="FH17" s="98"/>
      <c r="FI17" s="98"/>
      <c r="FJ17" s="98"/>
      <c r="FK17" s="98"/>
      <c r="FL17" s="98"/>
      <c r="FM17" s="98"/>
      <c r="FN17" s="98"/>
      <c r="FO17" s="98"/>
      <c r="FP17" s="98"/>
      <c r="FQ17" s="98"/>
      <c r="FR17" s="98"/>
      <c r="FS17" s="98"/>
      <c r="FT17" s="98"/>
      <c r="FU17" s="98"/>
      <c r="FV17" s="98"/>
      <c r="FW17" s="98"/>
      <c r="FX17" s="98"/>
      <c r="FY17" s="98"/>
      <c r="FZ17" s="98"/>
      <c r="GA17" s="98"/>
      <c r="GB17" s="98"/>
      <c r="GC17" s="98"/>
      <c r="GD17" s="98"/>
      <c r="GE17" s="98"/>
      <c r="GF17" s="98"/>
      <c r="GG17" s="98"/>
      <c r="GH17" s="98"/>
      <c r="GI17" s="98"/>
      <c r="GJ17" s="98"/>
      <c r="GK17" s="98"/>
      <c r="GL17" s="98"/>
      <c r="GM17" s="98"/>
      <c r="GN17" s="98"/>
      <c r="GO17" s="98"/>
      <c r="GP17" s="98"/>
      <c r="GQ17" s="98"/>
      <c r="GR17" s="98"/>
      <c r="GS17" s="98"/>
      <c r="GT17" s="98"/>
      <c r="GU17" s="98"/>
      <c r="GV17" s="98"/>
      <c r="GW17" s="98"/>
      <c r="GX17" s="98"/>
      <c r="GY17" s="98"/>
      <c r="GZ17" s="98"/>
      <c r="HA17" s="98"/>
      <c r="HB17" s="98"/>
      <c r="HC17" s="98"/>
      <c r="HD17" s="98"/>
      <c r="HE17" s="98"/>
      <c r="HF17" s="98"/>
      <c r="HG17" s="98"/>
      <c r="HH17" s="98"/>
      <c r="HI17" s="98"/>
      <c r="HJ17" s="98"/>
      <c r="HK17" s="98"/>
      <c r="HL17" s="98"/>
      <c r="HM17" s="98"/>
      <c r="HN17" s="98"/>
      <c r="HO17" s="98"/>
      <c r="HP17" s="98"/>
      <c r="HQ17" s="98"/>
      <c r="HR17" s="98"/>
      <c r="HS17" s="98"/>
      <c r="HT17" s="98"/>
      <c r="HU17" s="98"/>
      <c r="HV17" s="98"/>
      <c r="HW17" s="98"/>
      <c r="HX17" s="98"/>
      <c r="HY17" s="98"/>
      <c r="HZ17" s="98"/>
      <c r="IA17" s="98"/>
      <c r="IB17" s="98"/>
      <c r="IC17" s="98"/>
      <c r="ID17" s="98"/>
      <c r="IE17" s="98"/>
      <c r="IF17" s="98"/>
      <c r="IG17" s="98"/>
      <c r="IH17" s="98"/>
      <c r="II17" s="98"/>
      <c r="IJ17" s="98"/>
      <c r="IK17" s="98"/>
      <c r="IL17" s="98"/>
      <c r="IM17" s="98"/>
      <c r="IN17" s="98"/>
      <c r="IO17" s="98"/>
      <c r="IP17" s="98"/>
      <c r="IQ17" s="98"/>
      <c r="IR17" s="98"/>
      <c r="IS17" s="98"/>
      <c r="IT17" s="98"/>
      <c r="IU17" s="98"/>
      <c r="IV17" s="98"/>
      <c r="IW17" s="98"/>
      <c r="IX17" s="98"/>
      <c r="IY17" s="98"/>
      <c r="IZ17" s="98"/>
      <c r="JA17" s="98"/>
      <c r="JB17" s="98"/>
      <c r="JC17" s="98"/>
      <c r="JD17" s="98"/>
      <c r="JE17" s="98"/>
      <c r="JF17" s="98"/>
      <c r="JG17" s="98"/>
      <c r="JH17" s="98"/>
      <c r="JI17" s="98"/>
      <c r="JJ17" s="98"/>
      <c r="JK17" s="98"/>
      <c r="JL17" s="98"/>
      <c r="JM17" s="98"/>
      <c r="JN17" s="98"/>
      <c r="JO17" s="98"/>
      <c r="JP17" s="98"/>
      <c r="JQ17" s="98"/>
      <c r="JR17" s="98"/>
      <c r="JS17" s="98"/>
      <c r="JT17" s="98"/>
      <c r="JU17" s="98"/>
      <c r="JV17" s="98"/>
      <c r="JW17" s="98"/>
      <c r="JX17" s="98"/>
      <c r="JY17" s="98"/>
      <c r="JZ17" s="98"/>
      <c r="KA17" s="98"/>
      <c r="KB17" s="98"/>
      <c r="KC17" s="98"/>
      <c r="KD17" s="98"/>
      <c r="KE17" s="98"/>
      <c r="KF17" s="98"/>
      <c r="KG17" s="98"/>
      <c r="KH17" s="98"/>
      <c r="KI17" s="98"/>
      <c r="KJ17" s="98"/>
      <c r="KK17" s="98"/>
      <c r="KL17" s="98"/>
      <c r="KM17" s="98"/>
      <c r="KN17" s="98"/>
      <c r="KO17" s="98"/>
      <c r="KP17" s="98"/>
      <c r="KQ17" s="98"/>
      <c r="KR17" s="98"/>
      <c r="KS17" s="98"/>
      <c r="KT17" s="98"/>
      <c r="KU17" s="98"/>
      <c r="KV17" s="98"/>
      <c r="KW17" s="98"/>
      <c r="KX17" s="98"/>
      <c r="KY17" s="98"/>
      <c r="KZ17" s="98"/>
      <c r="LA17" s="98"/>
      <c r="LB17" s="98"/>
      <c r="LC17" s="98"/>
      <c r="LD17" s="98"/>
      <c r="LE17" s="98"/>
      <c r="LF17" s="98"/>
      <c r="LG17" s="98"/>
      <c r="LH17" s="98"/>
      <c r="LI17" s="98"/>
      <c r="LJ17" s="98"/>
      <c r="LK17" s="98"/>
      <c r="LL17" s="98"/>
      <c r="LM17" s="98"/>
      <c r="LN17" s="98"/>
      <c r="LO17" s="98"/>
      <c r="LP17" s="98"/>
      <c r="LQ17" s="98"/>
      <c r="LR17" s="98"/>
      <c r="LS17" s="98"/>
      <c r="LT17" s="98"/>
      <c r="LU17" s="98"/>
      <c r="LV17" s="98"/>
      <c r="LW17" s="98"/>
      <c r="LX17" s="98"/>
      <c r="LY17" s="98"/>
      <c r="LZ17" s="98"/>
      <c r="MA17" s="98"/>
      <c r="MB17" s="98"/>
      <c r="MC17" s="98"/>
      <c r="MD17" s="98"/>
      <c r="ME17" s="98"/>
      <c r="MF17" s="98"/>
      <c r="MG17" s="98"/>
      <c r="MH17" s="98"/>
      <c r="MI17" s="98"/>
      <c r="MJ17" s="98"/>
      <c r="MK17" s="98"/>
      <c r="ML17" s="98"/>
      <c r="MM17" s="98"/>
      <c r="MN17" s="98"/>
      <c r="MO17" s="98"/>
      <c r="MP17" s="98"/>
      <c r="MQ17" s="98"/>
      <c r="MR17" s="98"/>
      <c r="MS17" s="98"/>
      <c r="MT17" s="98"/>
      <c r="MU17" s="98"/>
      <c r="MV17" s="98"/>
      <c r="MW17" s="98"/>
      <c r="MX17" s="98"/>
      <c r="MY17" s="98"/>
      <c r="MZ17" s="98"/>
      <c r="NA17" s="98"/>
      <c r="NB17" s="98"/>
      <c r="NC17" s="98"/>
      <c r="ND17" s="98"/>
      <c r="NE17" s="98"/>
      <c r="NF17" s="98"/>
      <c r="NG17" s="98"/>
      <c r="NH17" s="98"/>
      <c r="NI17" s="98"/>
      <c r="NJ17" s="98"/>
      <c r="NK17" s="98"/>
      <c r="NL17" s="98"/>
      <c r="NM17" s="98"/>
      <c r="NN17" s="98"/>
      <c r="NO17" s="98"/>
      <c r="NP17" s="98"/>
      <c r="NQ17" s="98"/>
      <c r="NR17" s="98"/>
      <c r="NS17" s="98"/>
      <c r="NT17" s="98"/>
      <c r="NU17" s="98"/>
      <c r="NV17" s="98"/>
      <c r="NW17" s="98"/>
      <c r="NX17" s="98"/>
      <c r="NY17" s="98"/>
      <c r="NZ17" s="98"/>
      <c r="OA17" s="98"/>
      <c r="OB17" s="98"/>
      <c r="OC17" s="98"/>
      <c r="OD17" s="98"/>
      <c r="OE17" s="98"/>
      <c r="OF17" s="98"/>
      <c r="OG17" s="98"/>
      <c r="OH17" s="98"/>
      <c r="OI17" s="98"/>
      <c r="OJ17" s="98"/>
      <c r="OK17" s="98"/>
      <c r="OL17" s="98"/>
      <c r="OM17" s="98"/>
      <c r="ON17" s="98"/>
      <c r="OO17" s="98"/>
      <c r="OP17" s="98"/>
      <c r="OQ17" s="98"/>
      <c r="OR17" s="98"/>
      <c r="OS17" s="98"/>
      <c r="OT17" s="98"/>
      <c r="OU17" s="98"/>
      <c r="OV17" s="98"/>
      <c r="OW17" s="98"/>
      <c r="OX17" s="98"/>
      <c r="OY17" s="98"/>
      <c r="OZ17" s="98"/>
      <c r="PA17" s="98"/>
      <c r="PB17" s="98"/>
      <c r="PC17" s="98"/>
      <c r="PD17" s="98"/>
      <c r="PE17" s="98"/>
      <c r="PF17" s="98"/>
      <c r="PG17" s="98"/>
      <c r="PH17" s="98"/>
      <c r="PI17" s="98"/>
      <c r="PJ17" s="98"/>
      <c r="PK17" s="98"/>
      <c r="PL17" s="98"/>
      <c r="PM17" s="98"/>
      <c r="PN17" s="98"/>
      <c r="PO17" s="98"/>
      <c r="PP17" s="98"/>
      <c r="PQ17" s="98"/>
      <c r="PR17" s="98"/>
      <c r="PS17" s="98"/>
      <c r="PT17" s="98"/>
      <c r="PU17" s="98"/>
      <c r="PV17" s="98"/>
      <c r="PW17" s="98"/>
      <c r="PX17" s="98"/>
      <c r="PY17" s="98"/>
      <c r="PZ17" s="98"/>
      <c r="QA17" s="98"/>
      <c r="QB17" s="98"/>
      <c r="QC17" s="98"/>
      <c r="QD17" s="98"/>
      <c r="QE17" s="98"/>
      <c r="QF17" s="98"/>
      <c r="QG17" s="98"/>
      <c r="QH17" s="98"/>
      <c r="QI17" s="98"/>
      <c r="QJ17" s="98"/>
      <c r="QK17" s="98"/>
      <c r="QL17" s="98"/>
      <c r="QM17" s="98"/>
      <c r="QN17" s="98"/>
      <c r="QO17" s="98"/>
      <c r="QP17" s="98"/>
      <c r="QQ17" s="98"/>
      <c r="QR17" s="98"/>
      <c r="QS17" s="98"/>
      <c r="QT17" s="98"/>
      <c r="QU17" s="98"/>
      <c r="QV17" s="98"/>
      <c r="QW17" s="98"/>
      <c r="QX17" s="98"/>
      <c r="QY17" s="98"/>
      <c r="QZ17" s="98"/>
      <c r="RA17" s="98"/>
      <c r="RB17" s="98"/>
      <c r="RC17" s="98"/>
      <c r="RD17" s="98"/>
      <c r="RE17" s="98"/>
      <c r="RF17" s="98"/>
      <c r="RG17" s="98"/>
      <c r="RH17" s="98"/>
      <c r="RI17" s="98"/>
      <c r="RJ17" s="98"/>
      <c r="RK17" s="98"/>
      <c r="RL17" s="98"/>
      <c r="RM17" s="98"/>
      <c r="RN17" s="98"/>
      <c r="RO17" s="98"/>
      <c r="RP17" s="98"/>
      <c r="RQ17" s="98"/>
      <c r="RR17" s="98"/>
      <c r="RS17" s="98"/>
      <c r="RT17" s="98"/>
      <c r="RU17" s="98"/>
      <c r="RV17" s="98"/>
      <c r="RW17" s="98"/>
      <c r="RX17" s="98"/>
      <c r="RY17" s="98"/>
      <c r="RZ17" s="98"/>
      <c r="SA17" s="98"/>
      <c r="SB17" s="98"/>
      <c r="SC17" s="98"/>
      <c r="SD17" s="98"/>
      <c r="SE17" s="98"/>
      <c r="SF17" s="98"/>
      <c r="SG17" s="98"/>
      <c r="SH17" s="98"/>
      <c r="SI17" s="98"/>
      <c r="SJ17" s="98"/>
      <c r="SK17" s="98"/>
      <c r="SL17" s="98"/>
      <c r="SM17" s="98"/>
      <c r="SN17" s="98"/>
      <c r="SO17" s="98"/>
      <c r="SP17" s="98"/>
      <c r="SQ17" s="98"/>
      <c r="SR17" s="98"/>
      <c r="SS17" s="98"/>
      <c r="ST17" s="98"/>
      <c r="SU17" s="98"/>
      <c r="SV17" s="98"/>
      <c r="SW17" s="98"/>
      <c r="SX17" s="98"/>
      <c r="SY17" s="98"/>
      <c r="SZ17" s="98"/>
      <c r="TA17" s="98"/>
      <c r="TB17" s="98"/>
      <c r="TC17" s="98"/>
      <c r="TD17" s="98"/>
      <c r="TE17" s="98"/>
      <c r="TF17" s="98"/>
      <c r="TG17" s="98"/>
      <c r="TH17" s="98"/>
      <c r="TI17" s="98"/>
      <c r="TJ17" s="98"/>
      <c r="TK17" s="98"/>
      <c r="TL17" s="98"/>
      <c r="TM17" s="98"/>
      <c r="TN17" s="98"/>
      <c r="TO17" s="98"/>
      <c r="TP17" s="98"/>
      <c r="TQ17" s="98"/>
      <c r="TR17" s="98"/>
      <c r="TS17" s="98"/>
      <c r="TT17" s="98"/>
      <c r="TU17" s="98"/>
      <c r="TV17" s="98"/>
      <c r="TW17" s="98"/>
      <c r="TX17" s="98"/>
      <c r="TY17" s="98"/>
      <c r="TZ17" s="98"/>
      <c r="UA17" s="98"/>
      <c r="UB17" s="98"/>
      <c r="UC17" s="98"/>
      <c r="UD17" s="98"/>
      <c r="UE17" s="98"/>
      <c r="UF17" s="98"/>
      <c r="UG17" s="98"/>
      <c r="UH17" s="98"/>
      <c r="UI17" s="98"/>
      <c r="UJ17" s="98"/>
      <c r="UK17" s="98"/>
      <c r="UL17" s="98"/>
      <c r="UM17" s="98"/>
      <c r="UN17" s="98"/>
      <c r="UO17" s="98"/>
      <c r="UP17" s="98"/>
      <c r="UQ17" s="98"/>
      <c r="UR17" s="98"/>
      <c r="US17" s="98"/>
      <c r="UT17" s="98"/>
      <c r="UU17" s="98"/>
      <c r="UV17" s="98"/>
      <c r="UW17" s="98"/>
      <c r="UX17" s="98"/>
      <c r="UY17" s="98"/>
      <c r="UZ17" s="98"/>
      <c r="VA17" s="98"/>
      <c r="VB17" s="98"/>
      <c r="VC17" s="98"/>
      <c r="VD17" s="98"/>
      <c r="VE17" s="98"/>
      <c r="VF17" s="98"/>
      <c r="VG17" s="98"/>
      <c r="VH17" s="98"/>
      <c r="VI17" s="98"/>
      <c r="VJ17" s="98"/>
      <c r="VK17" s="98"/>
      <c r="VL17" s="98"/>
      <c r="VM17" s="98"/>
      <c r="VN17" s="98"/>
      <c r="VO17" s="98"/>
      <c r="VP17" s="98"/>
      <c r="VQ17" s="98"/>
      <c r="VR17" s="98"/>
      <c r="VS17" s="98"/>
      <c r="VT17" s="98"/>
      <c r="VU17" s="98"/>
      <c r="VV17" s="98"/>
      <c r="VW17" s="98"/>
      <c r="VX17" s="98"/>
      <c r="VY17" s="98"/>
      <c r="VZ17" s="98"/>
      <c r="WA17" s="98"/>
      <c r="WB17" s="98"/>
      <c r="WC17" s="98"/>
      <c r="WD17" s="98"/>
      <c r="WE17" s="98"/>
      <c r="WF17" s="98"/>
      <c r="WG17" s="98"/>
      <c r="WH17" s="98"/>
      <c r="WI17" s="98"/>
      <c r="WJ17" s="98"/>
      <c r="WK17" s="98"/>
      <c r="WL17" s="98"/>
      <c r="WM17" s="98"/>
      <c r="WN17" s="98"/>
      <c r="WO17" s="98"/>
      <c r="WP17" s="98"/>
      <c r="WQ17" s="98"/>
      <c r="WR17" s="98"/>
      <c r="WS17" s="98"/>
      <c r="WT17" s="98"/>
      <c r="WU17" s="98"/>
      <c r="WV17" s="98"/>
      <c r="WW17" s="98"/>
      <c r="WX17" s="98"/>
      <c r="WY17" s="98"/>
      <c r="WZ17" s="98"/>
      <c r="XA17" s="98"/>
      <c r="XB17" s="98"/>
      <c r="XC17" s="98"/>
      <c r="XD17" s="98"/>
      <c r="XE17" s="98"/>
      <c r="XF17" s="98"/>
      <c r="XG17" s="98"/>
      <c r="XH17" s="98"/>
      <c r="XI17" s="98"/>
      <c r="XJ17" s="98"/>
      <c r="XK17" s="98"/>
      <c r="XL17" s="98"/>
      <c r="XM17" s="98"/>
      <c r="XN17" s="98"/>
      <c r="XO17" s="98"/>
      <c r="XP17" s="98"/>
      <c r="XQ17" s="98"/>
      <c r="XR17" s="98"/>
      <c r="XS17" s="98"/>
      <c r="XT17" s="98"/>
      <c r="XU17" s="98"/>
      <c r="XV17" s="98"/>
      <c r="XW17" s="98"/>
      <c r="XX17" s="98"/>
      <c r="XY17" s="98"/>
      <c r="XZ17" s="98"/>
      <c r="YA17" s="98"/>
      <c r="YB17" s="98"/>
      <c r="YC17" s="98"/>
      <c r="YD17" s="98"/>
      <c r="YE17" s="98"/>
      <c r="YF17" s="98"/>
      <c r="YG17" s="98"/>
      <c r="YH17" s="98"/>
      <c r="YI17" s="98"/>
      <c r="YJ17" s="98"/>
      <c r="YK17" s="98"/>
      <c r="YL17" s="98"/>
      <c r="YM17" s="98"/>
      <c r="YN17" s="98"/>
      <c r="YO17" s="98"/>
      <c r="YP17" s="98"/>
      <c r="YQ17" s="98"/>
      <c r="YR17" s="98"/>
      <c r="YS17" s="98"/>
      <c r="YT17" s="98"/>
      <c r="YU17" s="98"/>
      <c r="YV17" s="98"/>
      <c r="YW17" s="98"/>
      <c r="YX17" s="98"/>
      <c r="YY17" s="98"/>
      <c r="YZ17" s="98"/>
      <c r="ZA17" s="98"/>
      <c r="ZB17" s="98"/>
      <c r="ZC17" s="98"/>
      <c r="ZD17" s="98"/>
      <c r="ZE17" s="98"/>
      <c r="ZF17" s="98"/>
      <c r="ZG17" s="98"/>
      <c r="ZH17" s="98"/>
      <c r="ZI17" s="98"/>
      <c r="ZJ17" s="98"/>
      <c r="ZK17" s="98"/>
      <c r="ZL17" s="98"/>
      <c r="ZM17" s="98"/>
      <c r="ZN17" s="98"/>
      <c r="ZO17" s="98"/>
      <c r="ZP17" s="98"/>
      <c r="ZQ17" s="98"/>
      <c r="ZR17" s="98"/>
      <c r="ZS17" s="98"/>
      <c r="ZT17" s="98"/>
      <c r="ZU17" s="98"/>
      <c r="ZV17" s="98"/>
      <c r="ZW17" s="98"/>
      <c r="ZX17" s="98"/>
      <c r="ZY17" s="98"/>
      <c r="ZZ17" s="98"/>
      <c r="AAA17" s="98"/>
      <c r="AAB17" s="98"/>
      <c r="AAC17" s="98"/>
      <c r="AAD17" s="98"/>
      <c r="AAE17" s="98"/>
      <c r="AAF17" s="98"/>
      <c r="AAG17" s="98"/>
      <c r="AAH17" s="98"/>
      <c r="AAI17" s="98"/>
      <c r="AAJ17" s="98"/>
      <c r="AAK17" s="98"/>
      <c r="AAL17" s="98"/>
      <c r="AAM17" s="98"/>
      <c r="AAN17" s="98"/>
      <c r="AAO17" s="98"/>
      <c r="AAP17" s="98"/>
      <c r="AAQ17" s="98"/>
      <c r="AAR17" s="98"/>
      <c r="AAS17" s="98"/>
      <c r="AAT17" s="98"/>
      <c r="AAU17" s="98"/>
      <c r="AAV17" s="98"/>
      <c r="AAW17" s="98"/>
      <c r="AAX17" s="98"/>
      <c r="AAY17" s="98"/>
      <c r="AAZ17" s="98"/>
      <c r="ABA17" s="98"/>
      <c r="ABB17" s="98"/>
      <c r="ABC17" s="98"/>
      <c r="ABD17" s="98"/>
      <c r="ABE17" s="98"/>
      <c r="ABF17" s="98"/>
      <c r="ABG17" s="98"/>
      <c r="ABH17" s="98"/>
      <c r="ABI17" s="98"/>
      <c r="ABJ17" s="98"/>
      <c r="ABK17" s="98"/>
      <c r="ABL17" s="98"/>
      <c r="ABM17" s="98"/>
      <c r="ABN17" s="98"/>
      <c r="ABO17" s="98"/>
      <c r="ABP17" s="98"/>
      <c r="ABQ17" s="98"/>
      <c r="ABR17" s="98"/>
      <c r="ABS17" s="98"/>
      <c r="ABT17" s="98"/>
      <c r="ABU17" s="98"/>
      <c r="ABV17" s="98"/>
      <c r="ABW17" s="98"/>
      <c r="ABX17" s="98"/>
      <c r="ABY17" s="98"/>
      <c r="ABZ17" s="98"/>
      <c r="ACA17" s="98"/>
      <c r="ACB17" s="98"/>
      <c r="ACC17" s="98"/>
      <c r="ACD17" s="98"/>
      <c r="ACE17" s="98"/>
      <c r="ACF17" s="98"/>
      <c r="ACG17" s="98"/>
      <c r="ACH17" s="98"/>
      <c r="ACI17" s="98"/>
      <c r="ACJ17" s="98"/>
      <c r="ACK17" s="98"/>
      <c r="ACL17" s="98"/>
      <c r="ACM17" s="98"/>
      <c r="ACN17" s="98"/>
      <c r="ACO17" s="98"/>
      <c r="ACP17" s="98"/>
      <c r="ACQ17" s="98"/>
      <c r="ACR17" s="98"/>
      <c r="ACS17" s="98"/>
      <c r="ACT17" s="98"/>
      <c r="ACU17" s="98"/>
      <c r="ACV17" s="98"/>
      <c r="ACW17" s="98"/>
      <c r="ACX17" s="98"/>
      <c r="ACY17" s="98"/>
      <c r="ACZ17" s="98"/>
      <c r="ADA17" s="98"/>
      <c r="ADB17" s="98"/>
      <c r="ADC17" s="98"/>
      <c r="ADD17" s="98"/>
      <c r="ADE17" s="98"/>
      <c r="ADF17" s="98"/>
      <c r="ADG17" s="98"/>
      <c r="ADH17" s="98"/>
      <c r="ADI17" s="98"/>
      <c r="ADJ17" s="98"/>
      <c r="ADK17" s="98"/>
      <c r="ADL17" s="98"/>
      <c r="ADM17" s="98"/>
      <c r="ADN17" s="98"/>
      <c r="ADO17" s="98"/>
      <c r="ADP17" s="98"/>
      <c r="ADQ17" s="98"/>
      <c r="ADR17" s="98"/>
      <c r="ADS17" s="98"/>
      <c r="ADT17" s="98"/>
      <c r="ADU17" s="98"/>
      <c r="ADV17" s="98"/>
      <c r="ADW17" s="98"/>
      <c r="ADX17" s="98"/>
      <c r="ADY17" s="98"/>
      <c r="ADZ17" s="98"/>
      <c r="AEA17" s="98"/>
      <c r="AEB17" s="98"/>
      <c r="AEC17" s="98"/>
      <c r="AED17" s="98"/>
      <c r="AEE17" s="98"/>
      <c r="AEF17" s="98"/>
      <c r="AEG17" s="98"/>
      <c r="AEH17" s="98"/>
      <c r="AEI17" s="98"/>
      <c r="AEJ17" s="98"/>
      <c r="AEK17" s="98"/>
      <c r="AEL17" s="98"/>
      <c r="AEM17" s="98"/>
      <c r="AEN17" s="98"/>
      <c r="AEO17" s="98"/>
      <c r="AEP17" s="98"/>
      <c r="AEQ17" s="98"/>
      <c r="AER17" s="98"/>
      <c r="AES17" s="98"/>
      <c r="AET17" s="98"/>
      <c r="AEU17" s="98"/>
      <c r="AEV17" s="98"/>
      <c r="AEW17" s="98"/>
      <c r="AEX17" s="98"/>
      <c r="AEY17" s="98"/>
      <c r="AEZ17" s="98"/>
      <c r="AFA17" s="98"/>
      <c r="AFB17" s="98"/>
      <c r="AFC17" s="98"/>
      <c r="AFD17" s="98"/>
      <c r="AFE17" s="98"/>
      <c r="AFF17" s="98"/>
      <c r="AFG17" s="98"/>
      <c r="AFH17" s="98"/>
      <c r="AFI17" s="98"/>
      <c r="AFJ17" s="98"/>
      <c r="AFK17" s="98"/>
      <c r="AFL17" s="98"/>
      <c r="AFM17" s="98"/>
      <c r="AFN17" s="98"/>
      <c r="AFO17" s="98"/>
      <c r="AFP17" s="98"/>
      <c r="AFQ17" s="98"/>
      <c r="AFR17" s="98"/>
      <c r="AFS17" s="98"/>
      <c r="AFT17" s="98"/>
      <c r="AFU17" s="98"/>
      <c r="AFV17" s="98"/>
      <c r="AFW17" s="98"/>
      <c r="AFX17" s="98"/>
      <c r="AFY17" s="98"/>
      <c r="AFZ17" s="98"/>
      <c r="AGA17" s="98"/>
      <c r="AGB17" s="98"/>
      <c r="AGC17" s="98"/>
      <c r="AGD17" s="98"/>
      <c r="AGE17" s="98"/>
      <c r="AGF17" s="98"/>
      <c r="AGG17" s="98"/>
      <c r="AGH17" s="98"/>
      <c r="AGI17" s="98"/>
      <c r="AGJ17" s="98"/>
      <c r="AGK17" s="98"/>
      <c r="AGL17" s="98"/>
      <c r="AGM17" s="98"/>
      <c r="AGN17" s="98"/>
      <c r="AGO17" s="98"/>
      <c r="AGP17" s="98"/>
      <c r="AGQ17" s="98"/>
      <c r="AGR17" s="98"/>
      <c r="AGS17" s="98"/>
      <c r="AGT17" s="98"/>
      <c r="AGU17" s="98"/>
      <c r="AGV17" s="98"/>
      <c r="AGW17" s="98"/>
      <c r="AGX17" s="98"/>
      <c r="AGY17" s="98"/>
      <c r="AGZ17" s="98"/>
      <c r="AHA17" s="98"/>
      <c r="AHB17" s="98"/>
      <c r="AHC17" s="98"/>
      <c r="AHD17" s="98"/>
      <c r="AHE17" s="98"/>
      <c r="AHF17" s="98"/>
      <c r="AHG17" s="98"/>
      <c r="AHH17" s="98"/>
      <c r="AHI17" s="98"/>
      <c r="AHJ17" s="98"/>
      <c r="AHK17" s="98"/>
      <c r="AHL17" s="98"/>
      <c r="AHM17" s="98"/>
      <c r="AHN17" s="98"/>
      <c r="AHO17" s="98"/>
      <c r="AHP17" s="98"/>
      <c r="AHQ17" s="98"/>
      <c r="AHR17" s="98"/>
      <c r="AHS17" s="98"/>
      <c r="AHT17" s="98"/>
      <c r="AHU17" s="98"/>
      <c r="AHV17" s="98"/>
      <c r="AHW17" s="98"/>
      <c r="AHX17" s="98"/>
      <c r="AHY17" s="98"/>
      <c r="AHZ17" s="98"/>
      <c r="AIA17" s="98"/>
      <c r="AIB17" s="98"/>
      <c r="AIC17" s="98"/>
      <c r="AID17" s="98"/>
      <c r="AIE17" s="98"/>
      <c r="AIF17" s="98"/>
      <c r="AIG17" s="98"/>
      <c r="AIH17" s="98"/>
      <c r="AII17" s="98"/>
      <c r="AIJ17" s="98"/>
      <c r="AIK17" s="98"/>
      <c r="AIL17" s="98"/>
      <c r="AIM17" s="98"/>
      <c r="AIN17" s="98"/>
      <c r="AIO17" s="98"/>
      <c r="AIP17" s="98"/>
      <c r="AIQ17" s="98"/>
      <c r="AIR17" s="98"/>
      <c r="AIS17" s="98"/>
      <c r="AIT17" s="98"/>
      <c r="AIU17" s="98"/>
      <c r="AIV17" s="98"/>
      <c r="AIW17" s="98"/>
      <c r="AIX17" s="98"/>
      <c r="AIY17" s="98"/>
      <c r="AIZ17" s="98"/>
      <c r="AJA17" s="98"/>
      <c r="AJB17" s="98"/>
      <c r="AJC17" s="98"/>
      <c r="AJD17" s="98"/>
      <c r="AJE17" s="98"/>
      <c r="AJF17" s="98"/>
      <c r="AJG17" s="98"/>
      <c r="AJH17" s="98"/>
      <c r="AJI17" s="98"/>
      <c r="AJJ17" s="98"/>
      <c r="AJK17" s="98"/>
      <c r="AJL17" s="98"/>
      <c r="AJM17" s="98"/>
      <c r="AJN17" s="98"/>
      <c r="AJO17" s="98"/>
      <c r="AJP17" s="98"/>
      <c r="AJQ17" s="98"/>
      <c r="AJR17" s="98"/>
      <c r="AJS17" s="98"/>
      <c r="AJT17" s="98"/>
      <c r="AJU17" s="98"/>
      <c r="AJV17" s="98"/>
      <c r="AJW17" s="98"/>
      <c r="AJX17" s="98"/>
      <c r="AJY17" s="98"/>
      <c r="AJZ17" s="98"/>
      <c r="AKA17" s="98"/>
      <c r="AKB17" s="98"/>
      <c r="AKC17" s="98"/>
      <c r="AKD17" s="98"/>
      <c r="AKE17" s="98"/>
    </row>
    <row r="18" spans="1:967" s="66" customFormat="1" ht="14.25" customHeight="1">
      <c r="A18" s="98"/>
      <c r="B18" s="314"/>
      <c r="C18" s="326" t="s">
        <v>17</v>
      </c>
      <c r="D18" s="321" t="s">
        <v>344</v>
      </c>
      <c r="E18" s="253">
        <v>7679.15129094245</v>
      </c>
      <c r="F18" s="253">
        <f>Calculations!E31</f>
        <v>20000</v>
      </c>
      <c r="G18" s="253">
        <v>21233.2482941739</v>
      </c>
      <c r="H18" s="335">
        <f>Calculations!O31</f>
        <v>20000</v>
      </c>
      <c r="I18" s="136"/>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c r="CZ18" s="98"/>
      <c r="DA18" s="98"/>
      <c r="DB18" s="98"/>
      <c r="DC18" s="98"/>
      <c r="DD18" s="98"/>
      <c r="DE18" s="98"/>
      <c r="DF18" s="98"/>
      <c r="DG18" s="98"/>
      <c r="DH18" s="98"/>
      <c r="DI18" s="98"/>
      <c r="DJ18" s="98"/>
      <c r="DK18" s="98"/>
      <c r="DL18" s="98"/>
      <c r="DM18" s="98"/>
      <c r="DN18" s="98"/>
      <c r="DO18" s="98"/>
      <c r="DP18" s="98"/>
      <c r="DQ18" s="98"/>
      <c r="DR18" s="98"/>
      <c r="DS18" s="98"/>
      <c r="DT18" s="98"/>
      <c r="DU18" s="98"/>
      <c r="DV18" s="98"/>
      <c r="DW18" s="98"/>
      <c r="DX18" s="98"/>
      <c r="DY18" s="98"/>
      <c r="DZ18" s="98"/>
      <c r="EA18" s="98"/>
      <c r="EB18" s="98"/>
      <c r="EC18" s="98"/>
      <c r="ED18" s="98"/>
      <c r="EE18" s="98"/>
      <c r="EF18" s="98"/>
      <c r="EG18" s="98"/>
      <c r="EH18" s="98"/>
      <c r="EI18" s="98"/>
      <c r="EJ18" s="98"/>
      <c r="EK18" s="98"/>
      <c r="EL18" s="98"/>
      <c r="EM18" s="98"/>
      <c r="EN18" s="98"/>
      <c r="EO18" s="98"/>
      <c r="EP18" s="98"/>
      <c r="EQ18" s="98"/>
      <c r="ER18" s="98"/>
      <c r="ES18" s="98"/>
      <c r="ET18" s="98"/>
      <c r="EU18" s="98"/>
      <c r="EV18" s="98"/>
      <c r="EW18" s="98"/>
      <c r="EX18" s="98"/>
      <c r="EY18" s="98"/>
      <c r="EZ18" s="98"/>
      <c r="FA18" s="98"/>
      <c r="FB18" s="98"/>
      <c r="FC18" s="98"/>
      <c r="FD18" s="98"/>
      <c r="FE18" s="98"/>
      <c r="FF18" s="98"/>
      <c r="FG18" s="98"/>
      <c r="FH18" s="98"/>
      <c r="FI18" s="98"/>
      <c r="FJ18" s="98"/>
      <c r="FK18" s="98"/>
      <c r="FL18" s="98"/>
      <c r="FM18" s="98"/>
      <c r="FN18" s="98"/>
      <c r="FO18" s="98"/>
      <c r="FP18" s="98"/>
      <c r="FQ18" s="98"/>
      <c r="FR18" s="98"/>
      <c r="FS18" s="98"/>
      <c r="FT18" s="98"/>
      <c r="FU18" s="98"/>
      <c r="FV18" s="98"/>
      <c r="FW18" s="98"/>
      <c r="FX18" s="98"/>
      <c r="FY18" s="98"/>
      <c r="FZ18" s="98"/>
      <c r="GA18" s="98"/>
      <c r="GB18" s="98"/>
      <c r="GC18" s="98"/>
      <c r="GD18" s="98"/>
      <c r="GE18" s="98"/>
      <c r="GF18" s="98"/>
      <c r="GG18" s="98"/>
      <c r="GH18" s="98"/>
      <c r="GI18" s="98"/>
      <c r="GJ18" s="98"/>
      <c r="GK18" s="98"/>
      <c r="GL18" s="98"/>
      <c r="GM18" s="98"/>
      <c r="GN18" s="98"/>
      <c r="GO18" s="98"/>
      <c r="GP18" s="98"/>
      <c r="GQ18" s="98"/>
      <c r="GR18" s="98"/>
      <c r="GS18" s="98"/>
      <c r="GT18" s="98"/>
      <c r="GU18" s="98"/>
      <c r="GV18" s="98"/>
      <c r="GW18" s="98"/>
      <c r="GX18" s="98"/>
      <c r="GY18" s="98"/>
      <c r="GZ18" s="98"/>
      <c r="HA18" s="98"/>
      <c r="HB18" s="98"/>
      <c r="HC18" s="98"/>
      <c r="HD18" s="98"/>
      <c r="HE18" s="98"/>
      <c r="HF18" s="98"/>
      <c r="HG18" s="98"/>
      <c r="HH18" s="98"/>
      <c r="HI18" s="98"/>
      <c r="HJ18" s="98"/>
      <c r="HK18" s="98"/>
      <c r="HL18" s="98"/>
      <c r="HM18" s="98"/>
      <c r="HN18" s="98"/>
      <c r="HO18" s="98"/>
      <c r="HP18" s="98"/>
      <c r="HQ18" s="98"/>
      <c r="HR18" s="98"/>
      <c r="HS18" s="98"/>
      <c r="HT18" s="98"/>
      <c r="HU18" s="98"/>
      <c r="HV18" s="98"/>
      <c r="HW18" s="98"/>
      <c r="HX18" s="98"/>
      <c r="HY18" s="98"/>
      <c r="HZ18" s="98"/>
      <c r="IA18" s="98"/>
      <c r="IB18" s="98"/>
      <c r="IC18" s="98"/>
      <c r="ID18" s="98"/>
      <c r="IE18" s="98"/>
      <c r="IF18" s="98"/>
      <c r="IG18" s="98"/>
      <c r="IH18" s="98"/>
      <c r="II18" s="98"/>
      <c r="IJ18" s="98"/>
      <c r="IK18" s="98"/>
      <c r="IL18" s="98"/>
      <c r="IM18" s="98"/>
      <c r="IN18" s="98"/>
      <c r="IO18" s="98"/>
      <c r="IP18" s="98"/>
      <c r="IQ18" s="98"/>
      <c r="IR18" s="98"/>
      <c r="IS18" s="98"/>
      <c r="IT18" s="98"/>
      <c r="IU18" s="98"/>
      <c r="IV18" s="98"/>
      <c r="IW18" s="98"/>
      <c r="IX18" s="98"/>
      <c r="IY18" s="98"/>
      <c r="IZ18" s="98"/>
      <c r="JA18" s="98"/>
      <c r="JB18" s="98"/>
      <c r="JC18" s="98"/>
      <c r="JD18" s="98"/>
      <c r="JE18" s="98"/>
      <c r="JF18" s="98"/>
      <c r="JG18" s="98"/>
      <c r="JH18" s="98"/>
      <c r="JI18" s="98"/>
      <c r="JJ18" s="98"/>
      <c r="JK18" s="98"/>
      <c r="JL18" s="98"/>
      <c r="JM18" s="98"/>
      <c r="JN18" s="98"/>
      <c r="JO18" s="98"/>
      <c r="JP18" s="98"/>
      <c r="JQ18" s="98"/>
      <c r="JR18" s="98"/>
      <c r="JS18" s="98"/>
      <c r="JT18" s="98"/>
      <c r="JU18" s="98"/>
      <c r="JV18" s="98"/>
      <c r="JW18" s="98"/>
      <c r="JX18" s="98"/>
      <c r="JY18" s="98"/>
      <c r="JZ18" s="98"/>
      <c r="KA18" s="98"/>
      <c r="KB18" s="98"/>
      <c r="KC18" s="98"/>
      <c r="KD18" s="98"/>
      <c r="KE18" s="98"/>
      <c r="KF18" s="98"/>
      <c r="KG18" s="98"/>
      <c r="KH18" s="98"/>
      <c r="KI18" s="98"/>
      <c r="KJ18" s="98"/>
      <c r="KK18" s="98"/>
      <c r="KL18" s="98"/>
      <c r="KM18" s="98"/>
      <c r="KN18" s="98"/>
      <c r="KO18" s="98"/>
      <c r="KP18" s="98"/>
      <c r="KQ18" s="98"/>
      <c r="KR18" s="98"/>
      <c r="KS18" s="98"/>
      <c r="KT18" s="98"/>
      <c r="KU18" s="98"/>
      <c r="KV18" s="98"/>
      <c r="KW18" s="98"/>
      <c r="KX18" s="98"/>
      <c r="KY18" s="98"/>
      <c r="KZ18" s="98"/>
      <c r="LA18" s="98"/>
      <c r="LB18" s="98"/>
      <c r="LC18" s="98"/>
      <c r="LD18" s="98"/>
      <c r="LE18" s="98"/>
      <c r="LF18" s="98"/>
      <c r="LG18" s="98"/>
      <c r="LH18" s="98"/>
      <c r="LI18" s="98"/>
      <c r="LJ18" s="98"/>
      <c r="LK18" s="98"/>
      <c r="LL18" s="98"/>
      <c r="LM18" s="98"/>
      <c r="LN18" s="98"/>
      <c r="LO18" s="98"/>
      <c r="LP18" s="98"/>
      <c r="LQ18" s="98"/>
      <c r="LR18" s="98"/>
      <c r="LS18" s="98"/>
      <c r="LT18" s="98"/>
      <c r="LU18" s="98"/>
      <c r="LV18" s="98"/>
      <c r="LW18" s="98"/>
      <c r="LX18" s="98"/>
      <c r="LY18" s="98"/>
      <c r="LZ18" s="98"/>
      <c r="MA18" s="98"/>
      <c r="MB18" s="98"/>
      <c r="MC18" s="98"/>
      <c r="MD18" s="98"/>
      <c r="ME18" s="98"/>
      <c r="MF18" s="98"/>
      <c r="MG18" s="98"/>
      <c r="MH18" s="98"/>
      <c r="MI18" s="98"/>
      <c r="MJ18" s="98"/>
      <c r="MK18" s="98"/>
      <c r="ML18" s="98"/>
      <c r="MM18" s="98"/>
      <c r="MN18" s="98"/>
      <c r="MO18" s="98"/>
      <c r="MP18" s="98"/>
      <c r="MQ18" s="98"/>
      <c r="MR18" s="98"/>
      <c r="MS18" s="98"/>
      <c r="MT18" s="98"/>
      <c r="MU18" s="98"/>
      <c r="MV18" s="98"/>
      <c r="MW18" s="98"/>
      <c r="MX18" s="98"/>
      <c r="MY18" s="98"/>
      <c r="MZ18" s="98"/>
      <c r="NA18" s="98"/>
      <c r="NB18" s="98"/>
      <c r="NC18" s="98"/>
      <c r="ND18" s="98"/>
      <c r="NE18" s="98"/>
      <c r="NF18" s="98"/>
      <c r="NG18" s="98"/>
      <c r="NH18" s="98"/>
      <c r="NI18" s="98"/>
      <c r="NJ18" s="98"/>
      <c r="NK18" s="98"/>
      <c r="NL18" s="98"/>
      <c r="NM18" s="98"/>
      <c r="NN18" s="98"/>
      <c r="NO18" s="98"/>
      <c r="NP18" s="98"/>
      <c r="NQ18" s="98"/>
      <c r="NR18" s="98"/>
      <c r="NS18" s="98"/>
      <c r="NT18" s="98"/>
      <c r="NU18" s="98"/>
      <c r="NV18" s="98"/>
      <c r="NW18" s="98"/>
      <c r="NX18" s="98"/>
      <c r="NY18" s="98"/>
      <c r="NZ18" s="98"/>
      <c r="OA18" s="98"/>
      <c r="OB18" s="98"/>
      <c r="OC18" s="98"/>
      <c r="OD18" s="98"/>
      <c r="OE18" s="98"/>
      <c r="OF18" s="98"/>
      <c r="OG18" s="98"/>
      <c r="OH18" s="98"/>
      <c r="OI18" s="98"/>
      <c r="OJ18" s="98"/>
      <c r="OK18" s="98"/>
      <c r="OL18" s="98"/>
      <c r="OM18" s="98"/>
      <c r="ON18" s="98"/>
      <c r="OO18" s="98"/>
      <c r="OP18" s="98"/>
      <c r="OQ18" s="98"/>
      <c r="OR18" s="98"/>
      <c r="OS18" s="98"/>
      <c r="OT18" s="98"/>
      <c r="OU18" s="98"/>
      <c r="OV18" s="98"/>
      <c r="OW18" s="98"/>
      <c r="OX18" s="98"/>
      <c r="OY18" s="98"/>
      <c r="OZ18" s="98"/>
      <c r="PA18" s="98"/>
      <c r="PB18" s="98"/>
      <c r="PC18" s="98"/>
      <c r="PD18" s="98"/>
      <c r="PE18" s="98"/>
      <c r="PF18" s="98"/>
      <c r="PG18" s="98"/>
      <c r="PH18" s="98"/>
      <c r="PI18" s="98"/>
      <c r="PJ18" s="98"/>
      <c r="PK18" s="98"/>
      <c r="PL18" s="98"/>
      <c r="PM18" s="98"/>
      <c r="PN18" s="98"/>
      <c r="PO18" s="98"/>
      <c r="PP18" s="98"/>
      <c r="PQ18" s="98"/>
      <c r="PR18" s="98"/>
      <c r="PS18" s="98"/>
      <c r="PT18" s="98"/>
      <c r="PU18" s="98"/>
      <c r="PV18" s="98"/>
      <c r="PW18" s="98"/>
      <c r="PX18" s="98"/>
      <c r="PY18" s="98"/>
      <c r="PZ18" s="98"/>
      <c r="QA18" s="98"/>
      <c r="QB18" s="98"/>
      <c r="QC18" s="98"/>
      <c r="QD18" s="98"/>
      <c r="QE18" s="98"/>
      <c r="QF18" s="98"/>
      <c r="QG18" s="98"/>
      <c r="QH18" s="98"/>
      <c r="QI18" s="98"/>
      <c r="QJ18" s="98"/>
      <c r="QK18" s="98"/>
      <c r="QL18" s="98"/>
      <c r="QM18" s="98"/>
      <c r="QN18" s="98"/>
      <c r="QO18" s="98"/>
      <c r="QP18" s="98"/>
      <c r="QQ18" s="98"/>
      <c r="QR18" s="98"/>
      <c r="QS18" s="98"/>
      <c r="QT18" s="98"/>
      <c r="QU18" s="98"/>
      <c r="QV18" s="98"/>
      <c r="QW18" s="98"/>
      <c r="QX18" s="98"/>
      <c r="QY18" s="98"/>
      <c r="QZ18" s="98"/>
      <c r="RA18" s="98"/>
      <c r="RB18" s="98"/>
      <c r="RC18" s="98"/>
      <c r="RD18" s="98"/>
      <c r="RE18" s="98"/>
      <c r="RF18" s="98"/>
      <c r="RG18" s="98"/>
      <c r="RH18" s="98"/>
      <c r="RI18" s="98"/>
      <c r="RJ18" s="98"/>
      <c r="RK18" s="98"/>
      <c r="RL18" s="98"/>
      <c r="RM18" s="98"/>
      <c r="RN18" s="98"/>
      <c r="RO18" s="98"/>
      <c r="RP18" s="98"/>
      <c r="RQ18" s="98"/>
      <c r="RR18" s="98"/>
      <c r="RS18" s="98"/>
      <c r="RT18" s="98"/>
      <c r="RU18" s="98"/>
      <c r="RV18" s="98"/>
      <c r="RW18" s="98"/>
      <c r="RX18" s="98"/>
      <c r="RY18" s="98"/>
      <c r="RZ18" s="98"/>
      <c r="SA18" s="98"/>
      <c r="SB18" s="98"/>
      <c r="SC18" s="98"/>
      <c r="SD18" s="98"/>
      <c r="SE18" s="98"/>
      <c r="SF18" s="98"/>
      <c r="SG18" s="98"/>
      <c r="SH18" s="98"/>
      <c r="SI18" s="98"/>
      <c r="SJ18" s="98"/>
      <c r="SK18" s="98"/>
      <c r="SL18" s="98"/>
      <c r="SM18" s="98"/>
      <c r="SN18" s="98"/>
      <c r="SO18" s="98"/>
      <c r="SP18" s="98"/>
      <c r="SQ18" s="98"/>
      <c r="SR18" s="98"/>
      <c r="SS18" s="98"/>
      <c r="ST18" s="98"/>
      <c r="SU18" s="98"/>
      <c r="SV18" s="98"/>
      <c r="SW18" s="98"/>
      <c r="SX18" s="98"/>
      <c r="SY18" s="98"/>
      <c r="SZ18" s="98"/>
      <c r="TA18" s="98"/>
      <c r="TB18" s="98"/>
      <c r="TC18" s="98"/>
      <c r="TD18" s="98"/>
      <c r="TE18" s="98"/>
      <c r="TF18" s="98"/>
      <c r="TG18" s="98"/>
      <c r="TH18" s="98"/>
      <c r="TI18" s="98"/>
      <c r="TJ18" s="98"/>
      <c r="TK18" s="98"/>
      <c r="TL18" s="98"/>
      <c r="TM18" s="98"/>
      <c r="TN18" s="98"/>
      <c r="TO18" s="98"/>
      <c r="TP18" s="98"/>
      <c r="TQ18" s="98"/>
      <c r="TR18" s="98"/>
      <c r="TS18" s="98"/>
      <c r="TT18" s="98"/>
      <c r="TU18" s="98"/>
      <c r="TV18" s="98"/>
      <c r="TW18" s="98"/>
      <c r="TX18" s="98"/>
      <c r="TY18" s="98"/>
      <c r="TZ18" s="98"/>
      <c r="UA18" s="98"/>
      <c r="UB18" s="98"/>
      <c r="UC18" s="98"/>
      <c r="UD18" s="98"/>
      <c r="UE18" s="98"/>
      <c r="UF18" s="98"/>
      <c r="UG18" s="98"/>
      <c r="UH18" s="98"/>
      <c r="UI18" s="98"/>
      <c r="UJ18" s="98"/>
      <c r="UK18" s="98"/>
      <c r="UL18" s="98"/>
      <c r="UM18" s="98"/>
      <c r="UN18" s="98"/>
      <c r="UO18" s="98"/>
      <c r="UP18" s="98"/>
      <c r="UQ18" s="98"/>
      <c r="UR18" s="98"/>
      <c r="US18" s="98"/>
      <c r="UT18" s="98"/>
      <c r="UU18" s="98"/>
      <c r="UV18" s="98"/>
      <c r="UW18" s="98"/>
      <c r="UX18" s="98"/>
      <c r="UY18" s="98"/>
      <c r="UZ18" s="98"/>
      <c r="VA18" s="98"/>
      <c r="VB18" s="98"/>
      <c r="VC18" s="98"/>
      <c r="VD18" s="98"/>
      <c r="VE18" s="98"/>
      <c r="VF18" s="98"/>
      <c r="VG18" s="98"/>
      <c r="VH18" s="98"/>
      <c r="VI18" s="98"/>
      <c r="VJ18" s="98"/>
      <c r="VK18" s="98"/>
      <c r="VL18" s="98"/>
      <c r="VM18" s="98"/>
      <c r="VN18" s="98"/>
      <c r="VO18" s="98"/>
      <c r="VP18" s="98"/>
      <c r="VQ18" s="98"/>
      <c r="VR18" s="98"/>
      <c r="VS18" s="98"/>
      <c r="VT18" s="98"/>
      <c r="VU18" s="98"/>
      <c r="VV18" s="98"/>
      <c r="VW18" s="98"/>
      <c r="VX18" s="98"/>
      <c r="VY18" s="98"/>
      <c r="VZ18" s="98"/>
      <c r="WA18" s="98"/>
      <c r="WB18" s="98"/>
      <c r="WC18" s="98"/>
      <c r="WD18" s="98"/>
      <c r="WE18" s="98"/>
      <c r="WF18" s="98"/>
      <c r="WG18" s="98"/>
      <c r="WH18" s="98"/>
      <c r="WI18" s="98"/>
      <c r="WJ18" s="98"/>
      <c r="WK18" s="98"/>
      <c r="WL18" s="98"/>
      <c r="WM18" s="98"/>
      <c r="WN18" s="98"/>
      <c r="WO18" s="98"/>
      <c r="WP18" s="98"/>
      <c r="WQ18" s="98"/>
      <c r="WR18" s="98"/>
      <c r="WS18" s="98"/>
      <c r="WT18" s="98"/>
      <c r="WU18" s="98"/>
      <c r="WV18" s="98"/>
      <c r="WW18" s="98"/>
      <c r="WX18" s="98"/>
      <c r="WY18" s="98"/>
      <c r="WZ18" s="98"/>
      <c r="XA18" s="98"/>
      <c r="XB18" s="98"/>
      <c r="XC18" s="98"/>
      <c r="XD18" s="98"/>
      <c r="XE18" s="98"/>
      <c r="XF18" s="98"/>
      <c r="XG18" s="98"/>
      <c r="XH18" s="98"/>
      <c r="XI18" s="98"/>
      <c r="XJ18" s="98"/>
      <c r="XK18" s="98"/>
      <c r="XL18" s="98"/>
      <c r="XM18" s="98"/>
      <c r="XN18" s="98"/>
      <c r="XO18" s="98"/>
      <c r="XP18" s="98"/>
      <c r="XQ18" s="98"/>
      <c r="XR18" s="98"/>
      <c r="XS18" s="98"/>
      <c r="XT18" s="98"/>
      <c r="XU18" s="98"/>
      <c r="XV18" s="98"/>
      <c r="XW18" s="98"/>
      <c r="XX18" s="98"/>
      <c r="XY18" s="98"/>
      <c r="XZ18" s="98"/>
      <c r="YA18" s="98"/>
      <c r="YB18" s="98"/>
      <c r="YC18" s="98"/>
      <c r="YD18" s="98"/>
      <c r="YE18" s="98"/>
      <c r="YF18" s="98"/>
      <c r="YG18" s="98"/>
      <c r="YH18" s="98"/>
      <c r="YI18" s="98"/>
      <c r="YJ18" s="98"/>
      <c r="YK18" s="98"/>
      <c r="YL18" s="98"/>
      <c r="YM18" s="98"/>
      <c r="YN18" s="98"/>
      <c r="YO18" s="98"/>
      <c r="YP18" s="98"/>
      <c r="YQ18" s="98"/>
      <c r="YR18" s="98"/>
      <c r="YS18" s="98"/>
      <c r="YT18" s="98"/>
      <c r="YU18" s="98"/>
      <c r="YV18" s="98"/>
      <c r="YW18" s="98"/>
      <c r="YX18" s="98"/>
      <c r="YY18" s="98"/>
      <c r="YZ18" s="98"/>
      <c r="ZA18" s="98"/>
      <c r="ZB18" s="98"/>
      <c r="ZC18" s="98"/>
      <c r="ZD18" s="98"/>
      <c r="ZE18" s="98"/>
      <c r="ZF18" s="98"/>
      <c r="ZG18" s="98"/>
      <c r="ZH18" s="98"/>
      <c r="ZI18" s="98"/>
      <c r="ZJ18" s="98"/>
      <c r="ZK18" s="98"/>
      <c r="ZL18" s="98"/>
      <c r="ZM18" s="98"/>
      <c r="ZN18" s="98"/>
      <c r="ZO18" s="98"/>
      <c r="ZP18" s="98"/>
      <c r="ZQ18" s="98"/>
      <c r="ZR18" s="98"/>
      <c r="ZS18" s="98"/>
      <c r="ZT18" s="98"/>
      <c r="ZU18" s="98"/>
      <c r="ZV18" s="98"/>
      <c r="ZW18" s="98"/>
      <c r="ZX18" s="98"/>
      <c r="ZY18" s="98"/>
      <c r="ZZ18" s="98"/>
      <c r="AAA18" s="98"/>
      <c r="AAB18" s="98"/>
      <c r="AAC18" s="98"/>
      <c r="AAD18" s="98"/>
      <c r="AAE18" s="98"/>
      <c r="AAF18" s="98"/>
      <c r="AAG18" s="98"/>
      <c r="AAH18" s="98"/>
      <c r="AAI18" s="98"/>
      <c r="AAJ18" s="98"/>
      <c r="AAK18" s="98"/>
      <c r="AAL18" s="98"/>
      <c r="AAM18" s="98"/>
      <c r="AAN18" s="98"/>
      <c r="AAO18" s="98"/>
      <c r="AAP18" s="98"/>
      <c r="AAQ18" s="98"/>
      <c r="AAR18" s="98"/>
      <c r="AAS18" s="98"/>
      <c r="AAT18" s="98"/>
      <c r="AAU18" s="98"/>
      <c r="AAV18" s="98"/>
      <c r="AAW18" s="98"/>
      <c r="AAX18" s="98"/>
      <c r="AAY18" s="98"/>
      <c r="AAZ18" s="98"/>
      <c r="ABA18" s="98"/>
      <c r="ABB18" s="98"/>
      <c r="ABC18" s="98"/>
      <c r="ABD18" s="98"/>
      <c r="ABE18" s="98"/>
      <c r="ABF18" s="98"/>
      <c r="ABG18" s="98"/>
      <c r="ABH18" s="98"/>
      <c r="ABI18" s="98"/>
      <c r="ABJ18" s="98"/>
      <c r="ABK18" s="98"/>
      <c r="ABL18" s="98"/>
      <c r="ABM18" s="98"/>
      <c r="ABN18" s="98"/>
      <c r="ABO18" s="98"/>
      <c r="ABP18" s="98"/>
      <c r="ABQ18" s="98"/>
      <c r="ABR18" s="98"/>
      <c r="ABS18" s="98"/>
      <c r="ABT18" s="98"/>
      <c r="ABU18" s="98"/>
      <c r="ABV18" s="98"/>
      <c r="ABW18" s="98"/>
      <c r="ABX18" s="98"/>
      <c r="ABY18" s="98"/>
      <c r="ABZ18" s="98"/>
      <c r="ACA18" s="98"/>
      <c r="ACB18" s="98"/>
      <c r="ACC18" s="98"/>
      <c r="ACD18" s="98"/>
      <c r="ACE18" s="98"/>
      <c r="ACF18" s="98"/>
      <c r="ACG18" s="98"/>
      <c r="ACH18" s="98"/>
      <c r="ACI18" s="98"/>
      <c r="ACJ18" s="98"/>
      <c r="ACK18" s="98"/>
      <c r="ACL18" s="98"/>
      <c r="ACM18" s="98"/>
      <c r="ACN18" s="98"/>
      <c r="ACO18" s="98"/>
      <c r="ACP18" s="98"/>
      <c r="ACQ18" s="98"/>
      <c r="ACR18" s="98"/>
      <c r="ACS18" s="98"/>
      <c r="ACT18" s="98"/>
      <c r="ACU18" s="98"/>
      <c r="ACV18" s="98"/>
      <c r="ACW18" s="98"/>
      <c r="ACX18" s="98"/>
      <c r="ACY18" s="98"/>
      <c r="ACZ18" s="98"/>
      <c r="ADA18" s="98"/>
      <c r="ADB18" s="98"/>
      <c r="ADC18" s="98"/>
      <c r="ADD18" s="98"/>
      <c r="ADE18" s="98"/>
      <c r="ADF18" s="98"/>
      <c r="ADG18" s="98"/>
      <c r="ADH18" s="98"/>
      <c r="ADI18" s="98"/>
      <c r="ADJ18" s="98"/>
      <c r="ADK18" s="98"/>
      <c r="ADL18" s="98"/>
      <c r="ADM18" s="98"/>
      <c r="ADN18" s="98"/>
      <c r="ADO18" s="98"/>
      <c r="ADP18" s="98"/>
      <c r="ADQ18" s="98"/>
      <c r="ADR18" s="98"/>
      <c r="ADS18" s="98"/>
      <c r="ADT18" s="98"/>
      <c r="ADU18" s="98"/>
      <c r="ADV18" s="98"/>
      <c r="ADW18" s="98"/>
      <c r="ADX18" s="98"/>
      <c r="ADY18" s="98"/>
      <c r="ADZ18" s="98"/>
      <c r="AEA18" s="98"/>
      <c r="AEB18" s="98"/>
      <c r="AEC18" s="98"/>
      <c r="AED18" s="98"/>
      <c r="AEE18" s="98"/>
      <c r="AEF18" s="98"/>
      <c r="AEG18" s="98"/>
      <c r="AEH18" s="98"/>
      <c r="AEI18" s="98"/>
      <c r="AEJ18" s="98"/>
      <c r="AEK18" s="98"/>
      <c r="AEL18" s="98"/>
      <c r="AEM18" s="98"/>
      <c r="AEN18" s="98"/>
      <c r="AEO18" s="98"/>
      <c r="AEP18" s="98"/>
      <c r="AEQ18" s="98"/>
      <c r="AER18" s="98"/>
      <c r="AES18" s="98"/>
      <c r="AET18" s="98"/>
      <c r="AEU18" s="98"/>
      <c r="AEV18" s="98"/>
      <c r="AEW18" s="98"/>
      <c r="AEX18" s="98"/>
      <c r="AEY18" s="98"/>
      <c r="AEZ18" s="98"/>
      <c r="AFA18" s="98"/>
      <c r="AFB18" s="98"/>
      <c r="AFC18" s="98"/>
      <c r="AFD18" s="98"/>
      <c r="AFE18" s="98"/>
      <c r="AFF18" s="98"/>
      <c r="AFG18" s="98"/>
      <c r="AFH18" s="98"/>
      <c r="AFI18" s="98"/>
      <c r="AFJ18" s="98"/>
      <c r="AFK18" s="98"/>
      <c r="AFL18" s="98"/>
      <c r="AFM18" s="98"/>
      <c r="AFN18" s="98"/>
      <c r="AFO18" s="98"/>
      <c r="AFP18" s="98"/>
      <c r="AFQ18" s="98"/>
      <c r="AFR18" s="98"/>
      <c r="AFS18" s="98"/>
      <c r="AFT18" s="98"/>
      <c r="AFU18" s="98"/>
      <c r="AFV18" s="98"/>
      <c r="AFW18" s="98"/>
      <c r="AFX18" s="98"/>
      <c r="AFY18" s="98"/>
      <c r="AFZ18" s="98"/>
      <c r="AGA18" s="98"/>
      <c r="AGB18" s="98"/>
      <c r="AGC18" s="98"/>
      <c r="AGD18" s="98"/>
      <c r="AGE18" s="98"/>
      <c r="AGF18" s="98"/>
      <c r="AGG18" s="98"/>
      <c r="AGH18" s="98"/>
      <c r="AGI18" s="98"/>
      <c r="AGJ18" s="98"/>
      <c r="AGK18" s="98"/>
      <c r="AGL18" s="98"/>
      <c r="AGM18" s="98"/>
      <c r="AGN18" s="98"/>
      <c r="AGO18" s="98"/>
      <c r="AGP18" s="98"/>
      <c r="AGQ18" s="98"/>
      <c r="AGR18" s="98"/>
      <c r="AGS18" s="98"/>
      <c r="AGT18" s="98"/>
      <c r="AGU18" s="98"/>
      <c r="AGV18" s="98"/>
      <c r="AGW18" s="98"/>
      <c r="AGX18" s="98"/>
      <c r="AGY18" s="98"/>
      <c r="AGZ18" s="98"/>
      <c r="AHA18" s="98"/>
      <c r="AHB18" s="98"/>
      <c r="AHC18" s="98"/>
      <c r="AHD18" s="98"/>
      <c r="AHE18" s="98"/>
      <c r="AHF18" s="98"/>
      <c r="AHG18" s="98"/>
      <c r="AHH18" s="98"/>
      <c r="AHI18" s="98"/>
      <c r="AHJ18" s="98"/>
      <c r="AHK18" s="98"/>
      <c r="AHL18" s="98"/>
      <c r="AHM18" s="98"/>
      <c r="AHN18" s="98"/>
      <c r="AHO18" s="98"/>
      <c r="AHP18" s="98"/>
      <c r="AHQ18" s="98"/>
      <c r="AHR18" s="98"/>
      <c r="AHS18" s="98"/>
      <c r="AHT18" s="98"/>
      <c r="AHU18" s="98"/>
      <c r="AHV18" s="98"/>
      <c r="AHW18" s="98"/>
      <c r="AHX18" s="98"/>
      <c r="AHY18" s="98"/>
      <c r="AHZ18" s="98"/>
      <c r="AIA18" s="98"/>
      <c r="AIB18" s="98"/>
      <c r="AIC18" s="98"/>
      <c r="AID18" s="98"/>
      <c r="AIE18" s="98"/>
      <c r="AIF18" s="98"/>
      <c r="AIG18" s="98"/>
      <c r="AIH18" s="98"/>
      <c r="AII18" s="98"/>
      <c r="AIJ18" s="98"/>
      <c r="AIK18" s="98"/>
      <c r="AIL18" s="98"/>
      <c r="AIM18" s="98"/>
      <c r="AIN18" s="98"/>
      <c r="AIO18" s="98"/>
      <c r="AIP18" s="98"/>
      <c r="AIQ18" s="98"/>
      <c r="AIR18" s="98"/>
      <c r="AIS18" s="98"/>
      <c r="AIT18" s="98"/>
      <c r="AIU18" s="98"/>
      <c r="AIV18" s="98"/>
      <c r="AIW18" s="98"/>
      <c r="AIX18" s="98"/>
      <c r="AIY18" s="98"/>
      <c r="AIZ18" s="98"/>
      <c r="AJA18" s="98"/>
      <c r="AJB18" s="98"/>
      <c r="AJC18" s="98"/>
      <c r="AJD18" s="98"/>
      <c r="AJE18" s="98"/>
      <c r="AJF18" s="98"/>
      <c r="AJG18" s="98"/>
      <c r="AJH18" s="98"/>
      <c r="AJI18" s="98"/>
      <c r="AJJ18" s="98"/>
      <c r="AJK18" s="98"/>
      <c r="AJL18" s="98"/>
      <c r="AJM18" s="98"/>
      <c r="AJN18" s="98"/>
      <c r="AJO18" s="98"/>
      <c r="AJP18" s="98"/>
      <c r="AJQ18" s="98"/>
      <c r="AJR18" s="98"/>
      <c r="AJS18" s="98"/>
      <c r="AJT18" s="98"/>
      <c r="AJU18" s="98"/>
      <c r="AJV18" s="98"/>
      <c r="AJW18" s="98"/>
      <c r="AJX18" s="98"/>
      <c r="AJY18" s="98"/>
      <c r="AJZ18" s="98"/>
      <c r="AKA18" s="98"/>
      <c r="AKB18" s="98"/>
      <c r="AKC18" s="98"/>
      <c r="AKD18" s="98"/>
      <c r="AKE18" s="98"/>
    </row>
    <row r="19" spans="1:967">
      <c r="A19" s="98"/>
      <c r="B19" s="314"/>
      <c r="C19" s="320" t="s">
        <v>22</v>
      </c>
      <c r="D19" s="321" t="s">
        <v>345</v>
      </c>
      <c r="E19" s="253">
        <v>2350</v>
      </c>
      <c r="F19" s="253">
        <f>Calculations!E36*Calculations!E10</f>
        <v>1382.4995552818405</v>
      </c>
      <c r="G19" s="253">
        <v>3800</v>
      </c>
      <c r="H19" s="334">
        <f>Calculations!O36*Calculations!O10</f>
        <v>801.24799967260162</v>
      </c>
      <c r="I19" s="136"/>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c r="BY19" s="98"/>
      <c r="BZ19" s="98"/>
      <c r="CA19" s="98"/>
      <c r="CB19" s="98"/>
      <c r="CC19" s="98"/>
      <c r="CD19" s="98"/>
      <c r="CE19" s="98"/>
      <c r="CF19" s="98"/>
      <c r="CG19" s="98"/>
      <c r="CH19" s="98"/>
      <c r="CI19" s="98"/>
      <c r="CJ19" s="98"/>
      <c r="CK19" s="98"/>
      <c r="CL19" s="98"/>
      <c r="CM19" s="98"/>
      <c r="CN19" s="98"/>
      <c r="CO19" s="98"/>
      <c r="CP19" s="98"/>
      <c r="CQ19" s="98"/>
      <c r="CR19" s="98"/>
      <c r="CS19" s="98"/>
      <c r="CT19" s="98"/>
      <c r="CU19" s="98"/>
      <c r="CV19" s="98"/>
      <c r="CW19" s="98"/>
      <c r="CX19" s="98"/>
      <c r="CY19" s="98"/>
      <c r="CZ19" s="98"/>
      <c r="DA19" s="98"/>
      <c r="DB19" s="98"/>
      <c r="DC19" s="98"/>
      <c r="DD19" s="98"/>
      <c r="DE19" s="98"/>
      <c r="DF19" s="98"/>
      <c r="DG19" s="98"/>
      <c r="DH19" s="98"/>
      <c r="DI19" s="98"/>
      <c r="DJ19" s="98"/>
      <c r="DK19" s="98"/>
      <c r="DL19" s="98"/>
      <c r="DM19" s="98"/>
      <c r="DN19" s="98"/>
      <c r="DO19" s="98"/>
      <c r="DP19" s="98"/>
      <c r="DQ19" s="98"/>
      <c r="DR19" s="98"/>
      <c r="DS19" s="98"/>
      <c r="DT19" s="98"/>
      <c r="DU19" s="98"/>
      <c r="DV19" s="98"/>
      <c r="DW19" s="98"/>
      <c r="DX19" s="98"/>
      <c r="DY19" s="98"/>
      <c r="DZ19" s="98"/>
      <c r="EA19" s="98"/>
      <c r="EB19" s="98"/>
      <c r="EC19" s="98"/>
      <c r="ED19" s="98"/>
      <c r="EE19" s="98"/>
      <c r="EF19" s="98"/>
      <c r="EG19" s="98"/>
      <c r="EH19" s="98"/>
      <c r="EI19" s="98"/>
      <c r="EJ19" s="98"/>
      <c r="EK19" s="98"/>
      <c r="EL19" s="98"/>
      <c r="EM19" s="98"/>
      <c r="EN19" s="98"/>
      <c r="EO19" s="98"/>
      <c r="EP19" s="98"/>
      <c r="EQ19" s="98"/>
      <c r="ER19" s="98"/>
      <c r="ES19" s="98"/>
      <c r="ET19" s="98"/>
      <c r="EU19" s="98"/>
      <c r="EV19" s="98"/>
      <c r="EW19" s="98"/>
      <c r="EX19" s="98"/>
      <c r="EY19" s="98"/>
      <c r="EZ19" s="98"/>
      <c r="FA19" s="98"/>
      <c r="FB19" s="98"/>
      <c r="FC19" s="98"/>
      <c r="FD19" s="98"/>
      <c r="FE19" s="98"/>
      <c r="FF19" s="98"/>
      <c r="FG19" s="98"/>
      <c r="FH19" s="98"/>
      <c r="FI19" s="98"/>
      <c r="FJ19" s="98"/>
      <c r="FK19" s="98"/>
      <c r="FL19" s="98"/>
      <c r="FM19" s="98"/>
      <c r="FN19" s="98"/>
      <c r="FO19" s="98"/>
      <c r="FP19" s="98"/>
      <c r="FQ19" s="98"/>
      <c r="FR19" s="98"/>
      <c r="FS19" s="98"/>
      <c r="FT19" s="98"/>
      <c r="FU19" s="98"/>
      <c r="FV19" s="98"/>
      <c r="FW19" s="98"/>
      <c r="FX19" s="98"/>
      <c r="FY19" s="98"/>
      <c r="FZ19" s="98"/>
      <c r="GA19" s="98"/>
      <c r="GB19" s="98"/>
      <c r="GC19" s="98"/>
      <c r="GD19" s="98"/>
      <c r="GE19" s="98"/>
      <c r="GF19" s="98"/>
      <c r="GG19" s="98"/>
      <c r="GH19" s="98"/>
      <c r="GI19" s="98"/>
      <c r="GJ19" s="98"/>
      <c r="GK19" s="98"/>
      <c r="GL19" s="98"/>
      <c r="GM19" s="98"/>
      <c r="GN19" s="98"/>
      <c r="GO19" s="98"/>
      <c r="GP19" s="98"/>
      <c r="GQ19" s="98"/>
      <c r="GR19" s="98"/>
      <c r="GS19" s="98"/>
      <c r="GT19" s="98"/>
      <c r="GU19" s="98"/>
      <c r="GV19" s="98"/>
      <c r="GW19" s="98"/>
      <c r="GX19" s="98"/>
      <c r="GY19" s="98"/>
      <c r="GZ19" s="98"/>
      <c r="HA19" s="98"/>
      <c r="HB19" s="98"/>
      <c r="HC19" s="98"/>
      <c r="HD19" s="98"/>
      <c r="HE19" s="98"/>
      <c r="HF19" s="98"/>
      <c r="HG19" s="98"/>
      <c r="HH19" s="98"/>
      <c r="HI19" s="98"/>
      <c r="HJ19" s="98"/>
      <c r="HK19" s="98"/>
      <c r="HL19" s="98"/>
      <c r="HM19" s="98"/>
      <c r="HN19" s="98"/>
      <c r="HO19" s="98"/>
      <c r="HP19" s="98"/>
      <c r="HQ19" s="98"/>
      <c r="HR19" s="98"/>
      <c r="HS19" s="98"/>
      <c r="HT19" s="98"/>
      <c r="HU19" s="98"/>
      <c r="HV19" s="98"/>
      <c r="HW19" s="98"/>
      <c r="HX19" s="98"/>
      <c r="HY19" s="98"/>
      <c r="HZ19" s="98"/>
      <c r="IA19" s="98"/>
      <c r="IB19" s="98"/>
      <c r="IC19" s="98"/>
      <c r="ID19" s="98"/>
      <c r="IE19" s="98"/>
      <c r="IF19" s="98"/>
      <c r="IG19" s="98"/>
      <c r="IH19" s="98"/>
      <c r="II19" s="98"/>
      <c r="IJ19" s="98"/>
      <c r="IK19" s="98"/>
      <c r="IL19" s="98"/>
      <c r="IM19" s="98"/>
      <c r="IN19" s="98"/>
      <c r="IO19" s="98"/>
      <c r="IP19" s="98"/>
      <c r="IQ19" s="98"/>
      <c r="IR19" s="98"/>
      <c r="IS19" s="98"/>
      <c r="IT19" s="98"/>
      <c r="IU19" s="98"/>
      <c r="IV19" s="98"/>
      <c r="IW19" s="98"/>
      <c r="IX19" s="98"/>
      <c r="IY19" s="98"/>
      <c r="IZ19" s="98"/>
      <c r="JA19" s="98"/>
      <c r="JB19" s="98"/>
      <c r="JC19" s="98"/>
      <c r="JD19" s="98"/>
      <c r="JE19" s="98"/>
      <c r="JF19" s="98"/>
      <c r="JG19" s="98"/>
      <c r="JH19" s="98"/>
      <c r="JI19" s="98"/>
      <c r="JJ19" s="98"/>
      <c r="JK19" s="98"/>
      <c r="JL19" s="98"/>
      <c r="JM19" s="98"/>
      <c r="JN19" s="98"/>
      <c r="JO19" s="98"/>
      <c r="JP19" s="98"/>
      <c r="JQ19" s="98"/>
      <c r="JR19" s="98"/>
      <c r="JS19" s="98"/>
      <c r="JT19" s="98"/>
      <c r="JU19" s="98"/>
      <c r="JV19" s="98"/>
      <c r="JW19" s="98"/>
      <c r="JX19" s="98"/>
      <c r="JY19" s="98"/>
      <c r="JZ19" s="98"/>
      <c r="KA19" s="98"/>
      <c r="KB19" s="98"/>
      <c r="KC19" s="98"/>
      <c r="KD19" s="98"/>
      <c r="KE19" s="98"/>
      <c r="KF19" s="98"/>
      <c r="KG19" s="98"/>
      <c r="KH19" s="98"/>
      <c r="KI19" s="98"/>
      <c r="KJ19" s="98"/>
      <c r="KK19" s="98"/>
      <c r="KL19" s="98"/>
      <c r="KM19" s="98"/>
      <c r="KN19" s="98"/>
      <c r="KO19" s="98"/>
      <c r="KP19" s="98"/>
      <c r="KQ19" s="98"/>
      <c r="KR19" s="98"/>
      <c r="KS19" s="98"/>
      <c r="KT19" s="98"/>
      <c r="KU19" s="98"/>
      <c r="KV19" s="98"/>
      <c r="KW19" s="98"/>
      <c r="KX19" s="98"/>
      <c r="KY19" s="98"/>
      <c r="KZ19" s="98"/>
      <c r="LA19" s="98"/>
      <c r="LB19" s="98"/>
      <c r="LC19" s="98"/>
      <c r="LD19" s="98"/>
      <c r="LE19" s="98"/>
      <c r="LF19" s="98"/>
      <c r="LG19" s="98"/>
      <c r="LH19" s="98"/>
      <c r="LI19" s="98"/>
      <c r="LJ19" s="98"/>
      <c r="LK19" s="98"/>
      <c r="LL19" s="98"/>
      <c r="LM19" s="98"/>
      <c r="LN19" s="98"/>
      <c r="LO19" s="98"/>
      <c r="LP19" s="98"/>
      <c r="LQ19" s="98"/>
      <c r="LR19" s="98"/>
      <c r="LS19" s="98"/>
      <c r="LT19" s="98"/>
      <c r="LU19" s="98"/>
      <c r="LV19" s="98"/>
      <c r="LW19" s="98"/>
      <c r="LX19" s="98"/>
      <c r="LY19" s="98"/>
      <c r="LZ19" s="98"/>
      <c r="MA19" s="98"/>
      <c r="MB19" s="98"/>
      <c r="MC19" s="98"/>
      <c r="MD19" s="98"/>
      <c r="ME19" s="98"/>
      <c r="MF19" s="98"/>
      <c r="MG19" s="98"/>
      <c r="MH19" s="98"/>
      <c r="MI19" s="98"/>
      <c r="MJ19" s="98"/>
      <c r="MK19" s="98"/>
      <c r="ML19" s="98"/>
      <c r="MM19" s="98"/>
      <c r="MN19" s="98"/>
      <c r="MO19" s="98"/>
      <c r="MP19" s="98"/>
      <c r="MQ19" s="98"/>
      <c r="MR19" s="98"/>
      <c r="MS19" s="98"/>
      <c r="MT19" s="98"/>
      <c r="MU19" s="98"/>
      <c r="MV19" s="98"/>
      <c r="MW19" s="98"/>
      <c r="MX19" s="98"/>
      <c r="MY19" s="98"/>
      <c r="MZ19" s="98"/>
      <c r="NA19" s="98"/>
      <c r="NB19" s="98"/>
      <c r="NC19" s="98"/>
      <c r="ND19" s="98"/>
      <c r="NE19" s="98"/>
      <c r="NF19" s="98"/>
      <c r="NG19" s="98"/>
      <c r="NH19" s="98"/>
      <c r="NI19" s="98"/>
      <c r="NJ19" s="98"/>
      <c r="NK19" s="98"/>
      <c r="NL19" s="98"/>
      <c r="NM19" s="98"/>
      <c r="NN19" s="98"/>
      <c r="NO19" s="98"/>
      <c r="NP19" s="98"/>
      <c r="NQ19" s="98"/>
      <c r="NR19" s="98"/>
      <c r="NS19" s="98"/>
      <c r="NT19" s="98"/>
      <c r="NU19" s="98"/>
      <c r="NV19" s="98"/>
      <c r="NW19" s="98"/>
      <c r="NX19" s="98"/>
      <c r="NY19" s="98"/>
      <c r="NZ19" s="98"/>
      <c r="OA19" s="98"/>
      <c r="OB19" s="98"/>
      <c r="OC19" s="98"/>
      <c r="OD19" s="98"/>
      <c r="OE19" s="98"/>
      <c r="OF19" s="98"/>
      <c r="OG19" s="98"/>
      <c r="OH19" s="98"/>
      <c r="OI19" s="98"/>
      <c r="OJ19" s="98"/>
      <c r="OK19" s="98"/>
      <c r="OL19" s="98"/>
      <c r="OM19" s="98"/>
      <c r="ON19" s="98"/>
      <c r="OO19" s="98"/>
      <c r="OP19" s="98"/>
      <c r="OQ19" s="98"/>
      <c r="OR19" s="98"/>
      <c r="OS19" s="98"/>
      <c r="OT19" s="98"/>
      <c r="OU19" s="98"/>
      <c r="OV19" s="98"/>
      <c r="OW19" s="98"/>
      <c r="OX19" s="98"/>
      <c r="OY19" s="98"/>
      <c r="OZ19" s="98"/>
      <c r="PA19" s="98"/>
      <c r="PB19" s="98"/>
      <c r="PC19" s="98"/>
      <c r="PD19" s="98"/>
      <c r="PE19" s="98"/>
      <c r="PF19" s="98"/>
      <c r="PG19" s="98"/>
      <c r="PH19" s="98"/>
      <c r="PI19" s="98"/>
      <c r="PJ19" s="98"/>
      <c r="PK19" s="98"/>
      <c r="PL19" s="98"/>
      <c r="PM19" s="98"/>
      <c r="PN19" s="98"/>
      <c r="PO19" s="98"/>
      <c r="PP19" s="98"/>
      <c r="PQ19" s="98"/>
      <c r="PR19" s="98"/>
      <c r="PS19" s="98"/>
      <c r="PT19" s="98"/>
      <c r="PU19" s="98"/>
      <c r="PV19" s="98"/>
      <c r="PW19" s="98"/>
      <c r="PX19" s="98"/>
      <c r="PY19" s="98"/>
      <c r="PZ19" s="98"/>
      <c r="QA19" s="98"/>
      <c r="QB19" s="98"/>
      <c r="QC19" s="98"/>
      <c r="QD19" s="98"/>
      <c r="QE19" s="98"/>
      <c r="QF19" s="98"/>
      <c r="QG19" s="98"/>
      <c r="QH19" s="98"/>
      <c r="QI19" s="98"/>
      <c r="QJ19" s="98"/>
      <c r="QK19" s="98"/>
      <c r="QL19" s="98"/>
      <c r="QM19" s="98"/>
      <c r="QN19" s="98"/>
      <c r="QO19" s="98"/>
      <c r="QP19" s="98"/>
      <c r="QQ19" s="98"/>
      <c r="QR19" s="98"/>
      <c r="QS19" s="98"/>
      <c r="QT19" s="98"/>
      <c r="QU19" s="98"/>
      <c r="QV19" s="98"/>
      <c r="QW19" s="98"/>
      <c r="QX19" s="98"/>
      <c r="QY19" s="98"/>
      <c r="QZ19" s="98"/>
      <c r="RA19" s="98"/>
      <c r="RB19" s="98"/>
      <c r="RC19" s="98"/>
      <c r="RD19" s="98"/>
      <c r="RE19" s="98"/>
      <c r="RF19" s="98"/>
      <c r="RG19" s="98"/>
      <c r="RH19" s="98"/>
      <c r="RI19" s="98"/>
      <c r="RJ19" s="98"/>
      <c r="RK19" s="98"/>
      <c r="RL19" s="98"/>
      <c r="RM19" s="98"/>
      <c r="RN19" s="98"/>
      <c r="RO19" s="98"/>
      <c r="RP19" s="98"/>
      <c r="RQ19" s="98"/>
      <c r="RR19" s="98"/>
      <c r="RS19" s="98"/>
      <c r="RT19" s="98"/>
      <c r="RU19" s="98"/>
      <c r="RV19" s="98"/>
      <c r="RW19" s="98"/>
      <c r="RX19" s="98"/>
      <c r="RY19" s="98"/>
      <c r="RZ19" s="98"/>
      <c r="SA19" s="98"/>
      <c r="SB19" s="98"/>
      <c r="SC19" s="98"/>
      <c r="SD19" s="98"/>
      <c r="SE19" s="98"/>
      <c r="SF19" s="98"/>
      <c r="SG19" s="98"/>
      <c r="SH19" s="98"/>
      <c r="SI19" s="98"/>
      <c r="SJ19" s="98"/>
      <c r="SK19" s="98"/>
      <c r="SL19" s="98"/>
      <c r="SM19" s="98"/>
      <c r="SN19" s="98"/>
      <c r="SO19" s="98"/>
      <c r="SP19" s="98"/>
      <c r="SQ19" s="98"/>
      <c r="SR19" s="98"/>
      <c r="SS19" s="98"/>
      <c r="ST19" s="98"/>
      <c r="SU19" s="98"/>
      <c r="SV19" s="98"/>
      <c r="SW19" s="98"/>
      <c r="SX19" s="98"/>
      <c r="SY19" s="98"/>
      <c r="SZ19" s="98"/>
      <c r="TA19" s="98"/>
      <c r="TB19" s="98"/>
      <c r="TC19" s="98"/>
      <c r="TD19" s="98"/>
      <c r="TE19" s="98"/>
      <c r="TF19" s="98"/>
      <c r="TG19" s="98"/>
      <c r="TH19" s="98"/>
      <c r="TI19" s="98"/>
      <c r="TJ19" s="98"/>
      <c r="TK19" s="98"/>
      <c r="TL19" s="98"/>
      <c r="TM19" s="98"/>
      <c r="TN19" s="98"/>
      <c r="TO19" s="98"/>
      <c r="TP19" s="98"/>
      <c r="TQ19" s="98"/>
      <c r="TR19" s="98"/>
      <c r="TS19" s="98"/>
      <c r="TT19" s="98"/>
      <c r="TU19" s="98"/>
      <c r="TV19" s="98"/>
      <c r="TW19" s="98"/>
      <c r="TX19" s="98"/>
      <c r="TY19" s="98"/>
      <c r="TZ19" s="98"/>
      <c r="UA19" s="98"/>
      <c r="UB19" s="98"/>
      <c r="UC19" s="98"/>
      <c r="UD19" s="98"/>
      <c r="UE19" s="98"/>
      <c r="UF19" s="98"/>
      <c r="UG19" s="98"/>
      <c r="UH19" s="98"/>
      <c r="UI19" s="98"/>
      <c r="UJ19" s="98"/>
      <c r="UK19" s="98"/>
      <c r="UL19" s="98"/>
      <c r="UM19" s="98"/>
      <c r="UN19" s="98"/>
      <c r="UO19" s="98"/>
      <c r="UP19" s="98"/>
      <c r="UQ19" s="98"/>
      <c r="UR19" s="98"/>
      <c r="US19" s="98"/>
      <c r="UT19" s="98"/>
      <c r="UU19" s="98"/>
      <c r="UV19" s="98"/>
      <c r="UW19" s="98"/>
      <c r="UX19" s="98"/>
      <c r="UY19" s="98"/>
      <c r="UZ19" s="98"/>
      <c r="VA19" s="98"/>
      <c r="VB19" s="98"/>
      <c r="VC19" s="98"/>
      <c r="VD19" s="98"/>
      <c r="VE19" s="98"/>
      <c r="VF19" s="98"/>
      <c r="VG19" s="98"/>
      <c r="VH19" s="98"/>
      <c r="VI19" s="98"/>
      <c r="VJ19" s="98"/>
      <c r="VK19" s="98"/>
      <c r="VL19" s="98"/>
      <c r="VM19" s="98"/>
      <c r="VN19" s="98"/>
      <c r="VO19" s="98"/>
      <c r="VP19" s="98"/>
      <c r="VQ19" s="98"/>
      <c r="VR19" s="98"/>
      <c r="VS19" s="98"/>
      <c r="VT19" s="98"/>
      <c r="VU19" s="98"/>
      <c r="VV19" s="98"/>
      <c r="VW19" s="98"/>
      <c r="VX19" s="98"/>
      <c r="VY19" s="98"/>
      <c r="VZ19" s="98"/>
      <c r="WA19" s="98"/>
      <c r="WB19" s="98"/>
      <c r="WC19" s="98"/>
      <c r="WD19" s="98"/>
      <c r="WE19" s="98"/>
      <c r="WF19" s="98"/>
      <c r="WG19" s="98"/>
      <c r="WH19" s="98"/>
      <c r="WI19" s="98"/>
      <c r="WJ19" s="98"/>
      <c r="WK19" s="98"/>
      <c r="WL19" s="98"/>
      <c r="WM19" s="98"/>
      <c r="WN19" s="98"/>
      <c r="WO19" s="98"/>
      <c r="WP19" s="98"/>
      <c r="WQ19" s="98"/>
      <c r="WR19" s="98"/>
      <c r="WS19" s="98"/>
      <c r="WT19" s="98"/>
      <c r="WU19" s="98"/>
      <c r="WV19" s="98"/>
      <c r="WW19" s="98"/>
      <c r="WX19" s="98"/>
      <c r="WY19" s="98"/>
      <c r="WZ19" s="98"/>
      <c r="XA19" s="98"/>
      <c r="XB19" s="98"/>
      <c r="XC19" s="98"/>
      <c r="XD19" s="98"/>
      <c r="XE19" s="98"/>
      <c r="XF19" s="98"/>
      <c r="XG19" s="98"/>
      <c r="XH19" s="98"/>
      <c r="XI19" s="98"/>
      <c r="XJ19" s="98"/>
      <c r="XK19" s="98"/>
      <c r="XL19" s="98"/>
      <c r="XM19" s="98"/>
      <c r="XN19" s="98"/>
      <c r="XO19" s="98"/>
      <c r="XP19" s="98"/>
      <c r="XQ19" s="98"/>
      <c r="XR19" s="98"/>
      <c r="XS19" s="98"/>
      <c r="XT19" s="98"/>
      <c r="XU19" s="98"/>
      <c r="XV19" s="98"/>
      <c r="XW19" s="98"/>
      <c r="XX19" s="98"/>
      <c r="XY19" s="98"/>
      <c r="XZ19" s="98"/>
      <c r="YA19" s="98"/>
      <c r="YB19" s="98"/>
      <c r="YC19" s="98"/>
      <c r="YD19" s="98"/>
      <c r="YE19" s="98"/>
      <c r="YF19" s="98"/>
      <c r="YG19" s="98"/>
      <c r="YH19" s="98"/>
      <c r="YI19" s="98"/>
      <c r="YJ19" s="98"/>
      <c r="YK19" s="98"/>
      <c r="YL19" s="98"/>
      <c r="YM19" s="98"/>
      <c r="YN19" s="98"/>
      <c r="YO19" s="98"/>
      <c r="YP19" s="98"/>
      <c r="YQ19" s="98"/>
      <c r="YR19" s="98"/>
      <c r="YS19" s="98"/>
      <c r="YT19" s="98"/>
      <c r="YU19" s="98"/>
      <c r="YV19" s="98"/>
      <c r="YW19" s="98"/>
      <c r="YX19" s="98"/>
      <c r="YY19" s="98"/>
      <c r="YZ19" s="98"/>
      <c r="ZA19" s="98"/>
      <c r="ZB19" s="98"/>
      <c r="ZC19" s="98"/>
      <c r="ZD19" s="98"/>
      <c r="ZE19" s="98"/>
      <c r="ZF19" s="98"/>
      <c r="ZG19" s="98"/>
      <c r="ZH19" s="98"/>
      <c r="ZI19" s="98"/>
      <c r="ZJ19" s="98"/>
      <c r="ZK19" s="98"/>
      <c r="ZL19" s="98"/>
      <c r="ZM19" s="98"/>
      <c r="ZN19" s="98"/>
      <c r="ZO19" s="98"/>
      <c r="ZP19" s="98"/>
      <c r="ZQ19" s="98"/>
      <c r="ZR19" s="98"/>
      <c r="ZS19" s="98"/>
      <c r="ZT19" s="98"/>
      <c r="ZU19" s="98"/>
      <c r="ZV19" s="98"/>
      <c r="ZW19" s="98"/>
      <c r="ZX19" s="98"/>
      <c r="ZY19" s="98"/>
      <c r="ZZ19" s="98"/>
      <c r="AAA19" s="98"/>
      <c r="AAB19" s="98"/>
      <c r="AAC19" s="98"/>
      <c r="AAD19" s="98"/>
      <c r="AAE19" s="98"/>
      <c r="AAF19" s="98"/>
      <c r="AAG19" s="98"/>
      <c r="AAH19" s="98"/>
      <c r="AAI19" s="98"/>
      <c r="AAJ19" s="98"/>
      <c r="AAK19" s="98"/>
      <c r="AAL19" s="98"/>
      <c r="AAM19" s="98"/>
      <c r="AAN19" s="98"/>
      <c r="AAO19" s="98"/>
      <c r="AAP19" s="98"/>
      <c r="AAQ19" s="98"/>
      <c r="AAR19" s="98"/>
      <c r="AAS19" s="98"/>
      <c r="AAT19" s="98"/>
      <c r="AAU19" s="98"/>
      <c r="AAV19" s="98"/>
      <c r="AAW19" s="98"/>
      <c r="AAX19" s="98"/>
      <c r="AAY19" s="98"/>
      <c r="AAZ19" s="98"/>
      <c r="ABA19" s="98"/>
      <c r="ABB19" s="98"/>
      <c r="ABC19" s="98"/>
      <c r="ABD19" s="98"/>
      <c r="ABE19" s="98"/>
      <c r="ABF19" s="98"/>
      <c r="ABG19" s="98"/>
      <c r="ABH19" s="98"/>
      <c r="ABI19" s="98"/>
      <c r="ABJ19" s="98"/>
      <c r="ABK19" s="98"/>
      <c r="ABL19" s="98"/>
      <c r="ABM19" s="98"/>
      <c r="ABN19" s="98"/>
      <c r="ABO19" s="98"/>
      <c r="ABP19" s="98"/>
      <c r="ABQ19" s="98"/>
      <c r="ABR19" s="98"/>
      <c r="ABS19" s="98"/>
      <c r="ABT19" s="98"/>
      <c r="ABU19" s="98"/>
      <c r="ABV19" s="98"/>
      <c r="ABW19" s="98"/>
      <c r="ABX19" s="98"/>
      <c r="ABY19" s="98"/>
      <c r="ABZ19" s="98"/>
      <c r="ACA19" s="98"/>
      <c r="ACB19" s="98"/>
      <c r="ACC19" s="98"/>
      <c r="ACD19" s="98"/>
      <c r="ACE19" s="98"/>
      <c r="ACF19" s="98"/>
      <c r="ACG19" s="98"/>
      <c r="ACH19" s="98"/>
      <c r="ACI19" s="98"/>
      <c r="ACJ19" s="98"/>
      <c r="ACK19" s="98"/>
      <c r="ACL19" s="98"/>
      <c r="ACM19" s="98"/>
      <c r="ACN19" s="98"/>
      <c r="ACO19" s="98"/>
      <c r="ACP19" s="98"/>
      <c r="ACQ19" s="98"/>
      <c r="ACR19" s="98"/>
      <c r="ACS19" s="98"/>
      <c r="ACT19" s="98"/>
      <c r="ACU19" s="98"/>
      <c r="ACV19" s="98"/>
      <c r="ACW19" s="98"/>
      <c r="ACX19" s="98"/>
      <c r="ACY19" s="98"/>
      <c r="ACZ19" s="98"/>
      <c r="ADA19" s="98"/>
      <c r="ADB19" s="98"/>
      <c r="ADC19" s="98"/>
      <c r="ADD19" s="98"/>
      <c r="ADE19" s="98"/>
      <c r="ADF19" s="98"/>
      <c r="ADG19" s="98"/>
      <c r="ADH19" s="98"/>
      <c r="ADI19" s="98"/>
      <c r="ADJ19" s="98"/>
      <c r="ADK19" s="98"/>
      <c r="ADL19" s="98"/>
      <c r="ADM19" s="98"/>
      <c r="ADN19" s="98"/>
      <c r="ADO19" s="98"/>
      <c r="ADP19" s="98"/>
      <c r="ADQ19" s="98"/>
      <c r="ADR19" s="98"/>
      <c r="ADS19" s="98"/>
      <c r="ADT19" s="98"/>
      <c r="ADU19" s="98"/>
      <c r="ADV19" s="98"/>
      <c r="ADW19" s="98"/>
      <c r="ADX19" s="98"/>
      <c r="ADY19" s="98"/>
      <c r="ADZ19" s="98"/>
      <c r="AEA19" s="98"/>
      <c r="AEB19" s="98"/>
      <c r="AEC19" s="98"/>
      <c r="AED19" s="98"/>
      <c r="AEE19" s="98"/>
      <c r="AEF19" s="98"/>
      <c r="AEG19" s="98"/>
      <c r="AEH19" s="98"/>
      <c r="AEI19" s="98"/>
      <c r="AEJ19" s="98"/>
      <c r="AEK19" s="98"/>
      <c r="AEL19" s="98"/>
      <c r="AEM19" s="98"/>
      <c r="AEN19" s="98"/>
      <c r="AEO19" s="98"/>
      <c r="AEP19" s="98"/>
      <c r="AEQ19" s="98"/>
      <c r="AER19" s="98"/>
      <c r="AES19" s="98"/>
      <c r="AET19" s="98"/>
      <c r="AEU19" s="98"/>
      <c r="AEV19" s="98"/>
      <c r="AEW19" s="98"/>
      <c r="AEX19" s="98"/>
      <c r="AEY19" s="98"/>
      <c r="AEZ19" s="98"/>
      <c r="AFA19" s="98"/>
      <c r="AFB19" s="98"/>
      <c r="AFC19" s="98"/>
      <c r="AFD19" s="98"/>
      <c r="AFE19" s="98"/>
      <c r="AFF19" s="98"/>
      <c r="AFG19" s="98"/>
      <c r="AFH19" s="98"/>
      <c r="AFI19" s="98"/>
      <c r="AFJ19" s="98"/>
      <c r="AFK19" s="98"/>
      <c r="AFL19" s="98"/>
      <c r="AFM19" s="98"/>
      <c r="AFN19" s="98"/>
      <c r="AFO19" s="98"/>
      <c r="AFP19" s="98"/>
      <c r="AFQ19" s="98"/>
      <c r="AFR19" s="98"/>
      <c r="AFS19" s="98"/>
      <c r="AFT19" s="98"/>
      <c r="AFU19" s="98"/>
      <c r="AFV19" s="98"/>
      <c r="AFW19" s="98"/>
      <c r="AFX19" s="98"/>
      <c r="AFY19" s="98"/>
      <c r="AFZ19" s="98"/>
      <c r="AGA19" s="98"/>
      <c r="AGB19" s="98"/>
      <c r="AGC19" s="98"/>
      <c r="AGD19" s="98"/>
      <c r="AGE19" s="98"/>
      <c r="AGF19" s="98"/>
      <c r="AGG19" s="98"/>
      <c r="AGH19" s="98"/>
      <c r="AGI19" s="98"/>
      <c r="AGJ19" s="98"/>
      <c r="AGK19" s="98"/>
      <c r="AGL19" s="98"/>
      <c r="AGM19" s="98"/>
      <c r="AGN19" s="98"/>
      <c r="AGO19" s="98"/>
      <c r="AGP19" s="98"/>
      <c r="AGQ19" s="98"/>
      <c r="AGR19" s="98"/>
      <c r="AGS19" s="98"/>
      <c r="AGT19" s="98"/>
      <c r="AGU19" s="98"/>
      <c r="AGV19" s="98"/>
      <c r="AGW19" s="98"/>
      <c r="AGX19" s="98"/>
      <c r="AGY19" s="98"/>
      <c r="AGZ19" s="98"/>
      <c r="AHA19" s="98"/>
      <c r="AHB19" s="98"/>
      <c r="AHC19" s="98"/>
      <c r="AHD19" s="98"/>
      <c r="AHE19" s="98"/>
      <c r="AHF19" s="98"/>
      <c r="AHG19" s="98"/>
      <c r="AHH19" s="98"/>
      <c r="AHI19" s="98"/>
      <c r="AHJ19" s="98"/>
      <c r="AHK19" s="98"/>
      <c r="AHL19" s="98"/>
      <c r="AHM19" s="98"/>
      <c r="AHN19" s="98"/>
      <c r="AHO19" s="98"/>
      <c r="AHP19" s="98"/>
      <c r="AHQ19" s="98"/>
      <c r="AHR19" s="98"/>
      <c r="AHS19" s="98"/>
      <c r="AHT19" s="98"/>
      <c r="AHU19" s="98"/>
      <c r="AHV19" s="98"/>
      <c r="AHW19" s="98"/>
      <c r="AHX19" s="98"/>
      <c r="AHY19" s="98"/>
      <c r="AHZ19" s="98"/>
      <c r="AIA19" s="98"/>
      <c r="AIB19" s="98"/>
      <c r="AIC19" s="98"/>
      <c r="AID19" s="98"/>
      <c r="AIE19" s="98"/>
      <c r="AIF19" s="98"/>
      <c r="AIG19" s="98"/>
      <c r="AIH19" s="98"/>
      <c r="AII19" s="98"/>
      <c r="AIJ19" s="98"/>
      <c r="AIK19" s="98"/>
      <c r="AIL19" s="98"/>
      <c r="AIM19" s="98"/>
      <c r="AIN19" s="98"/>
      <c r="AIO19" s="98"/>
      <c r="AIP19" s="98"/>
      <c r="AIQ19" s="98"/>
      <c r="AIR19" s="98"/>
      <c r="AIS19" s="98"/>
      <c r="AIT19" s="98"/>
      <c r="AIU19" s="98"/>
      <c r="AIV19" s="98"/>
      <c r="AIW19" s="98"/>
      <c r="AIX19" s="98"/>
      <c r="AIY19" s="98"/>
      <c r="AIZ19" s="98"/>
      <c r="AJA19" s="98"/>
      <c r="AJB19" s="98"/>
      <c r="AJC19" s="98"/>
      <c r="AJD19" s="98"/>
      <c r="AJE19" s="98"/>
      <c r="AJF19" s="98"/>
      <c r="AJG19" s="98"/>
      <c r="AJH19" s="98"/>
      <c r="AJI19" s="98"/>
      <c r="AJJ19" s="98"/>
      <c r="AJK19" s="98"/>
      <c r="AJL19" s="98"/>
      <c r="AJM19" s="98"/>
      <c r="AJN19" s="98"/>
      <c r="AJO19" s="98"/>
      <c r="AJP19" s="98"/>
      <c r="AJQ19" s="98"/>
      <c r="AJR19" s="98"/>
      <c r="AJS19" s="98"/>
      <c r="AJT19" s="98"/>
      <c r="AJU19" s="98"/>
      <c r="AJV19" s="98"/>
      <c r="AJW19" s="98"/>
      <c r="AJX19" s="98"/>
      <c r="AJY19" s="98"/>
      <c r="AJZ19" s="98"/>
      <c r="AKA19" s="98"/>
      <c r="AKB19" s="98"/>
      <c r="AKC19" s="98"/>
      <c r="AKD19" s="98"/>
      <c r="AKE19" s="98"/>
    </row>
    <row r="20" spans="1:967">
      <c r="A20" s="98"/>
      <c r="B20" s="314"/>
      <c r="C20" s="326" t="s">
        <v>28</v>
      </c>
      <c r="D20" s="321" t="s">
        <v>345</v>
      </c>
      <c r="E20" s="253">
        <v>0</v>
      </c>
      <c r="F20" s="253">
        <v>0</v>
      </c>
      <c r="G20" s="253">
        <v>0</v>
      </c>
      <c r="H20" s="63">
        <f>G20</f>
        <v>0</v>
      </c>
      <c r="I20" s="136"/>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98"/>
      <c r="CC20" s="98"/>
      <c r="CD20" s="98"/>
      <c r="CE20" s="98"/>
      <c r="CF20" s="98"/>
      <c r="CG20" s="98"/>
      <c r="CH20" s="98"/>
      <c r="CI20" s="98"/>
      <c r="CJ20" s="98"/>
      <c r="CK20" s="98"/>
      <c r="CL20" s="98"/>
      <c r="CM20" s="98"/>
      <c r="CN20" s="98"/>
      <c r="CO20" s="98"/>
      <c r="CP20" s="98"/>
      <c r="CQ20" s="98"/>
      <c r="CR20" s="98"/>
      <c r="CS20" s="98"/>
      <c r="CT20" s="98"/>
      <c r="CU20" s="98"/>
      <c r="CV20" s="98"/>
      <c r="CW20" s="98"/>
      <c r="CX20" s="98"/>
      <c r="CY20" s="98"/>
      <c r="CZ20" s="98"/>
      <c r="DA20" s="98"/>
      <c r="DB20" s="98"/>
      <c r="DC20" s="98"/>
      <c r="DD20" s="98"/>
      <c r="DE20" s="98"/>
      <c r="DF20" s="98"/>
      <c r="DG20" s="98"/>
      <c r="DH20" s="98"/>
      <c r="DI20" s="98"/>
      <c r="DJ20" s="98"/>
      <c r="DK20" s="98"/>
      <c r="DL20" s="98"/>
      <c r="DM20" s="98"/>
      <c r="DN20" s="98"/>
      <c r="DO20" s="98"/>
      <c r="DP20" s="98"/>
      <c r="DQ20" s="98"/>
      <c r="DR20" s="98"/>
      <c r="DS20" s="98"/>
      <c r="DT20" s="98"/>
      <c r="DU20" s="98"/>
      <c r="DV20" s="98"/>
      <c r="DW20" s="98"/>
      <c r="DX20" s="98"/>
      <c r="DY20" s="98"/>
      <c r="DZ20" s="98"/>
      <c r="EA20" s="98"/>
      <c r="EB20" s="98"/>
      <c r="EC20" s="98"/>
      <c r="ED20" s="98"/>
      <c r="EE20" s="98"/>
      <c r="EF20" s="98"/>
      <c r="EG20" s="98"/>
      <c r="EH20" s="98"/>
      <c r="EI20" s="98"/>
      <c r="EJ20" s="98"/>
      <c r="EK20" s="98"/>
      <c r="EL20" s="98"/>
      <c r="EM20" s="98"/>
      <c r="EN20" s="98"/>
      <c r="EO20" s="98"/>
      <c r="EP20" s="98"/>
      <c r="EQ20" s="98"/>
      <c r="ER20" s="98"/>
      <c r="ES20" s="98"/>
      <c r="ET20" s="98"/>
      <c r="EU20" s="98"/>
      <c r="EV20" s="98"/>
      <c r="EW20" s="98"/>
      <c r="EX20" s="98"/>
      <c r="EY20" s="98"/>
      <c r="EZ20" s="98"/>
      <c r="FA20" s="98"/>
      <c r="FB20" s="98"/>
      <c r="FC20" s="98"/>
      <c r="FD20" s="98"/>
      <c r="FE20" s="98"/>
      <c r="FF20" s="98"/>
      <c r="FG20" s="98"/>
      <c r="FH20" s="98"/>
      <c r="FI20" s="98"/>
      <c r="FJ20" s="98"/>
      <c r="FK20" s="98"/>
      <c r="FL20" s="98"/>
      <c r="FM20" s="98"/>
      <c r="FN20" s="98"/>
      <c r="FO20" s="98"/>
      <c r="FP20" s="98"/>
      <c r="FQ20" s="98"/>
      <c r="FR20" s="98"/>
      <c r="FS20" s="98"/>
      <c r="FT20" s="98"/>
      <c r="FU20" s="98"/>
      <c r="FV20" s="98"/>
      <c r="FW20" s="98"/>
      <c r="FX20" s="98"/>
      <c r="FY20" s="98"/>
      <c r="FZ20" s="98"/>
      <c r="GA20" s="98"/>
      <c r="GB20" s="98"/>
      <c r="GC20" s="98"/>
      <c r="GD20" s="98"/>
      <c r="GE20" s="98"/>
      <c r="GF20" s="98"/>
      <c r="GG20" s="98"/>
      <c r="GH20" s="98"/>
      <c r="GI20" s="98"/>
      <c r="GJ20" s="98"/>
      <c r="GK20" s="98"/>
      <c r="GL20" s="98"/>
      <c r="GM20" s="98"/>
      <c r="GN20" s="98"/>
      <c r="GO20" s="98"/>
      <c r="GP20" s="98"/>
      <c r="GQ20" s="98"/>
      <c r="GR20" s="98"/>
      <c r="GS20" s="98"/>
      <c r="GT20" s="98"/>
      <c r="GU20" s="98"/>
      <c r="GV20" s="98"/>
      <c r="GW20" s="98"/>
      <c r="GX20" s="98"/>
      <c r="GY20" s="98"/>
      <c r="GZ20" s="98"/>
      <c r="HA20" s="98"/>
      <c r="HB20" s="98"/>
      <c r="HC20" s="98"/>
      <c r="HD20" s="98"/>
      <c r="HE20" s="98"/>
      <c r="HF20" s="98"/>
      <c r="HG20" s="98"/>
      <c r="HH20" s="98"/>
      <c r="HI20" s="98"/>
      <c r="HJ20" s="98"/>
      <c r="HK20" s="98"/>
      <c r="HL20" s="98"/>
      <c r="HM20" s="98"/>
      <c r="HN20" s="98"/>
      <c r="HO20" s="98"/>
      <c r="HP20" s="98"/>
      <c r="HQ20" s="98"/>
      <c r="HR20" s="98"/>
      <c r="HS20" s="98"/>
      <c r="HT20" s="98"/>
      <c r="HU20" s="98"/>
      <c r="HV20" s="98"/>
      <c r="HW20" s="98"/>
      <c r="HX20" s="98"/>
      <c r="HY20" s="98"/>
      <c r="HZ20" s="98"/>
      <c r="IA20" s="98"/>
      <c r="IB20" s="98"/>
      <c r="IC20" s="98"/>
      <c r="ID20" s="98"/>
      <c r="IE20" s="98"/>
      <c r="IF20" s="98"/>
      <c r="IG20" s="98"/>
      <c r="IH20" s="98"/>
      <c r="II20" s="98"/>
      <c r="IJ20" s="98"/>
      <c r="IK20" s="98"/>
      <c r="IL20" s="98"/>
      <c r="IM20" s="98"/>
      <c r="IN20" s="98"/>
      <c r="IO20" s="98"/>
      <c r="IP20" s="98"/>
      <c r="IQ20" s="98"/>
      <c r="IR20" s="98"/>
      <c r="IS20" s="98"/>
      <c r="IT20" s="98"/>
      <c r="IU20" s="98"/>
      <c r="IV20" s="98"/>
      <c r="IW20" s="98"/>
      <c r="IX20" s="98"/>
      <c r="IY20" s="98"/>
      <c r="IZ20" s="98"/>
      <c r="JA20" s="98"/>
      <c r="JB20" s="98"/>
      <c r="JC20" s="98"/>
      <c r="JD20" s="98"/>
      <c r="JE20" s="98"/>
      <c r="JF20" s="98"/>
      <c r="JG20" s="98"/>
      <c r="JH20" s="98"/>
      <c r="JI20" s="98"/>
      <c r="JJ20" s="98"/>
      <c r="JK20" s="98"/>
      <c r="JL20" s="98"/>
      <c r="JM20" s="98"/>
      <c r="JN20" s="98"/>
      <c r="JO20" s="98"/>
      <c r="JP20" s="98"/>
      <c r="JQ20" s="98"/>
      <c r="JR20" s="98"/>
      <c r="JS20" s="98"/>
      <c r="JT20" s="98"/>
      <c r="JU20" s="98"/>
      <c r="JV20" s="98"/>
      <c r="JW20" s="98"/>
      <c r="JX20" s="98"/>
      <c r="JY20" s="98"/>
      <c r="JZ20" s="98"/>
      <c r="KA20" s="98"/>
      <c r="KB20" s="98"/>
      <c r="KC20" s="98"/>
      <c r="KD20" s="98"/>
      <c r="KE20" s="98"/>
      <c r="KF20" s="98"/>
      <c r="KG20" s="98"/>
      <c r="KH20" s="98"/>
      <c r="KI20" s="98"/>
      <c r="KJ20" s="98"/>
      <c r="KK20" s="98"/>
      <c r="KL20" s="98"/>
      <c r="KM20" s="98"/>
      <c r="KN20" s="98"/>
      <c r="KO20" s="98"/>
      <c r="KP20" s="98"/>
      <c r="KQ20" s="98"/>
      <c r="KR20" s="98"/>
      <c r="KS20" s="98"/>
      <c r="KT20" s="98"/>
      <c r="KU20" s="98"/>
      <c r="KV20" s="98"/>
      <c r="KW20" s="98"/>
      <c r="KX20" s="98"/>
      <c r="KY20" s="98"/>
      <c r="KZ20" s="98"/>
      <c r="LA20" s="98"/>
      <c r="LB20" s="98"/>
      <c r="LC20" s="98"/>
      <c r="LD20" s="98"/>
      <c r="LE20" s="98"/>
      <c r="LF20" s="98"/>
      <c r="LG20" s="98"/>
      <c r="LH20" s="98"/>
      <c r="LI20" s="98"/>
      <c r="LJ20" s="98"/>
      <c r="LK20" s="98"/>
      <c r="LL20" s="98"/>
      <c r="LM20" s="98"/>
      <c r="LN20" s="98"/>
      <c r="LO20" s="98"/>
      <c r="LP20" s="98"/>
      <c r="LQ20" s="98"/>
      <c r="LR20" s="98"/>
      <c r="LS20" s="98"/>
      <c r="LT20" s="98"/>
      <c r="LU20" s="98"/>
      <c r="LV20" s="98"/>
      <c r="LW20" s="98"/>
      <c r="LX20" s="98"/>
      <c r="LY20" s="98"/>
      <c r="LZ20" s="98"/>
      <c r="MA20" s="98"/>
      <c r="MB20" s="98"/>
      <c r="MC20" s="98"/>
      <c r="MD20" s="98"/>
      <c r="ME20" s="98"/>
      <c r="MF20" s="98"/>
      <c r="MG20" s="98"/>
      <c r="MH20" s="98"/>
      <c r="MI20" s="98"/>
      <c r="MJ20" s="98"/>
      <c r="MK20" s="98"/>
      <c r="ML20" s="98"/>
      <c r="MM20" s="98"/>
      <c r="MN20" s="98"/>
      <c r="MO20" s="98"/>
      <c r="MP20" s="98"/>
      <c r="MQ20" s="98"/>
      <c r="MR20" s="98"/>
      <c r="MS20" s="98"/>
      <c r="MT20" s="98"/>
      <c r="MU20" s="98"/>
      <c r="MV20" s="98"/>
      <c r="MW20" s="98"/>
      <c r="MX20" s="98"/>
      <c r="MY20" s="98"/>
      <c r="MZ20" s="98"/>
      <c r="NA20" s="98"/>
      <c r="NB20" s="98"/>
      <c r="NC20" s="98"/>
      <c r="ND20" s="98"/>
      <c r="NE20" s="98"/>
      <c r="NF20" s="98"/>
      <c r="NG20" s="98"/>
      <c r="NH20" s="98"/>
      <c r="NI20" s="98"/>
      <c r="NJ20" s="98"/>
      <c r="NK20" s="98"/>
      <c r="NL20" s="98"/>
      <c r="NM20" s="98"/>
      <c r="NN20" s="98"/>
      <c r="NO20" s="98"/>
      <c r="NP20" s="98"/>
      <c r="NQ20" s="98"/>
      <c r="NR20" s="98"/>
      <c r="NS20" s="98"/>
      <c r="NT20" s="98"/>
      <c r="NU20" s="98"/>
      <c r="NV20" s="98"/>
      <c r="NW20" s="98"/>
      <c r="NX20" s="98"/>
      <c r="NY20" s="98"/>
      <c r="NZ20" s="98"/>
      <c r="OA20" s="98"/>
      <c r="OB20" s="98"/>
      <c r="OC20" s="98"/>
      <c r="OD20" s="98"/>
      <c r="OE20" s="98"/>
      <c r="OF20" s="98"/>
      <c r="OG20" s="98"/>
      <c r="OH20" s="98"/>
      <c r="OI20" s="98"/>
      <c r="OJ20" s="98"/>
      <c r="OK20" s="98"/>
      <c r="OL20" s="98"/>
      <c r="OM20" s="98"/>
      <c r="ON20" s="98"/>
      <c r="OO20" s="98"/>
      <c r="OP20" s="98"/>
      <c r="OQ20" s="98"/>
      <c r="OR20" s="98"/>
      <c r="OS20" s="98"/>
      <c r="OT20" s="98"/>
      <c r="OU20" s="98"/>
      <c r="OV20" s="98"/>
      <c r="OW20" s="98"/>
      <c r="OX20" s="98"/>
      <c r="OY20" s="98"/>
      <c r="OZ20" s="98"/>
      <c r="PA20" s="98"/>
      <c r="PB20" s="98"/>
      <c r="PC20" s="98"/>
      <c r="PD20" s="98"/>
      <c r="PE20" s="98"/>
      <c r="PF20" s="98"/>
      <c r="PG20" s="98"/>
      <c r="PH20" s="98"/>
      <c r="PI20" s="98"/>
      <c r="PJ20" s="98"/>
      <c r="PK20" s="98"/>
      <c r="PL20" s="98"/>
      <c r="PM20" s="98"/>
      <c r="PN20" s="98"/>
      <c r="PO20" s="98"/>
      <c r="PP20" s="98"/>
      <c r="PQ20" s="98"/>
      <c r="PR20" s="98"/>
      <c r="PS20" s="98"/>
      <c r="PT20" s="98"/>
      <c r="PU20" s="98"/>
      <c r="PV20" s="98"/>
      <c r="PW20" s="98"/>
      <c r="PX20" s="98"/>
      <c r="PY20" s="98"/>
      <c r="PZ20" s="98"/>
      <c r="QA20" s="98"/>
      <c r="QB20" s="98"/>
      <c r="QC20" s="98"/>
      <c r="QD20" s="98"/>
      <c r="QE20" s="98"/>
      <c r="QF20" s="98"/>
      <c r="QG20" s="98"/>
      <c r="QH20" s="98"/>
      <c r="QI20" s="98"/>
      <c r="QJ20" s="98"/>
      <c r="QK20" s="98"/>
      <c r="QL20" s="98"/>
      <c r="QM20" s="98"/>
      <c r="QN20" s="98"/>
      <c r="QO20" s="98"/>
      <c r="QP20" s="98"/>
      <c r="QQ20" s="98"/>
      <c r="QR20" s="98"/>
      <c r="QS20" s="98"/>
      <c r="QT20" s="98"/>
      <c r="QU20" s="98"/>
      <c r="QV20" s="98"/>
      <c r="QW20" s="98"/>
      <c r="QX20" s="98"/>
      <c r="QY20" s="98"/>
      <c r="QZ20" s="98"/>
      <c r="RA20" s="98"/>
      <c r="RB20" s="98"/>
      <c r="RC20" s="98"/>
      <c r="RD20" s="98"/>
      <c r="RE20" s="98"/>
      <c r="RF20" s="98"/>
      <c r="RG20" s="98"/>
      <c r="RH20" s="98"/>
      <c r="RI20" s="98"/>
      <c r="RJ20" s="98"/>
      <c r="RK20" s="98"/>
      <c r="RL20" s="98"/>
      <c r="RM20" s="98"/>
      <c r="RN20" s="98"/>
      <c r="RO20" s="98"/>
      <c r="RP20" s="98"/>
      <c r="RQ20" s="98"/>
      <c r="RR20" s="98"/>
      <c r="RS20" s="98"/>
      <c r="RT20" s="98"/>
      <c r="RU20" s="98"/>
      <c r="RV20" s="98"/>
      <c r="RW20" s="98"/>
      <c r="RX20" s="98"/>
      <c r="RY20" s="98"/>
      <c r="RZ20" s="98"/>
      <c r="SA20" s="98"/>
      <c r="SB20" s="98"/>
      <c r="SC20" s="98"/>
      <c r="SD20" s="98"/>
      <c r="SE20" s="98"/>
      <c r="SF20" s="98"/>
      <c r="SG20" s="98"/>
      <c r="SH20" s="98"/>
      <c r="SI20" s="98"/>
      <c r="SJ20" s="98"/>
      <c r="SK20" s="98"/>
      <c r="SL20" s="98"/>
      <c r="SM20" s="98"/>
      <c r="SN20" s="98"/>
      <c r="SO20" s="98"/>
      <c r="SP20" s="98"/>
      <c r="SQ20" s="98"/>
      <c r="SR20" s="98"/>
      <c r="SS20" s="98"/>
      <c r="ST20" s="98"/>
      <c r="SU20" s="98"/>
      <c r="SV20" s="98"/>
      <c r="SW20" s="98"/>
      <c r="SX20" s="98"/>
      <c r="SY20" s="98"/>
      <c r="SZ20" s="98"/>
      <c r="TA20" s="98"/>
      <c r="TB20" s="98"/>
      <c r="TC20" s="98"/>
      <c r="TD20" s="98"/>
      <c r="TE20" s="98"/>
      <c r="TF20" s="98"/>
      <c r="TG20" s="98"/>
      <c r="TH20" s="98"/>
      <c r="TI20" s="98"/>
      <c r="TJ20" s="98"/>
      <c r="TK20" s="98"/>
      <c r="TL20" s="98"/>
      <c r="TM20" s="98"/>
      <c r="TN20" s="98"/>
      <c r="TO20" s="98"/>
      <c r="TP20" s="98"/>
      <c r="TQ20" s="98"/>
      <c r="TR20" s="98"/>
      <c r="TS20" s="98"/>
      <c r="TT20" s="98"/>
      <c r="TU20" s="98"/>
      <c r="TV20" s="98"/>
      <c r="TW20" s="98"/>
      <c r="TX20" s="98"/>
      <c r="TY20" s="98"/>
      <c r="TZ20" s="98"/>
      <c r="UA20" s="98"/>
      <c r="UB20" s="98"/>
      <c r="UC20" s="98"/>
      <c r="UD20" s="98"/>
      <c r="UE20" s="98"/>
      <c r="UF20" s="98"/>
      <c r="UG20" s="98"/>
      <c r="UH20" s="98"/>
      <c r="UI20" s="98"/>
      <c r="UJ20" s="98"/>
      <c r="UK20" s="98"/>
      <c r="UL20" s="98"/>
      <c r="UM20" s="98"/>
      <c r="UN20" s="98"/>
      <c r="UO20" s="98"/>
      <c r="UP20" s="98"/>
      <c r="UQ20" s="98"/>
      <c r="UR20" s="98"/>
      <c r="US20" s="98"/>
      <c r="UT20" s="98"/>
      <c r="UU20" s="98"/>
      <c r="UV20" s="98"/>
      <c r="UW20" s="98"/>
      <c r="UX20" s="98"/>
      <c r="UY20" s="98"/>
      <c r="UZ20" s="98"/>
      <c r="VA20" s="98"/>
      <c r="VB20" s="98"/>
      <c r="VC20" s="98"/>
      <c r="VD20" s="98"/>
      <c r="VE20" s="98"/>
      <c r="VF20" s="98"/>
      <c r="VG20" s="98"/>
      <c r="VH20" s="98"/>
      <c r="VI20" s="98"/>
      <c r="VJ20" s="98"/>
      <c r="VK20" s="98"/>
      <c r="VL20" s="98"/>
      <c r="VM20" s="98"/>
      <c r="VN20" s="98"/>
      <c r="VO20" s="98"/>
      <c r="VP20" s="98"/>
      <c r="VQ20" s="98"/>
      <c r="VR20" s="98"/>
      <c r="VS20" s="98"/>
      <c r="VT20" s="98"/>
      <c r="VU20" s="98"/>
      <c r="VV20" s="98"/>
      <c r="VW20" s="98"/>
      <c r="VX20" s="98"/>
      <c r="VY20" s="98"/>
      <c r="VZ20" s="98"/>
      <c r="WA20" s="98"/>
      <c r="WB20" s="98"/>
      <c r="WC20" s="98"/>
      <c r="WD20" s="98"/>
      <c r="WE20" s="98"/>
      <c r="WF20" s="98"/>
      <c r="WG20" s="98"/>
      <c r="WH20" s="98"/>
      <c r="WI20" s="98"/>
      <c r="WJ20" s="98"/>
      <c r="WK20" s="98"/>
      <c r="WL20" s="98"/>
      <c r="WM20" s="98"/>
      <c r="WN20" s="98"/>
      <c r="WO20" s="98"/>
      <c r="WP20" s="98"/>
      <c r="WQ20" s="98"/>
      <c r="WR20" s="98"/>
      <c r="WS20" s="98"/>
      <c r="WT20" s="98"/>
      <c r="WU20" s="98"/>
      <c r="WV20" s="98"/>
      <c r="WW20" s="98"/>
      <c r="WX20" s="98"/>
      <c r="WY20" s="98"/>
      <c r="WZ20" s="98"/>
      <c r="XA20" s="98"/>
      <c r="XB20" s="98"/>
      <c r="XC20" s="98"/>
      <c r="XD20" s="98"/>
      <c r="XE20" s="98"/>
      <c r="XF20" s="98"/>
      <c r="XG20" s="98"/>
      <c r="XH20" s="98"/>
      <c r="XI20" s="98"/>
      <c r="XJ20" s="98"/>
      <c r="XK20" s="98"/>
      <c r="XL20" s="98"/>
      <c r="XM20" s="98"/>
      <c r="XN20" s="98"/>
      <c r="XO20" s="98"/>
      <c r="XP20" s="98"/>
      <c r="XQ20" s="98"/>
      <c r="XR20" s="98"/>
      <c r="XS20" s="98"/>
      <c r="XT20" s="98"/>
      <c r="XU20" s="98"/>
      <c r="XV20" s="98"/>
      <c r="XW20" s="98"/>
      <c r="XX20" s="98"/>
      <c r="XY20" s="98"/>
      <c r="XZ20" s="98"/>
      <c r="YA20" s="98"/>
      <c r="YB20" s="98"/>
      <c r="YC20" s="98"/>
      <c r="YD20" s="98"/>
      <c r="YE20" s="98"/>
      <c r="YF20" s="98"/>
      <c r="YG20" s="98"/>
      <c r="YH20" s="98"/>
      <c r="YI20" s="98"/>
      <c r="YJ20" s="98"/>
      <c r="YK20" s="98"/>
      <c r="YL20" s="98"/>
      <c r="YM20" s="98"/>
      <c r="YN20" s="98"/>
      <c r="YO20" s="98"/>
      <c r="YP20" s="98"/>
      <c r="YQ20" s="98"/>
      <c r="YR20" s="98"/>
      <c r="YS20" s="98"/>
      <c r="YT20" s="98"/>
      <c r="YU20" s="98"/>
      <c r="YV20" s="98"/>
      <c r="YW20" s="98"/>
      <c r="YX20" s="98"/>
      <c r="YY20" s="98"/>
      <c r="YZ20" s="98"/>
      <c r="ZA20" s="98"/>
      <c r="ZB20" s="98"/>
      <c r="ZC20" s="98"/>
      <c r="ZD20" s="98"/>
      <c r="ZE20" s="98"/>
      <c r="ZF20" s="98"/>
      <c r="ZG20" s="98"/>
      <c r="ZH20" s="98"/>
      <c r="ZI20" s="98"/>
      <c r="ZJ20" s="98"/>
      <c r="ZK20" s="98"/>
      <c r="ZL20" s="98"/>
      <c r="ZM20" s="98"/>
      <c r="ZN20" s="98"/>
      <c r="ZO20" s="98"/>
      <c r="ZP20" s="98"/>
      <c r="ZQ20" s="98"/>
      <c r="ZR20" s="98"/>
      <c r="ZS20" s="98"/>
      <c r="ZT20" s="98"/>
      <c r="ZU20" s="98"/>
      <c r="ZV20" s="98"/>
      <c r="ZW20" s="98"/>
      <c r="ZX20" s="98"/>
      <c r="ZY20" s="98"/>
      <c r="ZZ20" s="98"/>
      <c r="AAA20" s="98"/>
      <c r="AAB20" s="98"/>
      <c r="AAC20" s="98"/>
      <c r="AAD20" s="98"/>
      <c r="AAE20" s="98"/>
      <c r="AAF20" s="98"/>
      <c r="AAG20" s="98"/>
      <c r="AAH20" s="98"/>
      <c r="AAI20" s="98"/>
      <c r="AAJ20" s="98"/>
      <c r="AAK20" s="98"/>
      <c r="AAL20" s="98"/>
      <c r="AAM20" s="98"/>
      <c r="AAN20" s="98"/>
      <c r="AAO20" s="98"/>
      <c r="AAP20" s="98"/>
      <c r="AAQ20" s="98"/>
      <c r="AAR20" s="98"/>
      <c r="AAS20" s="98"/>
      <c r="AAT20" s="98"/>
      <c r="AAU20" s="98"/>
      <c r="AAV20" s="98"/>
      <c r="AAW20" s="98"/>
      <c r="AAX20" s="98"/>
      <c r="AAY20" s="98"/>
      <c r="AAZ20" s="98"/>
      <c r="ABA20" s="98"/>
      <c r="ABB20" s="98"/>
      <c r="ABC20" s="98"/>
      <c r="ABD20" s="98"/>
      <c r="ABE20" s="98"/>
      <c r="ABF20" s="98"/>
      <c r="ABG20" s="98"/>
      <c r="ABH20" s="98"/>
      <c r="ABI20" s="98"/>
      <c r="ABJ20" s="98"/>
      <c r="ABK20" s="98"/>
      <c r="ABL20" s="98"/>
      <c r="ABM20" s="98"/>
      <c r="ABN20" s="98"/>
      <c r="ABO20" s="98"/>
      <c r="ABP20" s="98"/>
      <c r="ABQ20" s="98"/>
      <c r="ABR20" s="98"/>
      <c r="ABS20" s="98"/>
      <c r="ABT20" s="98"/>
      <c r="ABU20" s="98"/>
      <c r="ABV20" s="98"/>
      <c r="ABW20" s="98"/>
      <c r="ABX20" s="98"/>
      <c r="ABY20" s="98"/>
      <c r="ABZ20" s="98"/>
      <c r="ACA20" s="98"/>
      <c r="ACB20" s="98"/>
      <c r="ACC20" s="98"/>
      <c r="ACD20" s="98"/>
      <c r="ACE20" s="98"/>
      <c r="ACF20" s="98"/>
      <c r="ACG20" s="98"/>
      <c r="ACH20" s="98"/>
      <c r="ACI20" s="98"/>
      <c r="ACJ20" s="98"/>
      <c r="ACK20" s="98"/>
      <c r="ACL20" s="98"/>
      <c r="ACM20" s="98"/>
      <c r="ACN20" s="98"/>
      <c r="ACO20" s="98"/>
      <c r="ACP20" s="98"/>
      <c r="ACQ20" s="98"/>
      <c r="ACR20" s="98"/>
      <c r="ACS20" s="98"/>
      <c r="ACT20" s="98"/>
      <c r="ACU20" s="98"/>
      <c r="ACV20" s="98"/>
      <c r="ACW20" s="98"/>
      <c r="ACX20" s="98"/>
      <c r="ACY20" s="98"/>
      <c r="ACZ20" s="98"/>
      <c r="ADA20" s="98"/>
      <c r="ADB20" s="98"/>
      <c r="ADC20" s="98"/>
      <c r="ADD20" s="98"/>
      <c r="ADE20" s="98"/>
      <c r="ADF20" s="98"/>
      <c r="ADG20" s="98"/>
      <c r="ADH20" s="98"/>
      <c r="ADI20" s="98"/>
      <c r="ADJ20" s="98"/>
      <c r="ADK20" s="98"/>
      <c r="ADL20" s="98"/>
      <c r="ADM20" s="98"/>
      <c r="ADN20" s="98"/>
      <c r="ADO20" s="98"/>
      <c r="ADP20" s="98"/>
      <c r="ADQ20" s="98"/>
      <c r="ADR20" s="98"/>
      <c r="ADS20" s="98"/>
      <c r="ADT20" s="98"/>
      <c r="ADU20" s="98"/>
      <c r="ADV20" s="98"/>
      <c r="ADW20" s="98"/>
      <c r="ADX20" s="98"/>
      <c r="ADY20" s="98"/>
      <c r="ADZ20" s="98"/>
      <c r="AEA20" s="98"/>
      <c r="AEB20" s="98"/>
      <c r="AEC20" s="98"/>
      <c r="AED20" s="98"/>
      <c r="AEE20" s="98"/>
      <c r="AEF20" s="98"/>
      <c r="AEG20" s="98"/>
      <c r="AEH20" s="98"/>
      <c r="AEI20" s="98"/>
      <c r="AEJ20" s="98"/>
      <c r="AEK20" s="98"/>
      <c r="AEL20" s="98"/>
      <c r="AEM20" s="98"/>
      <c r="AEN20" s="98"/>
      <c r="AEO20" s="98"/>
      <c r="AEP20" s="98"/>
      <c r="AEQ20" s="98"/>
      <c r="AER20" s="98"/>
      <c r="AES20" s="98"/>
      <c r="AET20" s="98"/>
      <c r="AEU20" s="98"/>
      <c r="AEV20" s="98"/>
      <c r="AEW20" s="98"/>
      <c r="AEX20" s="98"/>
      <c r="AEY20" s="98"/>
      <c r="AEZ20" s="98"/>
      <c r="AFA20" s="98"/>
      <c r="AFB20" s="98"/>
      <c r="AFC20" s="98"/>
      <c r="AFD20" s="98"/>
      <c r="AFE20" s="98"/>
      <c r="AFF20" s="98"/>
      <c r="AFG20" s="98"/>
      <c r="AFH20" s="98"/>
      <c r="AFI20" s="98"/>
      <c r="AFJ20" s="98"/>
      <c r="AFK20" s="98"/>
      <c r="AFL20" s="98"/>
      <c r="AFM20" s="98"/>
      <c r="AFN20" s="98"/>
      <c r="AFO20" s="98"/>
      <c r="AFP20" s="98"/>
      <c r="AFQ20" s="98"/>
      <c r="AFR20" s="98"/>
      <c r="AFS20" s="98"/>
      <c r="AFT20" s="98"/>
      <c r="AFU20" s="98"/>
      <c r="AFV20" s="98"/>
      <c r="AFW20" s="98"/>
      <c r="AFX20" s="98"/>
      <c r="AFY20" s="98"/>
      <c r="AFZ20" s="98"/>
      <c r="AGA20" s="98"/>
      <c r="AGB20" s="98"/>
      <c r="AGC20" s="98"/>
      <c r="AGD20" s="98"/>
      <c r="AGE20" s="98"/>
      <c r="AGF20" s="98"/>
      <c r="AGG20" s="98"/>
      <c r="AGH20" s="98"/>
      <c r="AGI20" s="98"/>
      <c r="AGJ20" s="98"/>
      <c r="AGK20" s="98"/>
      <c r="AGL20" s="98"/>
      <c r="AGM20" s="98"/>
      <c r="AGN20" s="98"/>
      <c r="AGO20" s="98"/>
      <c r="AGP20" s="98"/>
      <c r="AGQ20" s="98"/>
      <c r="AGR20" s="98"/>
      <c r="AGS20" s="98"/>
      <c r="AGT20" s="98"/>
      <c r="AGU20" s="98"/>
      <c r="AGV20" s="98"/>
      <c r="AGW20" s="98"/>
      <c r="AGX20" s="98"/>
      <c r="AGY20" s="98"/>
      <c r="AGZ20" s="98"/>
      <c r="AHA20" s="98"/>
      <c r="AHB20" s="98"/>
      <c r="AHC20" s="98"/>
      <c r="AHD20" s="98"/>
      <c r="AHE20" s="98"/>
      <c r="AHF20" s="98"/>
      <c r="AHG20" s="98"/>
      <c r="AHH20" s="98"/>
      <c r="AHI20" s="98"/>
      <c r="AHJ20" s="98"/>
      <c r="AHK20" s="98"/>
      <c r="AHL20" s="98"/>
      <c r="AHM20" s="98"/>
      <c r="AHN20" s="98"/>
      <c r="AHO20" s="98"/>
      <c r="AHP20" s="98"/>
      <c r="AHQ20" s="98"/>
      <c r="AHR20" s="98"/>
      <c r="AHS20" s="98"/>
      <c r="AHT20" s="98"/>
      <c r="AHU20" s="98"/>
      <c r="AHV20" s="98"/>
      <c r="AHW20" s="98"/>
      <c r="AHX20" s="98"/>
      <c r="AHY20" s="98"/>
      <c r="AHZ20" s="98"/>
      <c r="AIA20" s="98"/>
      <c r="AIB20" s="98"/>
      <c r="AIC20" s="98"/>
      <c r="AID20" s="98"/>
      <c r="AIE20" s="98"/>
      <c r="AIF20" s="98"/>
      <c r="AIG20" s="98"/>
      <c r="AIH20" s="98"/>
      <c r="AII20" s="98"/>
      <c r="AIJ20" s="98"/>
      <c r="AIK20" s="98"/>
      <c r="AIL20" s="98"/>
      <c r="AIM20" s="98"/>
      <c r="AIN20" s="98"/>
      <c r="AIO20" s="98"/>
      <c r="AIP20" s="98"/>
      <c r="AIQ20" s="98"/>
      <c r="AIR20" s="98"/>
      <c r="AIS20" s="98"/>
      <c r="AIT20" s="98"/>
      <c r="AIU20" s="98"/>
      <c r="AIV20" s="98"/>
      <c r="AIW20" s="98"/>
      <c r="AIX20" s="98"/>
      <c r="AIY20" s="98"/>
      <c r="AIZ20" s="98"/>
      <c r="AJA20" s="98"/>
      <c r="AJB20" s="98"/>
      <c r="AJC20" s="98"/>
      <c r="AJD20" s="98"/>
      <c r="AJE20" s="98"/>
      <c r="AJF20" s="98"/>
      <c r="AJG20" s="98"/>
      <c r="AJH20" s="98"/>
      <c r="AJI20" s="98"/>
      <c r="AJJ20" s="98"/>
      <c r="AJK20" s="98"/>
      <c r="AJL20" s="98"/>
      <c r="AJM20" s="98"/>
      <c r="AJN20" s="98"/>
      <c r="AJO20" s="98"/>
      <c r="AJP20" s="98"/>
      <c r="AJQ20" s="98"/>
      <c r="AJR20" s="98"/>
      <c r="AJS20" s="98"/>
      <c r="AJT20" s="98"/>
      <c r="AJU20" s="98"/>
      <c r="AJV20" s="98"/>
      <c r="AJW20" s="98"/>
      <c r="AJX20" s="98"/>
      <c r="AJY20" s="98"/>
      <c r="AJZ20" s="98"/>
      <c r="AKA20" s="98"/>
      <c r="AKB20" s="98"/>
      <c r="AKC20" s="98"/>
      <c r="AKD20" s="98"/>
      <c r="AKE20" s="98"/>
    </row>
    <row r="21" spans="1:967">
      <c r="A21" s="98"/>
      <c r="B21" s="314"/>
      <c r="C21" s="320" t="s">
        <v>23</v>
      </c>
      <c r="D21" s="321" t="s">
        <v>24</v>
      </c>
      <c r="E21" s="63">
        <v>0.1</v>
      </c>
      <c r="F21" s="63">
        <f>E21</f>
        <v>0.1</v>
      </c>
      <c r="G21" s="63">
        <v>0.1</v>
      </c>
      <c r="H21" s="63">
        <v>0.1</v>
      </c>
      <c r="I21" s="136"/>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c r="BY21" s="98"/>
      <c r="BZ21" s="98"/>
      <c r="CA21" s="98"/>
      <c r="CB21" s="98"/>
      <c r="CC21" s="98"/>
      <c r="CD21" s="98"/>
      <c r="CE21" s="98"/>
      <c r="CF21" s="98"/>
      <c r="CG21" s="98"/>
      <c r="CH21" s="98"/>
      <c r="CI21" s="98"/>
      <c r="CJ21" s="98"/>
      <c r="CK21" s="98"/>
      <c r="CL21" s="98"/>
      <c r="CM21" s="98"/>
      <c r="CN21" s="98"/>
      <c r="CO21" s="98"/>
      <c r="CP21" s="98"/>
      <c r="CQ21" s="98"/>
      <c r="CR21" s="98"/>
      <c r="CS21" s="98"/>
      <c r="CT21" s="98"/>
      <c r="CU21" s="98"/>
      <c r="CV21" s="98"/>
      <c r="CW21" s="98"/>
      <c r="CX21" s="98"/>
      <c r="CY21" s="98"/>
      <c r="CZ21" s="98"/>
      <c r="DA21" s="98"/>
      <c r="DB21" s="98"/>
      <c r="DC21" s="98"/>
      <c r="DD21" s="98"/>
      <c r="DE21" s="98"/>
      <c r="DF21" s="98"/>
      <c r="DG21" s="98"/>
      <c r="DH21" s="98"/>
      <c r="DI21" s="98"/>
      <c r="DJ21" s="98"/>
      <c r="DK21" s="98"/>
      <c r="DL21" s="98"/>
      <c r="DM21" s="98"/>
      <c r="DN21" s="98"/>
      <c r="DO21" s="98"/>
      <c r="DP21" s="98"/>
      <c r="DQ21" s="98"/>
      <c r="DR21" s="98"/>
      <c r="DS21" s="98"/>
      <c r="DT21" s="98"/>
      <c r="DU21" s="98"/>
      <c r="DV21" s="98"/>
      <c r="DW21" s="98"/>
      <c r="DX21" s="98"/>
      <c r="DY21" s="98"/>
      <c r="DZ21" s="98"/>
      <c r="EA21" s="98"/>
      <c r="EB21" s="98"/>
      <c r="EC21" s="98"/>
      <c r="ED21" s="98"/>
      <c r="EE21" s="98"/>
      <c r="EF21" s="98"/>
      <c r="EG21" s="98"/>
      <c r="EH21" s="98"/>
      <c r="EI21" s="98"/>
      <c r="EJ21" s="98"/>
      <c r="EK21" s="98"/>
      <c r="EL21" s="98"/>
      <c r="EM21" s="98"/>
      <c r="EN21" s="98"/>
      <c r="EO21" s="98"/>
      <c r="EP21" s="98"/>
      <c r="EQ21" s="98"/>
      <c r="ER21" s="98"/>
      <c r="ES21" s="98"/>
      <c r="ET21" s="98"/>
      <c r="EU21" s="98"/>
      <c r="EV21" s="98"/>
      <c r="EW21" s="98"/>
      <c r="EX21" s="98"/>
      <c r="EY21" s="98"/>
      <c r="EZ21" s="98"/>
      <c r="FA21" s="98"/>
      <c r="FB21" s="98"/>
      <c r="FC21" s="98"/>
      <c r="FD21" s="98"/>
      <c r="FE21" s="98"/>
      <c r="FF21" s="98"/>
      <c r="FG21" s="98"/>
      <c r="FH21" s="98"/>
      <c r="FI21" s="98"/>
      <c r="FJ21" s="98"/>
      <c r="FK21" s="98"/>
      <c r="FL21" s="98"/>
      <c r="FM21" s="98"/>
      <c r="FN21" s="98"/>
      <c r="FO21" s="98"/>
      <c r="FP21" s="98"/>
      <c r="FQ21" s="98"/>
      <c r="FR21" s="98"/>
      <c r="FS21" s="98"/>
      <c r="FT21" s="98"/>
      <c r="FU21" s="98"/>
      <c r="FV21" s="98"/>
      <c r="FW21" s="98"/>
      <c r="FX21" s="98"/>
      <c r="FY21" s="98"/>
      <c r="FZ21" s="98"/>
      <c r="GA21" s="98"/>
      <c r="GB21" s="98"/>
      <c r="GC21" s="98"/>
      <c r="GD21" s="98"/>
      <c r="GE21" s="98"/>
      <c r="GF21" s="98"/>
      <c r="GG21" s="98"/>
      <c r="GH21" s="98"/>
      <c r="GI21" s="98"/>
      <c r="GJ21" s="98"/>
      <c r="GK21" s="98"/>
      <c r="GL21" s="98"/>
      <c r="GM21" s="98"/>
      <c r="GN21" s="98"/>
      <c r="GO21" s="98"/>
      <c r="GP21" s="98"/>
      <c r="GQ21" s="98"/>
      <c r="GR21" s="98"/>
      <c r="GS21" s="98"/>
      <c r="GT21" s="98"/>
      <c r="GU21" s="98"/>
      <c r="GV21" s="98"/>
      <c r="GW21" s="98"/>
      <c r="GX21" s="98"/>
      <c r="GY21" s="98"/>
      <c r="GZ21" s="98"/>
      <c r="HA21" s="98"/>
      <c r="HB21" s="98"/>
      <c r="HC21" s="98"/>
      <c r="HD21" s="98"/>
      <c r="HE21" s="98"/>
      <c r="HF21" s="98"/>
      <c r="HG21" s="98"/>
      <c r="HH21" s="98"/>
      <c r="HI21" s="98"/>
      <c r="HJ21" s="98"/>
      <c r="HK21" s="98"/>
      <c r="HL21" s="98"/>
      <c r="HM21" s="98"/>
      <c r="HN21" s="98"/>
      <c r="HO21" s="98"/>
      <c r="HP21" s="98"/>
      <c r="HQ21" s="98"/>
      <c r="HR21" s="98"/>
      <c r="HS21" s="98"/>
      <c r="HT21" s="98"/>
      <c r="HU21" s="98"/>
      <c r="HV21" s="98"/>
      <c r="HW21" s="98"/>
      <c r="HX21" s="98"/>
      <c r="HY21" s="98"/>
      <c r="HZ21" s="98"/>
      <c r="IA21" s="98"/>
      <c r="IB21" s="98"/>
      <c r="IC21" s="98"/>
      <c r="ID21" s="98"/>
      <c r="IE21" s="98"/>
      <c r="IF21" s="98"/>
      <c r="IG21" s="98"/>
      <c r="IH21" s="98"/>
      <c r="II21" s="98"/>
      <c r="IJ21" s="98"/>
      <c r="IK21" s="98"/>
      <c r="IL21" s="98"/>
      <c r="IM21" s="98"/>
      <c r="IN21" s="98"/>
      <c r="IO21" s="98"/>
      <c r="IP21" s="98"/>
      <c r="IQ21" s="98"/>
      <c r="IR21" s="98"/>
      <c r="IS21" s="98"/>
      <c r="IT21" s="98"/>
      <c r="IU21" s="98"/>
      <c r="IV21" s="98"/>
      <c r="IW21" s="98"/>
      <c r="IX21" s="98"/>
      <c r="IY21" s="98"/>
      <c r="IZ21" s="98"/>
      <c r="JA21" s="98"/>
      <c r="JB21" s="98"/>
      <c r="JC21" s="98"/>
      <c r="JD21" s="98"/>
      <c r="JE21" s="98"/>
      <c r="JF21" s="98"/>
      <c r="JG21" s="98"/>
      <c r="JH21" s="98"/>
      <c r="JI21" s="98"/>
      <c r="JJ21" s="98"/>
      <c r="JK21" s="98"/>
      <c r="JL21" s="98"/>
      <c r="JM21" s="98"/>
      <c r="JN21" s="98"/>
      <c r="JO21" s="98"/>
      <c r="JP21" s="98"/>
      <c r="JQ21" s="98"/>
      <c r="JR21" s="98"/>
      <c r="JS21" s="98"/>
      <c r="JT21" s="98"/>
      <c r="JU21" s="98"/>
      <c r="JV21" s="98"/>
      <c r="JW21" s="98"/>
      <c r="JX21" s="98"/>
      <c r="JY21" s="98"/>
      <c r="JZ21" s="98"/>
      <c r="KA21" s="98"/>
      <c r="KB21" s="98"/>
      <c r="KC21" s="98"/>
      <c r="KD21" s="98"/>
      <c r="KE21" s="98"/>
      <c r="KF21" s="98"/>
      <c r="KG21" s="98"/>
      <c r="KH21" s="98"/>
      <c r="KI21" s="98"/>
      <c r="KJ21" s="98"/>
      <c r="KK21" s="98"/>
      <c r="KL21" s="98"/>
      <c r="KM21" s="98"/>
      <c r="KN21" s="98"/>
      <c r="KO21" s="98"/>
      <c r="KP21" s="98"/>
      <c r="KQ21" s="98"/>
      <c r="KR21" s="98"/>
      <c r="KS21" s="98"/>
      <c r="KT21" s="98"/>
      <c r="KU21" s="98"/>
      <c r="KV21" s="98"/>
      <c r="KW21" s="98"/>
      <c r="KX21" s="98"/>
      <c r="KY21" s="98"/>
      <c r="KZ21" s="98"/>
      <c r="LA21" s="98"/>
      <c r="LB21" s="98"/>
      <c r="LC21" s="98"/>
      <c r="LD21" s="98"/>
      <c r="LE21" s="98"/>
      <c r="LF21" s="98"/>
      <c r="LG21" s="98"/>
      <c r="LH21" s="98"/>
      <c r="LI21" s="98"/>
      <c r="LJ21" s="98"/>
      <c r="LK21" s="98"/>
      <c r="LL21" s="98"/>
      <c r="LM21" s="98"/>
      <c r="LN21" s="98"/>
      <c r="LO21" s="98"/>
      <c r="LP21" s="98"/>
      <c r="LQ21" s="98"/>
      <c r="LR21" s="98"/>
      <c r="LS21" s="98"/>
      <c r="LT21" s="98"/>
      <c r="LU21" s="98"/>
      <c r="LV21" s="98"/>
      <c r="LW21" s="98"/>
      <c r="LX21" s="98"/>
      <c r="LY21" s="98"/>
      <c r="LZ21" s="98"/>
      <c r="MA21" s="98"/>
      <c r="MB21" s="98"/>
      <c r="MC21" s="98"/>
      <c r="MD21" s="98"/>
      <c r="ME21" s="98"/>
      <c r="MF21" s="98"/>
      <c r="MG21" s="98"/>
      <c r="MH21" s="98"/>
      <c r="MI21" s="98"/>
      <c r="MJ21" s="98"/>
      <c r="MK21" s="98"/>
      <c r="ML21" s="98"/>
      <c r="MM21" s="98"/>
      <c r="MN21" s="98"/>
      <c r="MO21" s="98"/>
      <c r="MP21" s="98"/>
      <c r="MQ21" s="98"/>
      <c r="MR21" s="98"/>
      <c r="MS21" s="98"/>
      <c r="MT21" s="98"/>
      <c r="MU21" s="98"/>
      <c r="MV21" s="98"/>
      <c r="MW21" s="98"/>
      <c r="MX21" s="98"/>
      <c r="MY21" s="98"/>
      <c r="MZ21" s="98"/>
      <c r="NA21" s="98"/>
      <c r="NB21" s="98"/>
      <c r="NC21" s="98"/>
      <c r="ND21" s="98"/>
      <c r="NE21" s="98"/>
      <c r="NF21" s="98"/>
      <c r="NG21" s="98"/>
      <c r="NH21" s="98"/>
      <c r="NI21" s="98"/>
      <c r="NJ21" s="98"/>
      <c r="NK21" s="98"/>
      <c r="NL21" s="98"/>
      <c r="NM21" s="98"/>
      <c r="NN21" s="98"/>
      <c r="NO21" s="98"/>
      <c r="NP21" s="98"/>
      <c r="NQ21" s="98"/>
      <c r="NR21" s="98"/>
      <c r="NS21" s="98"/>
      <c r="NT21" s="98"/>
      <c r="NU21" s="98"/>
      <c r="NV21" s="98"/>
      <c r="NW21" s="98"/>
      <c r="NX21" s="98"/>
      <c r="NY21" s="98"/>
      <c r="NZ21" s="98"/>
      <c r="OA21" s="98"/>
      <c r="OB21" s="98"/>
      <c r="OC21" s="98"/>
      <c r="OD21" s="98"/>
      <c r="OE21" s="98"/>
      <c r="OF21" s="98"/>
      <c r="OG21" s="98"/>
      <c r="OH21" s="98"/>
      <c r="OI21" s="98"/>
      <c r="OJ21" s="98"/>
      <c r="OK21" s="98"/>
      <c r="OL21" s="98"/>
      <c r="OM21" s="98"/>
      <c r="ON21" s="98"/>
      <c r="OO21" s="98"/>
      <c r="OP21" s="98"/>
      <c r="OQ21" s="98"/>
      <c r="OR21" s="98"/>
      <c r="OS21" s="98"/>
      <c r="OT21" s="98"/>
      <c r="OU21" s="98"/>
      <c r="OV21" s="98"/>
      <c r="OW21" s="98"/>
      <c r="OX21" s="98"/>
      <c r="OY21" s="98"/>
      <c r="OZ21" s="98"/>
      <c r="PA21" s="98"/>
      <c r="PB21" s="98"/>
      <c r="PC21" s="98"/>
      <c r="PD21" s="98"/>
      <c r="PE21" s="98"/>
      <c r="PF21" s="98"/>
      <c r="PG21" s="98"/>
      <c r="PH21" s="98"/>
      <c r="PI21" s="98"/>
      <c r="PJ21" s="98"/>
      <c r="PK21" s="98"/>
      <c r="PL21" s="98"/>
      <c r="PM21" s="98"/>
      <c r="PN21" s="98"/>
      <c r="PO21" s="98"/>
      <c r="PP21" s="98"/>
      <c r="PQ21" s="98"/>
      <c r="PR21" s="98"/>
      <c r="PS21" s="98"/>
      <c r="PT21" s="98"/>
      <c r="PU21" s="98"/>
      <c r="PV21" s="98"/>
      <c r="PW21" s="98"/>
      <c r="PX21" s="98"/>
      <c r="PY21" s="98"/>
      <c r="PZ21" s="98"/>
      <c r="QA21" s="98"/>
      <c r="QB21" s="98"/>
      <c r="QC21" s="98"/>
      <c r="QD21" s="98"/>
      <c r="QE21" s="98"/>
      <c r="QF21" s="98"/>
      <c r="QG21" s="98"/>
      <c r="QH21" s="98"/>
      <c r="QI21" s="98"/>
      <c r="QJ21" s="98"/>
      <c r="QK21" s="98"/>
      <c r="QL21" s="98"/>
      <c r="QM21" s="98"/>
      <c r="QN21" s="98"/>
      <c r="QO21" s="98"/>
      <c r="QP21" s="98"/>
      <c r="QQ21" s="98"/>
      <c r="QR21" s="98"/>
      <c r="QS21" s="98"/>
      <c r="QT21" s="98"/>
      <c r="QU21" s="98"/>
      <c r="QV21" s="98"/>
      <c r="QW21" s="98"/>
      <c r="QX21" s="98"/>
      <c r="QY21" s="98"/>
      <c r="QZ21" s="98"/>
      <c r="RA21" s="98"/>
      <c r="RB21" s="98"/>
      <c r="RC21" s="98"/>
      <c r="RD21" s="98"/>
      <c r="RE21" s="98"/>
      <c r="RF21" s="98"/>
      <c r="RG21" s="98"/>
      <c r="RH21" s="98"/>
      <c r="RI21" s="98"/>
      <c r="RJ21" s="98"/>
      <c r="RK21" s="98"/>
      <c r="RL21" s="98"/>
      <c r="RM21" s="98"/>
      <c r="RN21" s="98"/>
      <c r="RO21" s="98"/>
      <c r="RP21" s="98"/>
      <c r="RQ21" s="98"/>
      <c r="RR21" s="98"/>
      <c r="RS21" s="98"/>
      <c r="RT21" s="98"/>
      <c r="RU21" s="98"/>
      <c r="RV21" s="98"/>
      <c r="RW21" s="98"/>
      <c r="RX21" s="98"/>
      <c r="RY21" s="98"/>
      <c r="RZ21" s="98"/>
      <c r="SA21" s="98"/>
      <c r="SB21" s="98"/>
      <c r="SC21" s="98"/>
      <c r="SD21" s="98"/>
      <c r="SE21" s="98"/>
      <c r="SF21" s="98"/>
      <c r="SG21" s="98"/>
      <c r="SH21" s="98"/>
      <c r="SI21" s="98"/>
      <c r="SJ21" s="98"/>
      <c r="SK21" s="98"/>
      <c r="SL21" s="98"/>
      <c r="SM21" s="98"/>
      <c r="SN21" s="98"/>
      <c r="SO21" s="98"/>
      <c r="SP21" s="98"/>
      <c r="SQ21" s="98"/>
      <c r="SR21" s="98"/>
      <c r="SS21" s="98"/>
      <c r="ST21" s="98"/>
      <c r="SU21" s="98"/>
      <c r="SV21" s="98"/>
      <c r="SW21" s="98"/>
      <c r="SX21" s="98"/>
      <c r="SY21" s="98"/>
      <c r="SZ21" s="98"/>
      <c r="TA21" s="98"/>
      <c r="TB21" s="98"/>
      <c r="TC21" s="98"/>
      <c r="TD21" s="98"/>
      <c r="TE21" s="98"/>
      <c r="TF21" s="98"/>
      <c r="TG21" s="98"/>
      <c r="TH21" s="98"/>
      <c r="TI21" s="98"/>
      <c r="TJ21" s="98"/>
      <c r="TK21" s="98"/>
      <c r="TL21" s="98"/>
      <c r="TM21" s="98"/>
      <c r="TN21" s="98"/>
      <c r="TO21" s="98"/>
      <c r="TP21" s="98"/>
      <c r="TQ21" s="98"/>
      <c r="TR21" s="98"/>
      <c r="TS21" s="98"/>
      <c r="TT21" s="98"/>
      <c r="TU21" s="98"/>
      <c r="TV21" s="98"/>
      <c r="TW21" s="98"/>
      <c r="TX21" s="98"/>
      <c r="TY21" s="98"/>
      <c r="TZ21" s="98"/>
      <c r="UA21" s="98"/>
      <c r="UB21" s="98"/>
      <c r="UC21" s="98"/>
      <c r="UD21" s="98"/>
      <c r="UE21" s="98"/>
      <c r="UF21" s="98"/>
      <c r="UG21" s="98"/>
      <c r="UH21" s="98"/>
      <c r="UI21" s="98"/>
      <c r="UJ21" s="98"/>
      <c r="UK21" s="98"/>
      <c r="UL21" s="98"/>
      <c r="UM21" s="98"/>
      <c r="UN21" s="98"/>
      <c r="UO21" s="98"/>
      <c r="UP21" s="98"/>
      <c r="UQ21" s="98"/>
      <c r="UR21" s="98"/>
      <c r="US21" s="98"/>
      <c r="UT21" s="98"/>
      <c r="UU21" s="98"/>
      <c r="UV21" s="98"/>
      <c r="UW21" s="98"/>
      <c r="UX21" s="98"/>
      <c r="UY21" s="98"/>
      <c r="UZ21" s="98"/>
      <c r="VA21" s="98"/>
      <c r="VB21" s="98"/>
      <c r="VC21" s="98"/>
      <c r="VD21" s="98"/>
      <c r="VE21" s="98"/>
      <c r="VF21" s="98"/>
      <c r="VG21" s="98"/>
      <c r="VH21" s="98"/>
      <c r="VI21" s="98"/>
      <c r="VJ21" s="98"/>
      <c r="VK21" s="98"/>
      <c r="VL21" s="98"/>
      <c r="VM21" s="98"/>
      <c r="VN21" s="98"/>
      <c r="VO21" s="98"/>
      <c r="VP21" s="98"/>
      <c r="VQ21" s="98"/>
      <c r="VR21" s="98"/>
      <c r="VS21" s="98"/>
      <c r="VT21" s="98"/>
      <c r="VU21" s="98"/>
      <c r="VV21" s="98"/>
      <c r="VW21" s="98"/>
      <c r="VX21" s="98"/>
      <c r="VY21" s="98"/>
      <c r="VZ21" s="98"/>
      <c r="WA21" s="98"/>
      <c r="WB21" s="98"/>
      <c r="WC21" s="98"/>
      <c r="WD21" s="98"/>
      <c r="WE21" s="98"/>
      <c r="WF21" s="98"/>
      <c r="WG21" s="98"/>
      <c r="WH21" s="98"/>
      <c r="WI21" s="98"/>
      <c r="WJ21" s="98"/>
      <c r="WK21" s="98"/>
      <c r="WL21" s="98"/>
      <c r="WM21" s="98"/>
      <c r="WN21" s="98"/>
      <c r="WO21" s="98"/>
      <c r="WP21" s="98"/>
      <c r="WQ21" s="98"/>
      <c r="WR21" s="98"/>
      <c r="WS21" s="98"/>
      <c r="WT21" s="98"/>
      <c r="WU21" s="98"/>
      <c r="WV21" s="98"/>
      <c r="WW21" s="98"/>
      <c r="WX21" s="98"/>
      <c r="WY21" s="98"/>
      <c r="WZ21" s="98"/>
      <c r="XA21" s="98"/>
      <c r="XB21" s="98"/>
      <c r="XC21" s="98"/>
      <c r="XD21" s="98"/>
      <c r="XE21" s="98"/>
      <c r="XF21" s="98"/>
      <c r="XG21" s="98"/>
      <c r="XH21" s="98"/>
      <c r="XI21" s="98"/>
      <c r="XJ21" s="98"/>
      <c r="XK21" s="98"/>
      <c r="XL21" s="98"/>
      <c r="XM21" s="98"/>
      <c r="XN21" s="98"/>
      <c r="XO21" s="98"/>
      <c r="XP21" s="98"/>
      <c r="XQ21" s="98"/>
      <c r="XR21" s="98"/>
      <c r="XS21" s="98"/>
      <c r="XT21" s="98"/>
      <c r="XU21" s="98"/>
      <c r="XV21" s="98"/>
      <c r="XW21" s="98"/>
      <c r="XX21" s="98"/>
      <c r="XY21" s="98"/>
      <c r="XZ21" s="98"/>
      <c r="YA21" s="98"/>
      <c r="YB21" s="98"/>
      <c r="YC21" s="98"/>
      <c r="YD21" s="98"/>
      <c r="YE21" s="98"/>
      <c r="YF21" s="98"/>
      <c r="YG21" s="98"/>
      <c r="YH21" s="98"/>
      <c r="YI21" s="98"/>
      <c r="YJ21" s="98"/>
      <c r="YK21" s="98"/>
      <c r="YL21" s="98"/>
      <c r="YM21" s="98"/>
      <c r="YN21" s="98"/>
      <c r="YO21" s="98"/>
      <c r="YP21" s="98"/>
      <c r="YQ21" s="98"/>
      <c r="YR21" s="98"/>
      <c r="YS21" s="98"/>
      <c r="YT21" s="98"/>
      <c r="YU21" s="98"/>
      <c r="YV21" s="98"/>
      <c r="YW21" s="98"/>
      <c r="YX21" s="98"/>
      <c r="YY21" s="98"/>
      <c r="YZ21" s="98"/>
      <c r="ZA21" s="98"/>
      <c r="ZB21" s="98"/>
      <c r="ZC21" s="98"/>
      <c r="ZD21" s="98"/>
      <c r="ZE21" s="98"/>
      <c r="ZF21" s="98"/>
      <c r="ZG21" s="98"/>
      <c r="ZH21" s="98"/>
      <c r="ZI21" s="98"/>
      <c r="ZJ21" s="98"/>
      <c r="ZK21" s="98"/>
      <c r="ZL21" s="98"/>
      <c r="ZM21" s="98"/>
      <c r="ZN21" s="98"/>
      <c r="ZO21" s="98"/>
      <c r="ZP21" s="98"/>
      <c r="ZQ21" s="98"/>
      <c r="ZR21" s="98"/>
      <c r="ZS21" s="98"/>
      <c r="ZT21" s="98"/>
      <c r="ZU21" s="98"/>
      <c r="ZV21" s="98"/>
      <c r="ZW21" s="98"/>
      <c r="ZX21" s="98"/>
      <c r="ZY21" s="98"/>
      <c r="ZZ21" s="98"/>
      <c r="AAA21" s="98"/>
      <c r="AAB21" s="98"/>
      <c r="AAC21" s="98"/>
      <c r="AAD21" s="98"/>
      <c r="AAE21" s="98"/>
      <c r="AAF21" s="98"/>
      <c r="AAG21" s="98"/>
      <c r="AAH21" s="98"/>
      <c r="AAI21" s="98"/>
      <c r="AAJ21" s="98"/>
      <c r="AAK21" s="98"/>
      <c r="AAL21" s="98"/>
      <c r="AAM21" s="98"/>
      <c r="AAN21" s="98"/>
      <c r="AAO21" s="98"/>
      <c r="AAP21" s="98"/>
      <c r="AAQ21" s="98"/>
      <c r="AAR21" s="98"/>
      <c r="AAS21" s="98"/>
      <c r="AAT21" s="98"/>
      <c r="AAU21" s="98"/>
      <c r="AAV21" s="98"/>
      <c r="AAW21" s="98"/>
      <c r="AAX21" s="98"/>
      <c r="AAY21" s="98"/>
      <c r="AAZ21" s="98"/>
      <c r="ABA21" s="98"/>
      <c r="ABB21" s="98"/>
      <c r="ABC21" s="98"/>
      <c r="ABD21" s="98"/>
      <c r="ABE21" s="98"/>
      <c r="ABF21" s="98"/>
      <c r="ABG21" s="98"/>
      <c r="ABH21" s="98"/>
      <c r="ABI21" s="98"/>
      <c r="ABJ21" s="98"/>
      <c r="ABK21" s="98"/>
      <c r="ABL21" s="98"/>
      <c r="ABM21" s="98"/>
      <c r="ABN21" s="98"/>
      <c r="ABO21" s="98"/>
      <c r="ABP21" s="98"/>
      <c r="ABQ21" s="98"/>
      <c r="ABR21" s="98"/>
      <c r="ABS21" s="98"/>
      <c r="ABT21" s="98"/>
      <c r="ABU21" s="98"/>
      <c r="ABV21" s="98"/>
      <c r="ABW21" s="98"/>
      <c r="ABX21" s="98"/>
      <c r="ABY21" s="98"/>
      <c r="ABZ21" s="98"/>
      <c r="ACA21" s="98"/>
      <c r="ACB21" s="98"/>
      <c r="ACC21" s="98"/>
      <c r="ACD21" s="98"/>
      <c r="ACE21" s="98"/>
      <c r="ACF21" s="98"/>
      <c r="ACG21" s="98"/>
      <c r="ACH21" s="98"/>
      <c r="ACI21" s="98"/>
      <c r="ACJ21" s="98"/>
      <c r="ACK21" s="98"/>
      <c r="ACL21" s="98"/>
      <c r="ACM21" s="98"/>
      <c r="ACN21" s="98"/>
      <c r="ACO21" s="98"/>
      <c r="ACP21" s="98"/>
      <c r="ACQ21" s="98"/>
      <c r="ACR21" s="98"/>
      <c r="ACS21" s="98"/>
      <c r="ACT21" s="98"/>
      <c r="ACU21" s="98"/>
      <c r="ACV21" s="98"/>
      <c r="ACW21" s="98"/>
      <c r="ACX21" s="98"/>
      <c r="ACY21" s="98"/>
      <c r="ACZ21" s="98"/>
      <c r="ADA21" s="98"/>
      <c r="ADB21" s="98"/>
      <c r="ADC21" s="98"/>
      <c r="ADD21" s="98"/>
      <c r="ADE21" s="98"/>
      <c r="ADF21" s="98"/>
      <c r="ADG21" s="98"/>
      <c r="ADH21" s="98"/>
      <c r="ADI21" s="98"/>
      <c r="ADJ21" s="98"/>
      <c r="ADK21" s="98"/>
      <c r="ADL21" s="98"/>
      <c r="ADM21" s="98"/>
      <c r="ADN21" s="98"/>
      <c r="ADO21" s="98"/>
      <c r="ADP21" s="98"/>
      <c r="ADQ21" s="98"/>
      <c r="ADR21" s="98"/>
      <c r="ADS21" s="98"/>
      <c r="ADT21" s="98"/>
      <c r="ADU21" s="98"/>
      <c r="ADV21" s="98"/>
      <c r="ADW21" s="98"/>
      <c r="ADX21" s="98"/>
      <c r="ADY21" s="98"/>
      <c r="ADZ21" s="98"/>
      <c r="AEA21" s="98"/>
      <c r="AEB21" s="98"/>
      <c r="AEC21" s="98"/>
      <c r="AED21" s="98"/>
      <c r="AEE21" s="98"/>
      <c r="AEF21" s="98"/>
      <c r="AEG21" s="98"/>
      <c r="AEH21" s="98"/>
      <c r="AEI21" s="98"/>
      <c r="AEJ21" s="98"/>
      <c r="AEK21" s="98"/>
      <c r="AEL21" s="98"/>
      <c r="AEM21" s="98"/>
      <c r="AEN21" s="98"/>
      <c r="AEO21" s="98"/>
      <c r="AEP21" s="98"/>
      <c r="AEQ21" s="98"/>
      <c r="AER21" s="98"/>
      <c r="AES21" s="98"/>
      <c r="AET21" s="98"/>
      <c r="AEU21" s="98"/>
      <c r="AEV21" s="98"/>
      <c r="AEW21" s="98"/>
      <c r="AEX21" s="98"/>
      <c r="AEY21" s="98"/>
      <c r="AEZ21" s="98"/>
      <c r="AFA21" s="98"/>
      <c r="AFB21" s="98"/>
      <c r="AFC21" s="98"/>
      <c r="AFD21" s="98"/>
      <c r="AFE21" s="98"/>
      <c r="AFF21" s="98"/>
      <c r="AFG21" s="98"/>
      <c r="AFH21" s="98"/>
      <c r="AFI21" s="98"/>
      <c r="AFJ21" s="98"/>
      <c r="AFK21" s="98"/>
      <c r="AFL21" s="98"/>
      <c r="AFM21" s="98"/>
      <c r="AFN21" s="98"/>
      <c r="AFO21" s="98"/>
      <c r="AFP21" s="98"/>
      <c r="AFQ21" s="98"/>
      <c r="AFR21" s="98"/>
      <c r="AFS21" s="98"/>
      <c r="AFT21" s="98"/>
      <c r="AFU21" s="98"/>
      <c r="AFV21" s="98"/>
      <c r="AFW21" s="98"/>
      <c r="AFX21" s="98"/>
      <c r="AFY21" s="98"/>
      <c r="AFZ21" s="98"/>
      <c r="AGA21" s="98"/>
      <c r="AGB21" s="98"/>
      <c r="AGC21" s="98"/>
      <c r="AGD21" s="98"/>
      <c r="AGE21" s="98"/>
      <c r="AGF21" s="98"/>
      <c r="AGG21" s="98"/>
      <c r="AGH21" s="98"/>
      <c r="AGI21" s="98"/>
      <c r="AGJ21" s="98"/>
      <c r="AGK21" s="98"/>
      <c r="AGL21" s="98"/>
      <c r="AGM21" s="98"/>
      <c r="AGN21" s="98"/>
      <c r="AGO21" s="98"/>
      <c r="AGP21" s="98"/>
      <c r="AGQ21" s="98"/>
      <c r="AGR21" s="98"/>
      <c r="AGS21" s="98"/>
      <c r="AGT21" s="98"/>
      <c r="AGU21" s="98"/>
      <c r="AGV21" s="98"/>
      <c r="AGW21" s="98"/>
      <c r="AGX21" s="98"/>
      <c r="AGY21" s="98"/>
      <c r="AGZ21" s="98"/>
      <c r="AHA21" s="98"/>
      <c r="AHB21" s="98"/>
      <c r="AHC21" s="98"/>
      <c r="AHD21" s="98"/>
      <c r="AHE21" s="98"/>
      <c r="AHF21" s="98"/>
      <c r="AHG21" s="98"/>
      <c r="AHH21" s="98"/>
      <c r="AHI21" s="98"/>
      <c r="AHJ21" s="98"/>
      <c r="AHK21" s="98"/>
      <c r="AHL21" s="98"/>
      <c r="AHM21" s="98"/>
      <c r="AHN21" s="98"/>
      <c r="AHO21" s="98"/>
      <c r="AHP21" s="98"/>
      <c r="AHQ21" s="98"/>
      <c r="AHR21" s="98"/>
      <c r="AHS21" s="98"/>
      <c r="AHT21" s="98"/>
      <c r="AHU21" s="98"/>
      <c r="AHV21" s="98"/>
      <c r="AHW21" s="98"/>
      <c r="AHX21" s="98"/>
      <c r="AHY21" s="98"/>
      <c r="AHZ21" s="98"/>
      <c r="AIA21" s="98"/>
      <c r="AIB21" s="98"/>
      <c r="AIC21" s="98"/>
      <c r="AID21" s="98"/>
      <c r="AIE21" s="98"/>
      <c r="AIF21" s="98"/>
      <c r="AIG21" s="98"/>
      <c r="AIH21" s="98"/>
      <c r="AII21" s="98"/>
      <c r="AIJ21" s="98"/>
      <c r="AIK21" s="98"/>
      <c r="AIL21" s="98"/>
      <c r="AIM21" s="98"/>
      <c r="AIN21" s="98"/>
      <c r="AIO21" s="98"/>
      <c r="AIP21" s="98"/>
      <c r="AIQ21" s="98"/>
      <c r="AIR21" s="98"/>
      <c r="AIS21" s="98"/>
      <c r="AIT21" s="98"/>
      <c r="AIU21" s="98"/>
      <c r="AIV21" s="98"/>
      <c r="AIW21" s="98"/>
      <c r="AIX21" s="98"/>
      <c r="AIY21" s="98"/>
      <c r="AIZ21" s="98"/>
      <c r="AJA21" s="98"/>
      <c r="AJB21" s="98"/>
      <c r="AJC21" s="98"/>
      <c r="AJD21" s="98"/>
      <c r="AJE21" s="98"/>
      <c r="AJF21" s="98"/>
      <c r="AJG21" s="98"/>
      <c r="AJH21" s="98"/>
      <c r="AJI21" s="98"/>
      <c r="AJJ21" s="98"/>
      <c r="AJK21" s="98"/>
      <c r="AJL21" s="98"/>
      <c r="AJM21" s="98"/>
      <c r="AJN21" s="98"/>
      <c r="AJO21" s="98"/>
      <c r="AJP21" s="98"/>
      <c r="AJQ21" s="98"/>
      <c r="AJR21" s="98"/>
      <c r="AJS21" s="98"/>
      <c r="AJT21" s="98"/>
      <c r="AJU21" s="98"/>
      <c r="AJV21" s="98"/>
      <c r="AJW21" s="98"/>
      <c r="AJX21" s="98"/>
      <c r="AJY21" s="98"/>
      <c r="AJZ21" s="98"/>
      <c r="AKA21" s="98"/>
      <c r="AKB21" s="98"/>
      <c r="AKC21" s="98"/>
      <c r="AKD21" s="98"/>
      <c r="AKE21" s="98"/>
    </row>
    <row r="22" spans="1:967" s="66" customFormat="1">
      <c r="A22" s="98"/>
      <c r="B22" s="327"/>
      <c r="C22" s="328" t="s">
        <v>25</v>
      </c>
      <c r="D22" s="323" t="s">
        <v>346</v>
      </c>
      <c r="E22" s="344">
        <v>1</v>
      </c>
      <c r="F22" s="344">
        <f>E22</f>
        <v>1</v>
      </c>
      <c r="G22" s="344">
        <v>1</v>
      </c>
      <c r="H22" s="340">
        <v>1</v>
      </c>
      <c r="I22" s="136"/>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c r="CG22" s="98"/>
      <c r="CH22" s="98"/>
      <c r="CI22" s="98"/>
      <c r="CJ22" s="98"/>
      <c r="CK22" s="98"/>
      <c r="CL22" s="98"/>
      <c r="CM22" s="98"/>
      <c r="CN22" s="98"/>
      <c r="CO22" s="98"/>
      <c r="CP22" s="98"/>
      <c r="CQ22" s="98"/>
      <c r="CR22" s="98"/>
      <c r="CS22" s="98"/>
      <c r="CT22" s="98"/>
      <c r="CU22" s="98"/>
      <c r="CV22" s="98"/>
      <c r="CW22" s="98"/>
      <c r="CX22" s="98"/>
      <c r="CY22" s="98"/>
      <c r="CZ22" s="98"/>
      <c r="DA22" s="98"/>
      <c r="DB22" s="98"/>
      <c r="DC22" s="98"/>
      <c r="DD22" s="98"/>
      <c r="DE22" s="98"/>
      <c r="DF22" s="98"/>
      <c r="DG22" s="98"/>
      <c r="DH22" s="98"/>
      <c r="DI22" s="98"/>
      <c r="DJ22" s="98"/>
      <c r="DK22" s="98"/>
      <c r="DL22" s="98"/>
      <c r="DM22" s="98"/>
      <c r="DN22" s="98"/>
      <c r="DO22" s="98"/>
      <c r="DP22" s="98"/>
      <c r="DQ22" s="98"/>
      <c r="DR22" s="98"/>
      <c r="DS22" s="98"/>
      <c r="DT22" s="98"/>
      <c r="DU22" s="98"/>
      <c r="DV22" s="98"/>
      <c r="DW22" s="98"/>
      <c r="DX22" s="98"/>
      <c r="DY22" s="98"/>
      <c r="DZ22" s="98"/>
      <c r="EA22" s="98"/>
      <c r="EB22" s="98"/>
      <c r="EC22" s="98"/>
      <c r="ED22" s="98"/>
      <c r="EE22" s="98"/>
      <c r="EF22" s="98"/>
      <c r="EG22" s="98"/>
      <c r="EH22" s="98"/>
      <c r="EI22" s="98"/>
      <c r="EJ22" s="98"/>
      <c r="EK22" s="98"/>
      <c r="EL22" s="98"/>
      <c r="EM22" s="98"/>
      <c r="EN22" s="98"/>
      <c r="EO22" s="98"/>
      <c r="EP22" s="98"/>
      <c r="EQ22" s="98"/>
      <c r="ER22" s="98"/>
      <c r="ES22" s="98"/>
      <c r="ET22" s="98"/>
      <c r="EU22" s="98"/>
      <c r="EV22" s="98"/>
      <c r="EW22" s="98"/>
      <c r="EX22" s="98"/>
      <c r="EY22" s="98"/>
      <c r="EZ22" s="98"/>
      <c r="FA22" s="98"/>
      <c r="FB22" s="98"/>
      <c r="FC22" s="98"/>
      <c r="FD22" s="98"/>
      <c r="FE22" s="98"/>
      <c r="FF22" s="98"/>
      <c r="FG22" s="98"/>
      <c r="FH22" s="98"/>
      <c r="FI22" s="98"/>
      <c r="FJ22" s="98"/>
      <c r="FK22" s="98"/>
      <c r="FL22" s="98"/>
      <c r="FM22" s="98"/>
      <c r="FN22" s="98"/>
      <c r="FO22" s="98"/>
      <c r="FP22" s="98"/>
      <c r="FQ22" s="98"/>
      <c r="FR22" s="98"/>
      <c r="FS22" s="98"/>
      <c r="FT22" s="98"/>
      <c r="FU22" s="98"/>
      <c r="FV22" s="98"/>
      <c r="FW22" s="98"/>
      <c r="FX22" s="98"/>
      <c r="FY22" s="98"/>
      <c r="FZ22" s="98"/>
      <c r="GA22" s="98"/>
      <c r="GB22" s="98"/>
      <c r="GC22" s="98"/>
      <c r="GD22" s="98"/>
      <c r="GE22" s="98"/>
      <c r="GF22" s="98"/>
      <c r="GG22" s="98"/>
      <c r="GH22" s="98"/>
      <c r="GI22" s="98"/>
      <c r="GJ22" s="98"/>
      <c r="GK22" s="98"/>
      <c r="GL22" s="98"/>
      <c r="GM22" s="98"/>
      <c r="GN22" s="98"/>
      <c r="GO22" s="98"/>
      <c r="GP22" s="98"/>
      <c r="GQ22" s="98"/>
      <c r="GR22" s="98"/>
      <c r="GS22" s="98"/>
      <c r="GT22" s="98"/>
      <c r="GU22" s="98"/>
      <c r="GV22" s="98"/>
      <c r="GW22" s="98"/>
      <c r="GX22" s="98"/>
      <c r="GY22" s="98"/>
      <c r="GZ22" s="98"/>
      <c r="HA22" s="98"/>
      <c r="HB22" s="98"/>
      <c r="HC22" s="98"/>
      <c r="HD22" s="98"/>
      <c r="HE22" s="98"/>
      <c r="HF22" s="98"/>
      <c r="HG22" s="98"/>
      <c r="HH22" s="98"/>
      <c r="HI22" s="98"/>
      <c r="HJ22" s="98"/>
      <c r="HK22" s="98"/>
      <c r="HL22" s="98"/>
      <c r="HM22" s="98"/>
      <c r="HN22" s="98"/>
      <c r="HO22" s="98"/>
      <c r="HP22" s="98"/>
      <c r="HQ22" s="98"/>
      <c r="HR22" s="98"/>
      <c r="HS22" s="98"/>
      <c r="HT22" s="98"/>
      <c r="HU22" s="98"/>
      <c r="HV22" s="98"/>
      <c r="HW22" s="98"/>
      <c r="HX22" s="98"/>
      <c r="HY22" s="98"/>
      <c r="HZ22" s="98"/>
      <c r="IA22" s="98"/>
      <c r="IB22" s="98"/>
      <c r="IC22" s="98"/>
      <c r="ID22" s="98"/>
      <c r="IE22" s="98"/>
      <c r="IF22" s="98"/>
      <c r="IG22" s="98"/>
      <c r="IH22" s="98"/>
      <c r="II22" s="98"/>
      <c r="IJ22" s="98"/>
      <c r="IK22" s="98"/>
      <c r="IL22" s="98"/>
      <c r="IM22" s="98"/>
      <c r="IN22" s="98"/>
      <c r="IO22" s="98"/>
      <c r="IP22" s="98"/>
      <c r="IQ22" s="98"/>
      <c r="IR22" s="98"/>
      <c r="IS22" s="98"/>
      <c r="IT22" s="98"/>
      <c r="IU22" s="98"/>
      <c r="IV22" s="98"/>
      <c r="IW22" s="98"/>
      <c r="IX22" s="98"/>
      <c r="IY22" s="98"/>
      <c r="IZ22" s="98"/>
      <c r="JA22" s="98"/>
      <c r="JB22" s="98"/>
      <c r="JC22" s="98"/>
      <c r="JD22" s="98"/>
      <c r="JE22" s="98"/>
      <c r="JF22" s="98"/>
      <c r="JG22" s="98"/>
      <c r="JH22" s="98"/>
      <c r="JI22" s="98"/>
      <c r="JJ22" s="98"/>
      <c r="JK22" s="98"/>
      <c r="JL22" s="98"/>
      <c r="JM22" s="98"/>
      <c r="JN22" s="98"/>
      <c r="JO22" s="98"/>
      <c r="JP22" s="98"/>
      <c r="JQ22" s="98"/>
      <c r="JR22" s="98"/>
      <c r="JS22" s="98"/>
      <c r="JT22" s="98"/>
      <c r="JU22" s="98"/>
      <c r="JV22" s="98"/>
      <c r="JW22" s="98"/>
      <c r="JX22" s="98"/>
      <c r="JY22" s="98"/>
      <c r="JZ22" s="98"/>
      <c r="KA22" s="98"/>
      <c r="KB22" s="98"/>
      <c r="KC22" s="98"/>
      <c r="KD22" s="98"/>
      <c r="KE22" s="98"/>
      <c r="KF22" s="98"/>
      <c r="KG22" s="98"/>
      <c r="KH22" s="98"/>
      <c r="KI22" s="98"/>
      <c r="KJ22" s="98"/>
      <c r="KK22" s="98"/>
      <c r="KL22" s="98"/>
      <c r="KM22" s="98"/>
      <c r="KN22" s="98"/>
      <c r="KO22" s="98"/>
      <c r="KP22" s="98"/>
      <c r="KQ22" s="98"/>
      <c r="KR22" s="98"/>
      <c r="KS22" s="98"/>
      <c r="KT22" s="98"/>
      <c r="KU22" s="98"/>
      <c r="KV22" s="98"/>
      <c r="KW22" s="98"/>
      <c r="KX22" s="98"/>
      <c r="KY22" s="98"/>
      <c r="KZ22" s="98"/>
      <c r="LA22" s="98"/>
      <c r="LB22" s="98"/>
      <c r="LC22" s="98"/>
      <c r="LD22" s="98"/>
      <c r="LE22" s="98"/>
      <c r="LF22" s="98"/>
      <c r="LG22" s="98"/>
      <c r="LH22" s="98"/>
      <c r="LI22" s="98"/>
      <c r="LJ22" s="98"/>
      <c r="LK22" s="98"/>
      <c r="LL22" s="98"/>
      <c r="LM22" s="98"/>
      <c r="LN22" s="98"/>
      <c r="LO22" s="98"/>
      <c r="LP22" s="98"/>
      <c r="LQ22" s="98"/>
      <c r="LR22" s="98"/>
      <c r="LS22" s="98"/>
      <c r="LT22" s="98"/>
      <c r="LU22" s="98"/>
      <c r="LV22" s="98"/>
      <c r="LW22" s="98"/>
      <c r="LX22" s="98"/>
      <c r="LY22" s="98"/>
      <c r="LZ22" s="98"/>
      <c r="MA22" s="98"/>
      <c r="MB22" s="98"/>
      <c r="MC22" s="98"/>
      <c r="MD22" s="98"/>
      <c r="ME22" s="98"/>
      <c r="MF22" s="98"/>
      <c r="MG22" s="98"/>
      <c r="MH22" s="98"/>
      <c r="MI22" s="98"/>
      <c r="MJ22" s="98"/>
      <c r="MK22" s="98"/>
      <c r="ML22" s="98"/>
      <c r="MM22" s="98"/>
      <c r="MN22" s="98"/>
      <c r="MO22" s="98"/>
      <c r="MP22" s="98"/>
      <c r="MQ22" s="98"/>
      <c r="MR22" s="98"/>
      <c r="MS22" s="98"/>
      <c r="MT22" s="98"/>
      <c r="MU22" s="98"/>
      <c r="MV22" s="98"/>
      <c r="MW22" s="98"/>
      <c r="MX22" s="98"/>
      <c r="MY22" s="98"/>
      <c r="MZ22" s="98"/>
      <c r="NA22" s="98"/>
      <c r="NB22" s="98"/>
      <c r="NC22" s="98"/>
      <c r="ND22" s="98"/>
      <c r="NE22" s="98"/>
      <c r="NF22" s="98"/>
      <c r="NG22" s="98"/>
      <c r="NH22" s="98"/>
      <c r="NI22" s="98"/>
      <c r="NJ22" s="98"/>
      <c r="NK22" s="98"/>
      <c r="NL22" s="98"/>
      <c r="NM22" s="98"/>
      <c r="NN22" s="98"/>
      <c r="NO22" s="98"/>
      <c r="NP22" s="98"/>
      <c r="NQ22" s="98"/>
      <c r="NR22" s="98"/>
      <c r="NS22" s="98"/>
      <c r="NT22" s="98"/>
      <c r="NU22" s="98"/>
      <c r="NV22" s="98"/>
      <c r="NW22" s="98"/>
      <c r="NX22" s="98"/>
      <c r="NY22" s="98"/>
      <c r="NZ22" s="98"/>
      <c r="OA22" s="98"/>
      <c r="OB22" s="98"/>
      <c r="OC22" s="98"/>
      <c r="OD22" s="98"/>
      <c r="OE22" s="98"/>
      <c r="OF22" s="98"/>
      <c r="OG22" s="98"/>
      <c r="OH22" s="98"/>
      <c r="OI22" s="98"/>
      <c r="OJ22" s="98"/>
      <c r="OK22" s="98"/>
      <c r="OL22" s="98"/>
      <c r="OM22" s="98"/>
      <c r="ON22" s="98"/>
      <c r="OO22" s="98"/>
      <c r="OP22" s="98"/>
      <c r="OQ22" s="98"/>
      <c r="OR22" s="98"/>
      <c r="OS22" s="98"/>
      <c r="OT22" s="98"/>
      <c r="OU22" s="98"/>
      <c r="OV22" s="98"/>
      <c r="OW22" s="98"/>
      <c r="OX22" s="98"/>
      <c r="OY22" s="98"/>
      <c r="OZ22" s="98"/>
      <c r="PA22" s="98"/>
      <c r="PB22" s="98"/>
      <c r="PC22" s="98"/>
      <c r="PD22" s="98"/>
      <c r="PE22" s="98"/>
      <c r="PF22" s="98"/>
      <c r="PG22" s="98"/>
      <c r="PH22" s="98"/>
      <c r="PI22" s="98"/>
      <c r="PJ22" s="98"/>
      <c r="PK22" s="98"/>
      <c r="PL22" s="98"/>
      <c r="PM22" s="98"/>
      <c r="PN22" s="98"/>
      <c r="PO22" s="98"/>
      <c r="PP22" s="98"/>
      <c r="PQ22" s="98"/>
      <c r="PR22" s="98"/>
      <c r="PS22" s="98"/>
      <c r="PT22" s="98"/>
      <c r="PU22" s="98"/>
      <c r="PV22" s="98"/>
      <c r="PW22" s="98"/>
      <c r="PX22" s="98"/>
      <c r="PY22" s="98"/>
      <c r="PZ22" s="98"/>
      <c r="QA22" s="98"/>
      <c r="QB22" s="98"/>
      <c r="QC22" s="98"/>
      <c r="QD22" s="98"/>
      <c r="QE22" s="98"/>
      <c r="QF22" s="98"/>
      <c r="QG22" s="98"/>
      <c r="QH22" s="98"/>
      <c r="QI22" s="98"/>
      <c r="QJ22" s="98"/>
      <c r="QK22" s="98"/>
      <c r="QL22" s="98"/>
      <c r="QM22" s="98"/>
      <c r="QN22" s="98"/>
      <c r="QO22" s="98"/>
      <c r="QP22" s="98"/>
      <c r="QQ22" s="98"/>
      <c r="QR22" s="98"/>
      <c r="QS22" s="98"/>
      <c r="QT22" s="98"/>
      <c r="QU22" s="98"/>
      <c r="QV22" s="98"/>
      <c r="QW22" s="98"/>
      <c r="QX22" s="98"/>
      <c r="QY22" s="98"/>
      <c r="QZ22" s="98"/>
      <c r="RA22" s="98"/>
      <c r="RB22" s="98"/>
      <c r="RC22" s="98"/>
      <c r="RD22" s="98"/>
      <c r="RE22" s="98"/>
      <c r="RF22" s="98"/>
      <c r="RG22" s="98"/>
      <c r="RH22" s="98"/>
      <c r="RI22" s="98"/>
      <c r="RJ22" s="98"/>
      <c r="RK22" s="98"/>
      <c r="RL22" s="98"/>
      <c r="RM22" s="98"/>
      <c r="RN22" s="98"/>
      <c r="RO22" s="98"/>
      <c r="RP22" s="98"/>
      <c r="RQ22" s="98"/>
      <c r="RR22" s="98"/>
      <c r="RS22" s="98"/>
      <c r="RT22" s="98"/>
      <c r="RU22" s="98"/>
      <c r="RV22" s="98"/>
      <c r="RW22" s="98"/>
      <c r="RX22" s="98"/>
      <c r="RY22" s="98"/>
      <c r="RZ22" s="98"/>
      <c r="SA22" s="98"/>
      <c r="SB22" s="98"/>
      <c r="SC22" s="98"/>
      <c r="SD22" s="98"/>
      <c r="SE22" s="98"/>
      <c r="SF22" s="98"/>
      <c r="SG22" s="98"/>
      <c r="SH22" s="98"/>
      <c r="SI22" s="98"/>
      <c r="SJ22" s="98"/>
      <c r="SK22" s="98"/>
      <c r="SL22" s="98"/>
      <c r="SM22" s="98"/>
      <c r="SN22" s="98"/>
      <c r="SO22" s="98"/>
      <c r="SP22" s="98"/>
      <c r="SQ22" s="98"/>
      <c r="SR22" s="98"/>
      <c r="SS22" s="98"/>
      <c r="ST22" s="98"/>
      <c r="SU22" s="98"/>
      <c r="SV22" s="98"/>
      <c r="SW22" s="98"/>
      <c r="SX22" s="98"/>
      <c r="SY22" s="98"/>
      <c r="SZ22" s="98"/>
      <c r="TA22" s="98"/>
      <c r="TB22" s="98"/>
      <c r="TC22" s="98"/>
      <c r="TD22" s="98"/>
      <c r="TE22" s="98"/>
      <c r="TF22" s="98"/>
      <c r="TG22" s="98"/>
      <c r="TH22" s="98"/>
      <c r="TI22" s="98"/>
      <c r="TJ22" s="98"/>
      <c r="TK22" s="98"/>
      <c r="TL22" s="98"/>
      <c r="TM22" s="98"/>
      <c r="TN22" s="98"/>
      <c r="TO22" s="98"/>
      <c r="TP22" s="98"/>
      <c r="TQ22" s="98"/>
      <c r="TR22" s="98"/>
      <c r="TS22" s="98"/>
      <c r="TT22" s="98"/>
      <c r="TU22" s="98"/>
      <c r="TV22" s="98"/>
      <c r="TW22" s="98"/>
      <c r="TX22" s="98"/>
      <c r="TY22" s="98"/>
      <c r="TZ22" s="98"/>
      <c r="UA22" s="98"/>
      <c r="UB22" s="98"/>
      <c r="UC22" s="98"/>
      <c r="UD22" s="98"/>
      <c r="UE22" s="98"/>
      <c r="UF22" s="98"/>
      <c r="UG22" s="98"/>
      <c r="UH22" s="98"/>
      <c r="UI22" s="98"/>
      <c r="UJ22" s="98"/>
      <c r="UK22" s="98"/>
      <c r="UL22" s="98"/>
      <c r="UM22" s="98"/>
      <c r="UN22" s="98"/>
      <c r="UO22" s="98"/>
      <c r="UP22" s="98"/>
      <c r="UQ22" s="98"/>
      <c r="UR22" s="98"/>
      <c r="US22" s="98"/>
      <c r="UT22" s="98"/>
      <c r="UU22" s="98"/>
      <c r="UV22" s="98"/>
      <c r="UW22" s="98"/>
      <c r="UX22" s="98"/>
      <c r="UY22" s="98"/>
      <c r="UZ22" s="98"/>
      <c r="VA22" s="98"/>
      <c r="VB22" s="98"/>
      <c r="VC22" s="98"/>
      <c r="VD22" s="98"/>
      <c r="VE22" s="98"/>
      <c r="VF22" s="98"/>
      <c r="VG22" s="98"/>
      <c r="VH22" s="98"/>
      <c r="VI22" s="98"/>
      <c r="VJ22" s="98"/>
      <c r="VK22" s="98"/>
      <c r="VL22" s="98"/>
      <c r="VM22" s="98"/>
      <c r="VN22" s="98"/>
      <c r="VO22" s="98"/>
      <c r="VP22" s="98"/>
      <c r="VQ22" s="98"/>
      <c r="VR22" s="98"/>
      <c r="VS22" s="98"/>
      <c r="VT22" s="98"/>
      <c r="VU22" s="98"/>
      <c r="VV22" s="98"/>
      <c r="VW22" s="98"/>
      <c r="VX22" s="98"/>
      <c r="VY22" s="98"/>
      <c r="VZ22" s="98"/>
      <c r="WA22" s="98"/>
      <c r="WB22" s="98"/>
      <c r="WC22" s="98"/>
      <c r="WD22" s="98"/>
      <c r="WE22" s="98"/>
      <c r="WF22" s="98"/>
      <c r="WG22" s="98"/>
      <c r="WH22" s="98"/>
      <c r="WI22" s="98"/>
      <c r="WJ22" s="98"/>
      <c r="WK22" s="98"/>
      <c r="WL22" s="98"/>
      <c r="WM22" s="98"/>
      <c r="WN22" s="98"/>
      <c r="WO22" s="98"/>
      <c r="WP22" s="98"/>
      <c r="WQ22" s="98"/>
      <c r="WR22" s="98"/>
      <c r="WS22" s="98"/>
      <c r="WT22" s="98"/>
      <c r="WU22" s="98"/>
      <c r="WV22" s="98"/>
      <c r="WW22" s="98"/>
      <c r="WX22" s="98"/>
      <c r="WY22" s="98"/>
      <c r="WZ22" s="98"/>
      <c r="XA22" s="98"/>
      <c r="XB22" s="98"/>
      <c r="XC22" s="98"/>
      <c r="XD22" s="98"/>
      <c r="XE22" s="98"/>
      <c r="XF22" s="98"/>
      <c r="XG22" s="98"/>
      <c r="XH22" s="98"/>
      <c r="XI22" s="98"/>
      <c r="XJ22" s="98"/>
      <c r="XK22" s="98"/>
      <c r="XL22" s="98"/>
      <c r="XM22" s="98"/>
      <c r="XN22" s="98"/>
      <c r="XO22" s="98"/>
      <c r="XP22" s="98"/>
      <c r="XQ22" s="98"/>
      <c r="XR22" s="98"/>
      <c r="XS22" s="98"/>
      <c r="XT22" s="98"/>
      <c r="XU22" s="98"/>
      <c r="XV22" s="98"/>
      <c r="XW22" s="98"/>
      <c r="XX22" s="98"/>
      <c r="XY22" s="98"/>
      <c r="XZ22" s="98"/>
      <c r="YA22" s="98"/>
      <c r="YB22" s="98"/>
      <c r="YC22" s="98"/>
      <c r="YD22" s="98"/>
      <c r="YE22" s="98"/>
      <c r="YF22" s="98"/>
      <c r="YG22" s="98"/>
      <c r="YH22" s="98"/>
      <c r="YI22" s="98"/>
      <c r="YJ22" s="98"/>
      <c r="YK22" s="98"/>
      <c r="YL22" s="98"/>
      <c r="YM22" s="98"/>
      <c r="YN22" s="98"/>
      <c r="YO22" s="98"/>
      <c r="YP22" s="98"/>
      <c r="YQ22" s="98"/>
      <c r="YR22" s="98"/>
      <c r="YS22" s="98"/>
      <c r="YT22" s="98"/>
      <c r="YU22" s="98"/>
      <c r="YV22" s="98"/>
      <c r="YW22" s="98"/>
      <c r="YX22" s="98"/>
      <c r="YY22" s="98"/>
      <c r="YZ22" s="98"/>
      <c r="ZA22" s="98"/>
      <c r="ZB22" s="98"/>
      <c r="ZC22" s="98"/>
      <c r="ZD22" s="98"/>
      <c r="ZE22" s="98"/>
      <c r="ZF22" s="98"/>
      <c r="ZG22" s="98"/>
      <c r="ZH22" s="98"/>
      <c r="ZI22" s="98"/>
      <c r="ZJ22" s="98"/>
      <c r="ZK22" s="98"/>
      <c r="ZL22" s="98"/>
      <c r="ZM22" s="98"/>
      <c r="ZN22" s="98"/>
      <c r="ZO22" s="98"/>
      <c r="ZP22" s="98"/>
      <c r="ZQ22" s="98"/>
      <c r="ZR22" s="98"/>
      <c r="ZS22" s="98"/>
      <c r="ZT22" s="98"/>
      <c r="ZU22" s="98"/>
      <c r="ZV22" s="98"/>
      <c r="ZW22" s="98"/>
      <c r="ZX22" s="98"/>
      <c r="ZY22" s="98"/>
      <c r="ZZ22" s="98"/>
      <c r="AAA22" s="98"/>
      <c r="AAB22" s="98"/>
      <c r="AAC22" s="98"/>
      <c r="AAD22" s="98"/>
      <c r="AAE22" s="98"/>
      <c r="AAF22" s="98"/>
      <c r="AAG22" s="98"/>
      <c r="AAH22" s="98"/>
      <c r="AAI22" s="98"/>
      <c r="AAJ22" s="98"/>
      <c r="AAK22" s="98"/>
      <c r="AAL22" s="98"/>
      <c r="AAM22" s="98"/>
      <c r="AAN22" s="98"/>
      <c r="AAO22" s="98"/>
      <c r="AAP22" s="98"/>
      <c r="AAQ22" s="98"/>
      <c r="AAR22" s="98"/>
      <c r="AAS22" s="98"/>
      <c r="AAT22" s="98"/>
      <c r="AAU22" s="98"/>
      <c r="AAV22" s="98"/>
      <c r="AAW22" s="98"/>
      <c r="AAX22" s="98"/>
      <c r="AAY22" s="98"/>
      <c r="AAZ22" s="98"/>
      <c r="ABA22" s="98"/>
      <c r="ABB22" s="98"/>
      <c r="ABC22" s="98"/>
      <c r="ABD22" s="98"/>
      <c r="ABE22" s="98"/>
      <c r="ABF22" s="98"/>
      <c r="ABG22" s="98"/>
      <c r="ABH22" s="98"/>
      <c r="ABI22" s="98"/>
      <c r="ABJ22" s="98"/>
      <c r="ABK22" s="98"/>
      <c r="ABL22" s="98"/>
      <c r="ABM22" s="98"/>
      <c r="ABN22" s="98"/>
      <c r="ABO22" s="98"/>
      <c r="ABP22" s="98"/>
      <c r="ABQ22" s="98"/>
      <c r="ABR22" s="98"/>
      <c r="ABS22" s="98"/>
      <c r="ABT22" s="98"/>
      <c r="ABU22" s="98"/>
      <c r="ABV22" s="98"/>
      <c r="ABW22" s="98"/>
      <c r="ABX22" s="98"/>
      <c r="ABY22" s="98"/>
      <c r="ABZ22" s="98"/>
      <c r="ACA22" s="98"/>
      <c r="ACB22" s="98"/>
      <c r="ACC22" s="98"/>
      <c r="ACD22" s="98"/>
      <c r="ACE22" s="98"/>
      <c r="ACF22" s="98"/>
      <c r="ACG22" s="98"/>
      <c r="ACH22" s="98"/>
      <c r="ACI22" s="98"/>
      <c r="ACJ22" s="98"/>
      <c r="ACK22" s="98"/>
      <c r="ACL22" s="98"/>
      <c r="ACM22" s="98"/>
      <c r="ACN22" s="98"/>
      <c r="ACO22" s="98"/>
      <c r="ACP22" s="98"/>
      <c r="ACQ22" s="98"/>
      <c r="ACR22" s="98"/>
      <c r="ACS22" s="98"/>
      <c r="ACT22" s="98"/>
      <c r="ACU22" s="98"/>
      <c r="ACV22" s="98"/>
      <c r="ACW22" s="98"/>
      <c r="ACX22" s="98"/>
      <c r="ACY22" s="98"/>
      <c r="ACZ22" s="98"/>
      <c r="ADA22" s="98"/>
      <c r="ADB22" s="98"/>
      <c r="ADC22" s="98"/>
      <c r="ADD22" s="98"/>
      <c r="ADE22" s="98"/>
      <c r="ADF22" s="98"/>
      <c r="ADG22" s="98"/>
      <c r="ADH22" s="98"/>
      <c r="ADI22" s="98"/>
      <c r="ADJ22" s="98"/>
      <c r="ADK22" s="98"/>
      <c r="ADL22" s="98"/>
      <c r="ADM22" s="98"/>
      <c r="ADN22" s="98"/>
      <c r="ADO22" s="98"/>
      <c r="ADP22" s="98"/>
      <c r="ADQ22" s="98"/>
      <c r="ADR22" s="98"/>
      <c r="ADS22" s="98"/>
      <c r="ADT22" s="98"/>
      <c r="ADU22" s="98"/>
      <c r="ADV22" s="98"/>
      <c r="ADW22" s="98"/>
      <c r="ADX22" s="98"/>
      <c r="ADY22" s="98"/>
      <c r="ADZ22" s="98"/>
      <c r="AEA22" s="98"/>
      <c r="AEB22" s="98"/>
      <c r="AEC22" s="98"/>
      <c r="AED22" s="98"/>
      <c r="AEE22" s="98"/>
      <c r="AEF22" s="98"/>
      <c r="AEG22" s="98"/>
      <c r="AEH22" s="98"/>
      <c r="AEI22" s="98"/>
      <c r="AEJ22" s="98"/>
      <c r="AEK22" s="98"/>
      <c r="AEL22" s="98"/>
      <c r="AEM22" s="98"/>
      <c r="AEN22" s="98"/>
      <c r="AEO22" s="98"/>
      <c r="AEP22" s="98"/>
      <c r="AEQ22" s="98"/>
      <c r="AER22" s="98"/>
      <c r="AES22" s="98"/>
      <c r="AET22" s="98"/>
      <c r="AEU22" s="98"/>
      <c r="AEV22" s="98"/>
      <c r="AEW22" s="98"/>
      <c r="AEX22" s="98"/>
      <c r="AEY22" s="98"/>
      <c r="AEZ22" s="98"/>
      <c r="AFA22" s="98"/>
      <c r="AFB22" s="98"/>
      <c r="AFC22" s="98"/>
      <c r="AFD22" s="98"/>
      <c r="AFE22" s="98"/>
      <c r="AFF22" s="98"/>
      <c r="AFG22" s="98"/>
      <c r="AFH22" s="98"/>
      <c r="AFI22" s="98"/>
      <c r="AFJ22" s="98"/>
      <c r="AFK22" s="98"/>
      <c r="AFL22" s="98"/>
      <c r="AFM22" s="98"/>
      <c r="AFN22" s="98"/>
      <c r="AFO22" s="98"/>
      <c r="AFP22" s="98"/>
      <c r="AFQ22" s="98"/>
      <c r="AFR22" s="98"/>
      <c r="AFS22" s="98"/>
      <c r="AFT22" s="98"/>
      <c r="AFU22" s="98"/>
      <c r="AFV22" s="98"/>
      <c r="AFW22" s="98"/>
      <c r="AFX22" s="98"/>
      <c r="AFY22" s="98"/>
      <c r="AFZ22" s="98"/>
      <c r="AGA22" s="98"/>
      <c r="AGB22" s="98"/>
      <c r="AGC22" s="98"/>
      <c r="AGD22" s="98"/>
      <c r="AGE22" s="98"/>
      <c r="AGF22" s="98"/>
      <c r="AGG22" s="98"/>
      <c r="AGH22" s="98"/>
      <c r="AGI22" s="98"/>
      <c r="AGJ22" s="98"/>
      <c r="AGK22" s="98"/>
      <c r="AGL22" s="98"/>
      <c r="AGM22" s="98"/>
      <c r="AGN22" s="98"/>
      <c r="AGO22" s="98"/>
      <c r="AGP22" s="98"/>
      <c r="AGQ22" s="98"/>
      <c r="AGR22" s="98"/>
      <c r="AGS22" s="98"/>
      <c r="AGT22" s="98"/>
      <c r="AGU22" s="98"/>
      <c r="AGV22" s="98"/>
      <c r="AGW22" s="98"/>
      <c r="AGX22" s="98"/>
      <c r="AGY22" s="98"/>
      <c r="AGZ22" s="98"/>
      <c r="AHA22" s="98"/>
      <c r="AHB22" s="98"/>
      <c r="AHC22" s="98"/>
      <c r="AHD22" s="98"/>
      <c r="AHE22" s="98"/>
      <c r="AHF22" s="98"/>
      <c r="AHG22" s="98"/>
      <c r="AHH22" s="98"/>
      <c r="AHI22" s="98"/>
      <c r="AHJ22" s="98"/>
      <c r="AHK22" s="98"/>
      <c r="AHL22" s="98"/>
      <c r="AHM22" s="98"/>
      <c r="AHN22" s="98"/>
      <c r="AHO22" s="98"/>
      <c r="AHP22" s="98"/>
      <c r="AHQ22" s="98"/>
      <c r="AHR22" s="98"/>
      <c r="AHS22" s="98"/>
      <c r="AHT22" s="98"/>
      <c r="AHU22" s="98"/>
      <c r="AHV22" s="98"/>
      <c r="AHW22" s="98"/>
      <c r="AHX22" s="98"/>
      <c r="AHY22" s="98"/>
      <c r="AHZ22" s="98"/>
      <c r="AIA22" s="98"/>
      <c r="AIB22" s="98"/>
      <c r="AIC22" s="98"/>
      <c r="AID22" s="98"/>
      <c r="AIE22" s="98"/>
      <c r="AIF22" s="98"/>
      <c r="AIG22" s="98"/>
      <c r="AIH22" s="98"/>
      <c r="AII22" s="98"/>
      <c r="AIJ22" s="98"/>
      <c r="AIK22" s="98"/>
      <c r="AIL22" s="98"/>
      <c r="AIM22" s="98"/>
      <c r="AIN22" s="98"/>
      <c r="AIO22" s="98"/>
      <c r="AIP22" s="98"/>
      <c r="AIQ22" s="98"/>
      <c r="AIR22" s="98"/>
      <c r="AIS22" s="98"/>
      <c r="AIT22" s="98"/>
      <c r="AIU22" s="98"/>
      <c r="AIV22" s="98"/>
      <c r="AIW22" s="98"/>
      <c r="AIX22" s="98"/>
      <c r="AIY22" s="98"/>
      <c r="AIZ22" s="98"/>
      <c r="AJA22" s="98"/>
      <c r="AJB22" s="98"/>
      <c r="AJC22" s="98"/>
      <c r="AJD22" s="98"/>
      <c r="AJE22" s="98"/>
      <c r="AJF22" s="98"/>
      <c r="AJG22" s="98"/>
      <c r="AJH22" s="98"/>
      <c r="AJI22" s="98"/>
      <c r="AJJ22" s="98"/>
      <c r="AJK22" s="98"/>
      <c r="AJL22" s="98"/>
      <c r="AJM22" s="98"/>
      <c r="AJN22" s="98"/>
      <c r="AJO22" s="98"/>
      <c r="AJP22" s="98"/>
      <c r="AJQ22" s="98"/>
      <c r="AJR22" s="98"/>
      <c r="AJS22" s="98"/>
      <c r="AJT22" s="98"/>
      <c r="AJU22" s="98"/>
      <c r="AJV22" s="98"/>
      <c r="AJW22" s="98"/>
      <c r="AJX22" s="98"/>
      <c r="AJY22" s="98"/>
      <c r="AJZ22" s="98"/>
      <c r="AKA22" s="98"/>
      <c r="AKB22" s="98"/>
      <c r="AKC22" s="98"/>
      <c r="AKD22" s="98"/>
      <c r="AKE22" s="98"/>
    </row>
    <row r="23" spans="1:967">
      <c r="A23" s="98"/>
      <c r="B23" s="329" t="s">
        <v>100</v>
      </c>
      <c r="C23" s="349"/>
      <c r="D23" s="338"/>
      <c r="E23" s="339"/>
      <c r="F23" s="339"/>
      <c r="G23" s="339"/>
      <c r="H23" s="340"/>
      <c r="I23" s="136"/>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c r="BZ23" s="98"/>
      <c r="CA23" s="98"/>
      <c r="CB23" s="98"/>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98"/>
      <c r="DX23" s="98"/>
      <c r="DY23" s="98"/>
      <c r="DZ23" s="98"/>
      <c r="EA23" s="98"/>
      <c r="EB23" s="98"/>
      <c r="EC23" s="98"/>
      <c r="ED23" s="98"/>
      <c r="EE23" s="98"/>
      <c r="EF23" s="98"/>
      <c r="EG23" s="98"/>
      <c r="EH23" s="98"/>
      <c r="EI23" s="98"/>
      <c r="EJ23" s="98"/>
      <c r="EK23" s="98"/>
      <c r="EL23" s="98"/>
      <c r="EM23" s="98"/>
      <c r="EN23" s="98"/>
      <c r="EO23" s="98"/>
      <c r="EP23" s="98"/>
      <c r="EQ23" s="98"/>
      <c r="ER23" s="98"/>
      <c r="ES23" s="98"/>
      <c r="ET23" s="98"/>
      <c r="EU23" s="98"/>
      <c r="EV23" s="98"/>
      <c r="EW23" s="98"/>
      <c r="EX23" s="98"/>
      <c r="EY23" s="98"/>
      <c r="EZ23" s="98"/>
      <c r="FA23" s="98"/>
      <c r="FB23" s="98"/>
      <c r="FC23" s="98"/>
      <c r="FD23" s="98"/>
      <c r="FE23" s="98"/>
      <c r="FF23" s="98"/>
      <c r="FG23" s="98"/>
      <c r="FH23" s="98"/>
      <c r="FI23" s="98"/>
      <c r="FJ23" s="98"/>
      <c r="FK23" s="98"/>
      <c r="FL23" s="98"/>
      <c r="FM23" s="98"/>
      <c r="FN23" s="98"/>
      <c r="FO23" s="98"/>
      <c r="FP23" s="98"/>
      <c r="FQ23" s="98"/>
      <c r="FR23" s="98"/>
      <c r="FS23" s="98"/>
      <c r="FT23" s="98"/>
      <c r="FU23" s="98"/>
      <c r="FV23" s="98"/>
      <c r="FW23" s="98"/>
      <c r="FX23" s="98"/>
      <c r="FY23" s="98"/>
      <c r="FZ23" s="98"/>
      <c r="GA23" s="98"/>
      <c r="GB23" s="98"/>
      <c r="GC23" s="98"/>
      <c r="GD23" s="98"/>
      <c r="GE23" s="98"/>
      <c r="GF23" s="98"/>
      <c r="GG23" s="98"/>
      <c r="GH23" s="98"/>
      <c r="GI23" s="98"/>
      <c r="GJ23" s="98"/>
      <c r="GK23" s="98"/>
      <c r="GL23" s="98"/>
      <c r="GM23" s="98"/>
      <c r="GN23" s="98"/>
      <c r="GO23" s="98"/>
      <c r="GP23" s="98"/>
      <c r="GQ23" s="98"/>
      <c r="GR23" s="98"/>
      <c r="GS23" s="98"/>
      <c r="GT23" s="98"/>
      <c r="GU23" s="98"/>
      <c r="GV23" s="98"/>
      <c r="GW23" s="98"/>
      <c r="GX23" s="98"/>
      <c r="GY23" s="98"/>
      <c r="GZ23" s="98"/>
      <c r="HA23" s="98"/>
      <c r="HB23" s="98"/>
      <c r="HC23" s="98"/>
      <c r="HD23" s="98"/>
      <c r="HE23" s="98"/>
      <c r="HF23" s="98"/>
      <c r="HG23" s="98"/>
      <c r="HH23" s="98"/>
      <c r="HI23" s="98"/>
      <c r="HJ23" s="98"/>
      <c r="HK23" s="98"/>
      <c r="HL23" s="98"/>
      <c r="HM23" s="98"/>
      <c r="HN23" s="98"/>
      <c r="HO23" s="98"/>
      <c r="HP23" s="98"/>
      <c r="HQ23" s="98"/>
      <c r="HR23" s="98"/>
      <c r="HS23" s="98"/>
      <c r="HT23" s="98"/>
      <c r="HU23" s="98"/>
      <c r="HV23" s="98"/>
      <c r="HW23" s="98"/>
      <c r="HX23" s="98"/>
      <c r="HY23" s="98"/>
      <c r="HZ23" s="98"/>
      <c r="IA23" s="98"/>
      <c r="IB23" s="98"/>
      <c r="IC23" s="98"/>
      <c r="ID23" s="98"/>
      <c r="IE23" s="98"/>
      <c r="IF23" s="98"/>
      <c r="IG23" s="98"/>
      <c r="IH23" s="98"/>
      <c r="II23" s="98"/>
      <c r="IJ23" s="98"/>
      <c r="IK23" s="98"/>
      <c r="IL23" s="98"/>
      <c r="IM23" s="98"/>
      <c r="IN23" s="98"/>
      <c r="IO23" s="98"/>
      <c r="IP23" s="98"/>
      <c r="IQ23" s="98"/>
      <c r="IR23" s="98"/>
      <c r="IS23" s="98"/>
      <c r="IT23" s="98"/>
      <c r="IU23" s="98"/>
      <c r="IV23" s="98"/>
      <c r="IW23" s="98"/>
      <c r="IX23" s="98"/>
      <c r="IY23" s="98"/>
      <c r="IZ23" s="98"/>
      <c r="JA23" s="98"/>
      <c r="JB23" s="98"/>
      <c r="JC23" s="98"/>
      <c r="JD23" s="98"/>
      <c r="JE23" s="98"/>
      <c r="JF23" s="98"/>
      <c r="JG23" s="98"/>
      <c r="JH23" s="98"/>
      <c r="JI23" s="98"/>
      <c r="JJ23" s="98"/>
      <c r="JK23" s="98"/>
      <c r="JL23" s="98"/>
      <c r="JM23" s="98"/>
      <c r="JN23" s="98"/>
      <c r="JO23" s="98"/>
      <c r="JP23" s="98"/>
      <c r="JQ23" s="98"/>
      <c r="JR23" s="98"/>
      <c r="JS23" s="98"/>
      <c r="JT23" s="98"/>
      <c r="JU23" s="98"/>
      <c r="JV23" s="98"/>
      <c r="JW23" s="98"/>
      <c r="JX23" s="98"/>
      <c r="JY23" s="98"/>
      <c r="JZ23" s="98"/>
      <c r="KA23" s="98"/>
      <c r="KB23" s="98"/>
      <c r="KC23" s="98"/>
      <c r="KD23" s="98"/>
      <c r="KE23" s="98"/>
      <c r="KF23" s="98"/>
      <c r="KG23" s="98"/>
      <c r="KH23" s="98"/>
      <c r="KI23" s="98"/>
      <c r="KJ23" s="98"/>
      <c r="KK23" s="98"/>
      <c r="KL23" s="98"/>
      <c r="KM23" s="98"/>
      <c r="KN23" s="98"/>
      <c r="KO23" s="98"/>
      <c r="KP23" s="98"/>
      <c r="KQ23" s="98"/>
      <c r="KR23" s="98"/>
      <c r="KS23" s="98"/>
      <c r="KT23" s="98"/>
      <c r="KU23" s="98"/>
      <c r="KV23" s="98"/>
      <c r="KW23" s="98"/>
      <c r="KX23" s="98"/>
      <c r="KY23" s="98"/>
      <c r="KZ23" s="98"/>
      <c r="LA23" s="98"/>
      <c r="LB23" s="98"/>
      <c r="LC23" s="98"/>
      <c r="LD23" s="98"/>
      <c r="LE23" s="98"/>
      <c r="LF23" s="98"/>
      <c r="LG23" s="98"/>
      <c r="LH23" s="98"/>
      <c r="LI23" s="98"/>
      <c r="LJ23" s="98"/>
      <c r="LK23" s="98"/>
      <c r="LL23" s="98"/>
      <c r="LM23" s="98"/>
      <c r="LN23" s="98"/>
      <c r="LO23" s="98"/>
      <c r="LP23" s="98"/>
      <c r="LQ23" s="98"/>
      <c r="LR23" s="98"/>
      <c r="LS23" s="98"/>
      <c r="LT23" s="98"/>
      <c r="LU23" s="98"/>
      <c r="LV23" s="98"/>
      <c r="LW23" s="98"/>
      <c r="LX23" s="98"/>
      <c r="LY23" s="98"/>
      <c r="LZ23" s="98"/>
      <c r="MA23" s="98"/>
      <c r="MB23" s="98"/>
      <c r="MC23" s="98"/>
      <c r="MD23" s="98"/>
      <c r="ME23" s="98"/>
      <c r="MF23" s="98"/>
      <c r="MG23" s="98"/>
      <c r="MH23" s="98"/>
      <c r="MI23" s="98"/>
      <c r="MJ23" s="98"/>
      <c r="MK23" s="98"/>
      <c r="ML23" s="98"/>
      <c r="MM23" s="98"/>
      <c r="MN23" s="98"/>
      <c r="MO23" s="98"/>
      <c r="MP23" s="98"/>
      <c r="MQ23" s="98"/>
      <c r="MR23" s="98"/>
      <c r="MS23" s="98"/>
      <c r="MT23" s="98"/>
      <c r="MU23" s="98"/>
      <c r="MV23" s="98"/>
      <c r="MW23" s="98"/>
      <c r="MX23" s="98"/>
      <c r="MY23" s="98"/>
      <c r="MZ23" s="98"/>
      <c r="NA23" s="98"/>
      <c r="NB23" s="98"/>
      <c r="NC23" s="98"/>
      <c r="ND23" s="98"/>
      <c r="NE23" s="98"/>
      <c r="NF23" s="98"/>
      <c r="NG23" s="98"/>
      <c r="NH23" s="98"/>
      <c r="NI23" s="98"/>
      <c r="NJ23" s="98"/>
      <c r="NK23" s="98"/>
      <c r="NL23" s="98"/>
      <c r="NM23" s="98"/>
      <c r="NN23" s="98"/>
      <c r="NO23" s="98"/>
      <c r="NP23" s="98"/>
      <c r="NQ23" s="98"/>
      <c r="NR23" s="98"/>
      <c r="NS23" s="98"/>
      <c r="NT23" s="98"/>
      <c r="NU23" s="98"/>
      <c r="NV23" s="98"/>
      <c r="NW23" s="98"/>
      <c r="NX23" s="98"/>
      <c r="NY23" s="98"/>
      <c r="NZ23" s="98"/>
      <c r="OA23" s="98"/>
      <c r="OB23" s="98"/>
      <c r="OC23" s="98"/>
      <c r="OD23" s="98"/>
      <c r="OE23" s="98"/>
      <c r="OF23" s="98"/>
      <c r="OG23" s="98"/>
      <c r="OH23" s="98"/>
      <c r="OI23" s="98"/>
      <c r="OJ23" s="98"/>
      <c r="OK23" s="98"/>
      <c r="OL23" s="98"/>
      <c r="OM23" s="98"/>
      <c r="ON23" s="98"/>
      <c r="OO23" s="98"/>
      <c r="OP23" s="98"/>
      <c r="OQ23" s="98"/>
      <c r="OR23" s="98"/>
      <c r="OS23" s="98"/>
      <c r="OT23" s="98"/>
      <c r="OU23" s="98"/>
      <c r="OV23" s="98"/>
      <c r="OW23" s="98"/>
      <c r="OX23" s="98"/>
      <c r="OY23" s="98"/>
      <c r="OZ23" s="98"/>
      <c r="PA23" s="98"/>
      <c r="PB23" s="98"/>
      <c r="PC23" s="98"/>
      <c r="PD23" s="98"/>
      <c r="PE23" s="98"/>
      <c r="PF23" s="98"/>
      <c r="PG23" s="98"/>
      <c r="PH23" s="98"/>
      <c r="PI23" s="98"/>
      <c r="PJ23" s="98"/>
      <c r="PK23" s="98"/>
      <c r="PL23" s="98"/>
      <c r="PM23" s="98"/>
      <c r="PN23" s="98"/>
      <c r="PO23" s="98"/>
      <c r="PP23" s="98"/>
      <c r="PQ23" s="98"/>
      <c r="PR23" s="98"/>
      <c r="PS23" s="98"/>
      <c r="PT23" s="98"/>
      <c r="PU23" s="98"/>
      <c r="PV23" s="98"/>
      <c r="PW23" s="98"/>
      <c r="PX23" s="98"/>
      <c r="PY23" s="98"/>
      <c r="PZ23" s="98"/>
      <c r="QA23" s="98"/>
      <c r="QB23" s="98"/>
      <c r="QC23" s="98"/>
      <c r="QD23" s="98"/>
      <c r="QE23" s="98"/>
      <c r="QF23" s="98"/>
      <c r="QG23" s="98"/>
      <c r="QH23" s="98"/>
      <c r="QI23" s="98"/>
      <c r="QJ23" s="98"/>
      <c r="QK23" s="98"/>
      <c r="QL23" s="98"/>
      <c r="QM23" s="98"/>
      <c r="QN23" s="98"/>
      <c r="QO23" s="98"/>
      <c r="QP23" s="98"/>
      <c r="QQ23" s="98"/>
      <c r="QR23" s="98"/>
      <c r="QS23" s="98"/>
      <c r="QT23" s="98"/>
      <c r="QU23" s="98"/>
      <c r="QV23" s="98"/>
      <c r="QW23" s="98"/>
      <c r="QX23" s="98"/>
      <c r="QY23" s="98"/>
      <c r="QZ23" s="98"/>
      <c r="RA23" s="98"/>
      <c r="RB23" s="98"/>
      <c r="RC23" s="98"/>
      <c r="RD23" s="98"/>
      <c r="RE23" s="98"/>
      <c r="RF23" s="98"/>
      <c r="RG23" s="98"/>
      <c r="RH23" s="98"/>
      <c r="RI23" s="98"/>
      <c r="RJ23" s="98"/>
      <c r="RK23" s="98"/>
      <c r="RL23" s="98"/>
      <c r="RM23" s="98"/>
      <c r="RN23" s="98"/>
      <c r="RO23" s="98"/>
      <c r="RP23" s="98"/>
      <c r="RQ23" s="98"/>
      <c r="RR23" s="98"/>
      <c r="RS23" s="98"/>
      <c r="RT23" s="98"/>
      <c r="RU23" s="98"/>
      <c r="RV23" s="98"/>
      <c r="RW23" s="98"/>
      <c r="RX23" s="98"/>
      <c r="RY23" s="98"/>
      <c r="RZ23" s="98"/>
      <c r="SA23" s="98"/>
      <c r="SB23" s="98"/>
      <c r="SC23" s="98"/>
      <c r="SD23" s="98"/>
      <c r="SE23" s="98"/>
      <c r="SF23" s="98"/>
      <c r="SG23" s="98"/>
      <c r="SH23" s="98"/>
      <c r="SI23" s="98"/>
      <c r="SJ23" s="98"/>
      <c r="SK23" s="98"/>
      <c r="SL23" s="98"/>
      <c r="SM23" s="98"/>
      <c r="SN23" s="98"/>
      <c r="SO23" s="98"/>
      <c r="SP23" s="98"/>
      <c r="SQ23" s="98"/>
      <c r="SR23" s="98"/>
      <c r="SS23" s="98"/>
      <c r="ST23" s="98"/>
      <c r="SU23" s="98"/>
      <c r="SV23" s="98"/>
      <c r="SW23" s="98"/>
      <c r="SX23" s="98"/>
      <c r="SY23" s="98"/>
      <c r="SZ23" s="98"/>
      <c r="TA23" s="98"/>
      <c r="TB23" s="98"/>
      <c r="TC23" s="98"/>
      <c r="TD23" s="98"/>
      <c r="TE23" s="98"/>
      <c r="TF23" s="98"/>
      <c r="TG23" s="98"/>
      <c r="TH23" s="98"/>
      <c r="TI23" s="98"/>
      <c r="TJ23" s="98"/>
      <c r="TK23" s="98"/>
      <c r="TL23" s="98"/>
      <c r="TM23" s="98"/>
      <c r="TN23" s="98"/>
      <c r="TO23" s="98"/>
      <c r="TP23" s="98"/>
      <c r="TQ23" s="98"/>
      <c r="TR23" s="98"/>
      <c r="TS23" s="98"/>
      <c r="TT23" s="98"/>
      <c r="TU23" s="98"/>
      <c r="TV23" s="98"/>
      <c r="TW23" s="98"/>
      <c r="TX23" s="98"/>
      <c r="TY23" s="98"/>
      <c r="TZ23" s="98"/>
      <c r="UA23" s="98"/>
      <c r="UB23" s="98"/>
      <c r="UC23" s="98"/>
      <c r="UD23" s="98"/>
      <c r="UE23" s="98"/>
      <c r="UF23" s="98"/>
      <c r="UG23" s="98"/>
      <c r="UH23" s="98"/>
      <c r="UI23" s="98"/>
      <c r="UJ23" s="98"/>
      <c r="UK23" s="98"/>
      <c r="UL23" s="98"/>
      <c r="UM23" s="98"/>
      <c r="UN23" s="98"/>
      <c r="UO23" s="98"/>
      <c r="UP23" s="98"/>
      <c r="UQ23" s="98"/>
      <c r="UR23" s="98"/>
      <c r="US23" s="98"/>
      <c r="UT23" s="98"/>
      <c r="UU23" s="98"/>
      <c r="UV23" s="98"/>
      <c r="UW23" s="98"/>
      <c r="UX23" s="98"/>
      <c r="UY23" s="98"/>
      <c r="UZ23" s="98"/>
      <c r="VA23" s="98"/>
      <c r="VB23" s="98"/>
      <c r="VC23" s="98"/>
      <c r="VD23" s="98"/>
      <c r="VE23" s="98"/>
      <c r="VF23" s="98"/>
      <c r="VG23" s="98"/>
      <c r="VH23" s="98"/>
      <c r="VI23" s="98"/>
      <c r="VJ23" s="98"/>
      <c r="VK23" s="98"/>
      <c r="VL23" s="98"/>
      <c r="VM23" s="98"/>
      <c r="VN23" s="98"/>
      <c r="VO23" s="98"/>
      <c r="VP23" s="98"/>
      <c r="VQ23" s="98"/>
      <c r="VR23" s="98"/>
      <c r="VS23" s="98"/>
      <c r="VT23" s="98"/>
      <c r="VU23" s="98"/>
      <c r="VV23" s="98"/>
      <c r="VW23" s="98"/>
      <c r="VX23" s="98"/>
      <c r="VY23" s="98"/>
      <c r="VZ23" s="98"/>
      <c r="WA23" s="98"/>
      <c r="WB23" s="98"/>
      <c r="WC23" s="98"/>
      <c r="WD23" s="98"/>
      <c r="WE23" s="98"/>
      <c r="WF23" s="98"/>
      <c r="WG23" s="98"/>
      <c r="WH23" s="98"/>
      <c r="WI23" s="98"/>
      <c r="WJ23" s="98"/>
      <c r="WK23" s="98"/>
      <c r="WL23" s="98"/>
      <c r="WM23" s="98"/>
      <c r="WN23" s="98"/>
      <c r="WO23" s="98"/>
      <c r="WP23" s="98"/>
      <c r="WQ23" s="98"/>
      <c r="WR23" s="98"/>
      <c r="WS23" s="98"/>
      <c r="WT23" s="98"/>
      <c r="WU23" s="98"/>
      <c r="WV23" s="98"/>
      <c r="WW23" s="98"/>
      <c r="WX23" s="98"/>
      <c r="WY23" s="98"/>
      <c r="WZ23" s="98"/>
      <c r="XA23" s="98"/>
      <c r="XB23" s="98"/>
      <c r="XC23" s="98"/>
      <c r="XD23" s="98"/>
      <c r="XE23" s="98"/>
      <c r="XF23" s="98"/>
      <c r="XG23" s="98"/>
      <c r="XH23" s="98"/>
      <c r="XI23" s="98"/>
      <c r="XJ23" s="98"/>
      <c r="XK23" s="98"/>
      <c r="XL23" s="98"/>
      <c r="XM23" s="98"/>
      <c r="XN23" s="98"/>
      <c r="XO23" s="98"/>
      <c r="XP23" s="98"/>
      <c r="XQ23" s="98"/>
      <c r="XR23" s="98"/>
      <c r="XS23" s="98"/>
      <c r="XT23" s="98"/>
      <c r="XU23" s="98"/>
      <c r="XV23" s="98"/>
      <c r="XW23" s="98"/>
      <c r="XX23" s="98"/>
      <c r="XY23" s="98"/>
      <c r="XZ23" s="98"/>
      <c r="YA23" s="98"/>
      <c r="YB23" s="98"/>
      <c r="YC23" s="98"/>
      <c r="YD23" s="98"/>
      <c r="YE23" s="98"/>
      <c r="YF23" s="98"/>
      <c r="YG23" s="98"/>
      <c r="YH23" s="98"/>
      <c r="YI23" s="98"/>
      <c r="YJ23" s="98"/>
      <c r="YK23" s="98"/>
      <c r="YL23" s="98"/>
      <c r="YM23" s="98"/>
      <c r="YN23" s="98"/>
      <c r="YO23" s="98"/>
      <c r="YP23" s="98"/>
      <c r="YQ23" s="98"/>
      <c r="YR23" s="98"/>
      <c r="YS23" s="98"/>
      <c r="YT23" s="98"/>
      <c r="YU23" s="98"/>
      <c r="YV23" s="98"/>
      <c r="YW23" s="98"/>
      <c r="YX23" s="98"/>
      <c r="YY23" s="98"/>
      <c r="YZ23" s="98"/>
      <c r="ZA23" s="98"/>
      <c r="ZB23" s="98"/>
      <c r="ZC23" s="98"/>
      <c r="ZD23" s="98"/>
      <c r="ZE23" s="98"/>
      <c r="ZF23" s="98"/>
      <c r="ZG23" s="98"/>
      <c r="ZH23" s="98"/>
      <c r="ZI23" s="98"/>
      <c r="ZJ23" s="98"/>
      <c r="ZK23" s="98"/>
      <c r="ZL23" s="98"/>
      <c r="ZM23" s="98"/>
      <c r="ZN23" s="98"/>
      <c r="ZO23" s="98"/>
      <c r="ZP23" s="98"/>
      <c r="ZQ23" s="98"/>
      <c r="ZR23" s="98"/>
      <c r="ZS23" s="98"/>
      <c r="ZT23" s="98"/>
      <c r="ZU23" s="98"/>
      <c r="ZV23" s="98"/>
      <c r="ZW23" s="98"/>
      <c r="ZX23" s="98"/>
      <c r="ZY23" s="98"/>
      <c r="ZZ23" s="98"/>
      <c r="AAA23" s="98"/>
      <c r="AAB23" s="98"/>
      <c r="AAC23" s="98"/>
      <c r="AAD23" s="98"/>
      <c r="AAE23" s="98"/>
      <c r="AAF23" s="98"/>
      <c r="AAG23" s="98"/>
      <c r="AAH23" s="98"/>
      <c r="AAI23" s="98"/>
      <c r="AAJ23" s="98"/>
      <c r="AAK23" s="98"/>
      <c r="AAL23" s="98"/>
      <c r="AAM23" s="98"/>
      <c r="AAN23" s="98"/>
      <c r="AAO23" s="98"/>
      <c r="AAP23" s="98"/>
      <c r="AAQ23" s="98"/>
      <c r="AAR23" s="98"/>
      <c r="AAS23" s="98"/>
      <c r="AAT23" s="98"/>
      <c r="AAU23" s="98"/>
      <c r="AAV23" s="98"/>
      <c r="AAW23" s="98"/>
      <c r="AAX23" s="98"/>
      <c r="AAY23" s="98"/>
      <c r="AAZ23" s="98"/>
      <c r="ABA23" s="98"/>
      <c r="ABB23" s="98"/>
      <c r="ABC23" s="98"/>
      <c r="ABD23" s="98"/>
      <c r="ABE23" s="98"/>
      <c r="ABF23" s="98"/>
      <c r="ABG23" s="98"/>
      <c r="ABH23" s="98"/>
      <c r="ABI23" s="98"/>
      <c r="ABJ23" s="98"/>
      <c r="ABK23" s="98"/>
      <c r="ABL23" s="98"/>
      <c r="ABM23" s="98"/>
      <c r="ABN23" s="98"/>
      <c r="ABO23" s="98"/>
      <c r="ABP23" s="98"/>
      <c r="ABQ23" s="98"/>
      <c r="ABR23" s="98"/>
      <c r="ABS23" s="98"/>
      <c r="ABT23" s="98"/>
      <c r="ABU23" s="98"/>
      <c r="ABV23" s="98"/>
      <c r="ABW23" s="98"/>
      <c r="ABX23" s="98"/>
      <c r="ABY23" s="98"/>
      <c r="ABZ23" s="98"/>
      <c r="ACA23" s="98"/>
      <c r="ACB23" s="98"/>
      <c r="ACC23" s="98"/>
      <c r="ACD23" s="98"/>
      <c r="ACE23" s="98"/>
      <c r="ACF23" s="98"/>
      <c r="ACG23" s="98"/>
      <c r="ACH23" s="98"/>
      <c r="ACI23" s="98"/>
      <c r="ACJ23" s="98"/>
      <c r="ACK23" s="98"/>
      <c r="ACL23" s="98"/>
      <c r="ACM23" s="98"/>
      <c r="ACN23" s="98"/>
      <c r="ACO23" s="98"/>
      <c r="ACP23" s="98"/>
      <c r="ACQ23" s="98"/>
      <c r="ACR23" s="98"/>
      <c r="ACS23" s="98"/>
      <c r="ACT23" s="98"/>
      <c r="ACU23" s="98"/>
      <c r="ACV23" s="98"/>
      <c r="ACW23" s="98"/>
      <c r="ACX23" s="98"/>
      <c r="ACY23" s="98"/>
      <c r="ACZ23" s="98"/>
      <c r="ADA23" s="98"/>
      <c r="ADB23" s="98"/>
      <c r="ADC23" s="98"/>
      <c r="ADD23" s="98"/>
      <c r="ADE23" s="98"/>
      <c r="ADF23" s="98"/>
      <c r="ADG23" s="98"/>
      <c r="ADH23" s="98"/>
      <c r="ADI23" s="98"/>
      <c r="ADJ23" s="98"/>
      <c r="ADK23" s="98"/>
      <c r="ADL23" s="98"/>
      <c r="ADM23" s="98"/>
      <c r="ADN23" s="98"/>
      <c r="ADO23" s="98"/>
      <c r="ADP23" s="98"/>
      <c r="ADQ23" s="98"/>
      <c r="ADR23" s="98"/>
      <c r="ADS23" s="98"/>
      <c r="ADT23" s="98"/>
      <c r="ADU23" s="98"/>
      <c r="ADV23" s="98"/>
      <c r="ADW23" s="98"/>
      <c r="ADX23" s="98"/>
      <c r="ADY23" s="98"/>
      <c r="ADZ23" s="98"/>
      <c r="AEA23" s="98"/>
      <c r="AEB23" s="98"/>
      <c r="AEC23" s="98"/>
      <c r="AED23" s="98"/>
      <c r="AEE23" s="98"/>
      <c r="AEF23" s="98"/>
      <c r="AEG23" s="98"/>
      <c r="AEH23" s="98"/>
      <c r="AEI23" s="98"/>
      <c r="AEJ23" s="98"/>
      <c r="AEK23" s="98"/>
      <c r="AEL23" s="98"/>
      <c r="AEM23" s="98"/>
      <c r="AEN23" s="98"/>
      <c r="AEO23" s="98"/>
      <c r="AEP23" s="98"/>
      <c r="AEQ23" s="98"/>
      <c r="AER23" s="98"/>
      <c r="AES23" s="98"/>
      <c r="AET23" s="98"/>
      <c r="AEU23" s="98"/>
      <c r="AEV23" s="98"/>
      <c r="AEW23" s="98"/>
      <c r="AEX23" s="98"/>
      <c r="AEY23" s="98"/>
      <c r="AEZ23" s="98"/>
      <c r="AFA23" s="98"/>
      <c r="AFB23" s="98"/>
      <c r="AFC23" s="98"/>
      <c r="AFD23" s="98"/>
      <c r="AFE23" s="98"/>
      <c r="AFF23" s="98"/>
      <c r="AFG23" s="98"/>
      <c r="AFH23" s="98"/>
      <c r="AFI23" s="98"/>
      <c r="AFJ23" s="98"/>
      <c r="AFK23" s="98"/>
      <c r="AFL23" s="98"/>
      <c r="AFM23" s="98"/>
      <c r="AFN23" s="98"/>
      <c r="AFO23" s="98"/>
      <c r="AFP23" s="98"/>
      <c r="AFQ23" s="98"/>
      <c r="AFR23" s="98"/>
      <c r="AFS23" s="98"/>
      <c r="AFT23" s="98"/>
      <c r="AFU23" s="98"/>
      <c r="AFV23" s="98"/>
      <c r="AFW23" s="98"/>
      <c r="AFX23" s="98"/>
      <c r="AFY23" s="98"/>
      <c r="AFZ23" s="98"/>
      <c r="AGA23" s="98"/>
      <c r="AGB23" s="98"/>
      <c r="AGC23" s="98"/>
      <c r="AGD23" s="98"/>
      <c r="AGE23" s="98"/>
      <c r="AGF23" s="98"/>
      <c r="AGG23" s="98"/>
      <c r="AGH23" s="98"/>
      <c r="AGI23" s="98"/>
      <c r="AGJ23" s="98"/>
      <c r="AGK23" s="98"/>
      <c r="AGL23" s="98"/>
      <c r="AGM23" s="98"/>
      <c r="AGN23" s="98"/>
      <c r="AGO23" s="98"/>
      <c r="AGP23" s="98"/>
      <c r="AGQ23" s="98"/>
      <c r="AGR23" s="98"/>
      <c r="AGS23" s="98"/>
      <c r="AGT23" s="98"/>
      <c r="AGU23" s="98"/>
      <c r="AGV23" s="98"/>
      <c r="AGW23" s="98"/>
      <c r="AGX23" s="98"/>
      <c r="AGY23" s="98"/>
      <c r="AGZ23" s="98"/>
      <c r="AHA23" s="98"/>
      <c r="AHB23" s="98"/>
      <c r="AHC23" s="98"/>
      <c r="AHD23" s="98"/>
      <c r="AHE23" s="98"/>
      <c r="AHF23" s="98"/>
      <c r="AHG23" s="98"/>
      <c r="AHH23" s="98"/>
      <c r="AHI23" s="98"/>
      <c r="AHJ23" s="98"/>
      <c r="AHK23" s="98"/>
      <c r="AHL23" s="98"/>
      <c r="AHM23" s="98"/>
      <c r="AHN23" s="98"/>
      <c r="AHO23" s="98"/>
      <c r="AHP23" s="98"/>
      <c r="AHQ23" s="98"/>
      <c r="AHR23" s="98"/>
      <c r="AHS23" s="98"/>
      <c r="AHT23" s="98"/>
      <c r="AHU23" s="98"/>
      <c r="AHV23" s="98"/>
      <c r="AHW23" s="98"/>
      <c r="AHX23" s="98"/>
      <c r="AHY23" s="98"/>
      <c r="AHZ23" s="98"/>
      <c r="AIA23" s="98"/>
      <c r="AIB23" s="98"/>
      <c r="AIC23" s="98"/>
      <c r="AID23" s="98"/>
      <c r="AIE23" s="98"/>
      <c r="AIF23" s="98"/>
      <c r="AIG23" s="98"/>
      <c r="AIH23" s="98"/>
      <c r="AII23" s="98"/>
      <c r="AIJ23" s="98"/>
      <c r="AIK23" s="98"/>
      <c r="AIL23" s="98"/>
      <c r="AIM23" s="98"/>
      <c r="AIN23" s="98"/>
      <c r="AIO23" s="98"/>
      <c r="AIP23" s="98"/>
      <c r="AIQ23" s="98"/>
      <c r="AIR23" s="98"/>
      <c r="AIS23" s="98"/>
      <c r="AIT23" s="98"/>
      <c r="AIU23" s="98"/>
      <c r="AIV23" s="98"/>
      <c r="AIW23" s="98"/>
      <c r="AIX23" s="98"/>
      <c r="AIY23" s="98"/>
      <c r="AIZ23" s="98"/>
      <c r="AJA23" s="98"/>
      <c r="AJB23" s="98"/>
      <c r="AJC23" s="98"/>
      <c r="AJD23" s="98"/>
      <c r="AJE23" s="98"/>
      <c r="AJF23" s="98"/>
      <c r="AJG23" s="98"/>
      <c r="AJH23" s="98"/>
      <c r="AJI23" s="98"/>
      <c r="AJJ23" s="98"/>
      <c r="AJK23" s="98"/>
      <c r="AJL23" s="98"/>
      <c r="AJM23" s="98"/>
      <c r="AJN23" s="98"/>
      <c r="AJO23" s="98"/>
      <c r="AJP23" s="98"/>
      <c r="AJQ23" s="98"/>
      <c r="AJR23" s="98"/>
      <c r="AJS23" s="98"/>
      <c r="AJT23" s="98"/>
      <c r="AJU23" s="98"/>
      <c r="AJV23" s="98"/>
      <c r="AJW23" s="98"/>
      <c r="AJX23" s="98"/>
      <c r="AJY23" s="98"/>
      <c r="AJZ23" s="98"/>
      <c r="AKA23" s="98"/>
      <c r="AKB23" s="98"/>
      <c r="AKC23" s="98"/>
      <c r="AKD23" s="98"/>
      <c r="AKE23" s="98"/>
    </row>
    <row r="24" spans="1:967" s="66" customFormat="1">
      <c r="A24" s="98"/>
      <c r="B24" s="314"/>
      <c r="C24" s="320" t="s">
        <v>29</v>
      </c>
      <c r="D24" s="321" t="s">
        <v>30</v>
      </c>
      <c r="E24" s="337">
        <v>0.3</v>
      </c>
      <c r="F24" s="337">
        <f>E24</f>
        <v>0.3</v>
      </c>
      <c r="G24" s="337">
        <v>0.3</v>
      </c>
      <c r="H24" s="414">
        <f>'Output coal'!G24</f>
        <v>0.3</v>
      </c>
      <c r="I24" s="136"/>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c r="BY24" s="98"/>
      <c r="BZ24" s="98"/>
      <c r="CA24" s="98"/>
      <c r="CB24" s="98"/>
      <c r="CC24" s="98"/>
      <c r="CD24" s="98"/>
      <c r="CE24" s="98"/>
      <c r="CF24" s="98"/>
      <c r="CG24" s="98"/>
      <c r="CH24" s="98"/>
      <c r="CI24" s="98"/>
      <c r="CJ24" s="98"/>
      <c r="CK24" s="98"/>
      <c r="CL24" s="98"/>
      <c r="CM24" s="98"/>
      <c r="CN24" s="98"/>
      <c r="CO24" s="98"/>
      <c r="CP24" s="98"/>
      <c r="CQ24" s="98"/>
      <c r="CR24" s="98"/>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98"/>
      <c r="DX24" s="98"/>
      <c r="DY24" s="98"/>
      <c r="DZ24" s="98"/>
      <c r="EA24" s="98"/>
      <c r="EB24" s="98"/>
      <c r="EC24" s="98"/>
      <c r="ED24" s="98"/>
      <c r="EE24" s="98"/>
      <c r="EF24" s="98"/>
      <c r="EG24" s="98"/>
      <c r="EH24" s="98"/>
      <c r="EI24" s="98"/>
      <c r="EJ24" s="98"/>
      <c r="EK24" s="98"/>
      <c r="EL24" s="98"/>
      <c r="EM24" s="98"/>
      <c r="EN24" s="98"/>
      <c r="EO24" s="98"/>
      <c r="EP24" s="98"/>
      <c r="EQ24" s="98"/>
      <c r="ER24" s="98"/>
      <c r="ES24" s="98"/>
      <c r="ET24" s="98"/>
      <c r="EU24" s="98"/>
      <c r="EV24" s="98"/>
      <c r="EW24" s="98"/>
      <c r="EX24" s="98"/>
      <c r="EY24" s="98"/>
      <c r="EZ24" s="98"/>
      <c r="FA24" s="98"/>
      <c r="FB24" s="98"/>
      <c r="FC24" s="98"/>
      <c r="FD24" s="98"/>
      <c r="FE24" s="98"/>
      <c r="FF24" s="98"/>
      <c r="FG24" s="98"/>
      <c r="FH24" s="98"/>
      <c r="FI24" s="98"/>
      <c r="FJ24" s="98"/>
      <c r="FK24" s="98"/>
      <c r="FL24" s="98"/>
      <c r="FM24" s="98"/>
      <c r="FN24" s="98"/>
      <c r="FO24" s="98"/>
      <c r="FP24" s="98"/>
      <c r="FQ24" s="98"/>
      <c r="FR24" s="98"/>
      <c r="FS24" s="98"/>
      <c r="FT24" s="98"/>
      <c r="FU24" s="98"/>
      <c r="FV24" s="98"/>
      <c r="FW24" s="98"/>
      <c r="FX24" s="98"/>
      <c r="FY24" s="98"/>
      <c r="FZ24" s="98"/>
      <c r="GA24" s="98"/>
      <c r="GB24" s="98"/>
      <c r="GC24" s="98"/>
      <c r="GD24" s="98"/>
      <c r="GE24" s="98"/>
      <c r="GF24" s="98"/>
      <c r="GG24" s="98"/>
      <c r="GH24" s="98"/>
      <c r="GI24" s="98"/>
      <c r="GJ24" s="98"/>
      <c r="GK24" s="98"/>
      <c r="GL24" s="98"/>
      <c r="GM24" s="98"/>
      <c r="GN24" s="98"/>
      <c r="GO24" s="98"/>
      <c r="GP24" s="98"/>
      <c r="GQ24" s="98"/>
      <c r="GR24" s="98"/>
      <c r="GS24" s="98"/>
      <c r="GT24" s="98"/>
      <c r="GU24" s="98"/>
      <c r="GV24" s="98"/>
      <c r="GW24" s="98"/>
      <c r="GX24" s="98"/>
      <c r="GY24" s="98"/>
      <c r="GZ24" s="98"/>
      <c r="HA24" s="98"/>
      <c r="HB24" s="98"/>
      <c r="HC24" s="98"/>
      <c r="HD24" s="98"/>
      <c r="HE24" s="98"/>
      <c r="HF24" s="98"/>
      <c r="HG24" s="98"/>
      <c r="HH24" s="98"/>
      <c r="HI24" s="98"/>
      <c r="HJ24" s="98"/>
      <c r="HK24" s="98"/>
      <c r="HL24" s="98"/>
      <c r="HM24" s="98"/>
      <c r="HN24" s="98"/>
      <c r="HO24" s="98"/>
      <c r="HP24" s="98"/>
      <c r="HQ24" s="98"/>
      <c r="HR24" s="98"/>
      <c r="HS24" s="98"/>
      <c r="HT24" s="98"/>
      <c r="HU24" s="98"/>
      <c r="HV24" s="98"/>
      <c r="HW24" s="98"/>
      <c r="HX24" s="98"/>
      <c r="HY24" s="98"/>
      <c r="HZ24" s="98"/>
      <c r="IA24" s="98"/>
      <c r="IB24" s="98"/>
      <c r="IC24" s="98"/>
      <c r="ID24" s="98"/>
      <c r="IE24" s="98"/>
      <c r="IF24" s="98"/>
      <c r="IG24" s="98"/>
      <c r="IH24" s="98"/>
      <c r="II24" s="98"/>
      <c r="IJ24" s="98"/>
      <c r="IK24" s="98"/>
      <c r="IL24" s="98"/>
      <c r="IM24" s="98"/>
      <c r="IN24" s="98"/>
      <c r="IO24" s="98"/>
      <c r="IP24" s="98"/>
      <c r="IQ24" s="98"/>
      <c r="IR24" s="98"/>
      <c r="IS24" s="98"/>
      <c r="IT24" s="98"/>
      <c r="IU24" s="98"/>
      <c r="IV24" s="98"/>
      <c r="IW24" s="98"/>
      <c r="IX24" s="98"/>
      <c r="IY24" s="98"/>
      <c r="IZ24" s="98"/>
      <c r="JA24" s="98"/>
      <c r="JB24" s="98"/>
      <c r="JC24" s="98"/>
      <c r="JD24" s="98"/>
      <c r="JE24" s="98"/>
      <c r="JF24" s="98"/>
      <c r="JG24" s="98"/>
      <c r="JH24" s="98"/>
      <c r="JI24" s="98"/>
      <c r="JJ24" s="98"/>
      <c r="JK24" s="98"/>
      <c r="JL24" s="98"/>
      <c r="JM24" s="98"/>
      <c r="JN24" s="98"/>
      <c r="JO24" s="98"/>
      <c r="JP24" s="98"/>
      <c r="JQ24" s="98"/>
      <c r="JR24" s="98"/>
      <c r="JS24" s="98"/>
      <c r="JT24" s="98"/>
      <c r="JU24" s="98"/>
      <c r="JV24" s="98"/>
      <c r="JW24" s="98"/>
      <c r="JX24" s="98"/>
      <c r="JY24" s="98"/>
      <c r="JZ24" s="98"/>
      <c r="KA24" s="98"/>
      <c r="KB24" s="98"/>
      <c r="KC24" s="98"/>
      <c r="KD24" s="98"/>
      <c r="KE24" s="98"/>
      <c r="KF24" s="98"/>
      <c r="KG24" s="98"/>
      <c r="KH24" s="98"/>
      <c r="KI24" s="98"/>
      <c r="KJ24" s="98"/>
      <c r="KK24" s="98"/>
      <c r="KL24" s="98"/>
      <c r="KM24" s="98"/>
      <c r="KN24" s="98"/>
      <c r="KO24" s="98"/>
      <c r="KP24" s="98"/>
      <c r="KQ24" s="98"/>
      <c r="KR24" s="98"/>
      <c r="KS24" s="98"/>
      <c r="KT24" s="98"/>
      <c r="KU24" s="98"/>
      <c r="KV24" s="98"/>
      <c r="KW24" s="98"/>
      <c r="KX24" s="98"/>
      <c r="KY24" s="98"/>
      <c r="KZ24" s="98"/>
      <c r="LA24" s="98"/>
      <c r="LB24" s="98"/>
      <c r="LC24" s="98"/>
      <c r="LD24" s="98"/>
      <c r="LE24" s="98"/>
      <c r="LF24" s="98"/>
      <c r="LG24" s="98"/>
      <c r="LH24" s="98"/>
      <c r="LI24" s="98"/>
      <c r="LJ24" s="98"/>
      <c r="LK24" s="98"/>
      <c r="LL24" s="98"/>
      <c r="LM24" s="98"/>
      <c r="LN24" s="98"/>
      <c r="LO24" s="98"/>
      <c r="LP24" s="98"/>
      <c r="LQ24" s="98"/>
      <c r="LR24" s="98"/>
      <c r="LS24" s="98"/>
      <c r="LT24" s="98"/>
      <c r="LU24" s="98"/>
      <c r="LV24" s="98"/>
      <c r="LW24" s="98"/>
      <c r="LX24" s="98"/>
      <c r="LY24" s="98"/>
      <c r="LZ24" s="98"/>
      <c r="MA24" s="98"/>
      <c r="MB24" s="98"/>
      <c r="MC24" s="98"/>
      <c r="MD24" s="98"/>
      <c r="ME24" s="98"/>
      <c r="MF24" s="98"/>
      <c r="MG24" s="98"/>
      <c r="MH24" s="98"/>
      <c r="MI24" s="98"/>
      <c r="MJ24" s="98"/>
      <c r="MK24" s="98"/>
      <c r="ML24" s="98"/>
      <c r="MM24" s="98"/>
      <c r="MN24" s="98"/>
      <c r="MO24" s="98"/>
      <c r="MP24" s="98"/>
      <c r="MQ24" s="98"/>
      <c r="MR24" s="98"/>
      <c r="MS24" s="98"/>
      <c r="MT24" s="98"/>
      <c r="MU24" s="98"/>
      <c r="MV24" s="98"/>
      <c r="MW24" s="98"/>
      <c r="MX24" s="98"/>
      <c r="MY24" s="98"/>
      <c r="MZ24" s="98"/>
      <c r="NA24" s="98"/>
      <c r="NB24" s="98"/>
      <c r="NC24" s="98"/>
      <c r="ND24" s="98"/>
      <c r="NE24" s="98"/>
      <c r="NF24" s="98"/>
      <c r="NG24" s="98"/>
      <c r="NH24" s="98"/>
      <c r="NI24" s="98"/>
      <c r="NJ24" s="98"/>
      <c r="NK24" s="98"/>
      <c r="NL24" s="98"/>
      <c r="NM24" s="98"/>
      <c r="NN24" s="98"/>
      <c r="NO24" s="98"/>
      <c r="NP24" s="98"/>
      <c r="NQ24" s="98"/>
      <c r="NR24" s="98"/>
      <c r="NS24" s="98"/>
      <c r="NT24" s="98"/>
      <c r="NU24" s="98"/>
      <c r="NV24" s="98"/>
      <c r="NW24" s="98"/>
      <c r="NX24" s="98"/>
      <c r="NY24" s="98"/>
      <c r="NZ24" s="98"/>
      <c r="OA24" s="98"/>
      <c r="OB24" s="98"/>
      <c r="OC24" s="98"/>
      <c r="OD24" s="98"/>
      <c r="OE24" s="98"/>
      <c r="OF24" s="98"/>
      <c r="OG24" s="98"/>
      <c r="OH24" s="98"/>
      <c r="OI24" s="98"/>
      <c r="OJ24" s="98"/>
      <c r="OK24" s="98"/>
      <c r="OL24" s="98"/>
      <c r="OM24" s="98"/>
      <c r="ON24" s="98"/>
      <c r="OO24" s="98"/>
      <c r="OP24" s="98"/>
      <c r="OQ24" s="98"/>
      <c r="OR24" s="98"/>
      <c r="OS24" s="98"/>
      <c r="OT24" s="98"/>
      <c r="OU24" s="98"/>
      <c r="OV24" s="98"/>
      <c r="OW24" s="98"/>
      <c r="OX24" s="98"/>
      <c r="OY24" s="98"/>
      <c r="OZ24" s="98"/>
      <c r="PA24" s="98"/>
      <c r="PB24" s="98"/>
      <c r="PC24" s="98"/>
      <c r="PD24" s="98"/>
      <c r="PE24" s="98"/>
      <c r="PF24" s="98"/>
      <c r="PG24" s="98"/>
      <c r="PH24" s="98"/>
      <c r="PI24" s="98"/>
      <c r="PJ24" s="98"/>
      <c r="PK24" s="98"/>
      <c r="PL24" s="98"/>
      <c r="PM24" s="98"/>
      <c r="PN24" s="98"/>
      <c r="PO24" s="98"/>
      <c r="PP24" s="98"/>
      <c r="PQ24" s="98"/>
      <c r="PR24" s="98"/>
      <c r="PS24" s="98"/>
      <c r="PT24" s="98"/>
      <c r="PU24" s="98"/>
      <c r="PV24" s="98"/>
      <c r="PW24" s="98"/>
      <c r="PX24" s="98"/>
      <c r="PY24" s="98"/>
      <c r="PZ24" s="98"/>
      <c r="QA24" s="98"/>
      <c r="QB24" s="98"/>
      <c r="QC24" s="98"/>
      <c r="QD24" s="98"/>
      <c r="QE24" s="98"/>
      <c r="QF24" s="98"/>
      <c r="QG24" s="98"/>
      <c r="QH24" s="98"/>
      <c r="QI24" s="98"/>
      <c r="QJ24" s="98"/>
      <c r="QK24" s="98"/>
      <c r="QL24" s="98"/>
      <c r="QM24" s="98"/>
      <c r="QN24" s="98"/>
      <c r="QO24" s="98"/>
      <c r="QP24" s="98"/>
      <c r="QQ24" s="98"/>
      <c r="QR24" s="98"/>
      <c r="QS24" s="98"/>
      <c r="QT24" s="98"/>
      <c r="QU24" s="98"/>
      <c r="QV24" s="98"/>
      <c r="QW24" s="98"/>
      <c r="QX24" s="98"/>
      <c r="QY24" s="98"/>
      <c r="QZ24" s="98"/>
      <c r="RA24" s="98"/>
      <c r="RB24" s="98"/>
      <c r="RC24" s="98"/>
      <c r="RD24" s="98"/>
      <c r="RE24" s="98"/>
      <c r="RF24" s="98"/>
      <c r="RG24" s="98"/>
      <c r="RH24" s="98"/>
      <c r="RI24" s="98"/>
      <c r="RJ24" s="98"/>
      <c r="RK24" s="98"/>
      <c r="RL24" s="98"/>
      <c r="RM24" s="98"/>
      <c r="RN24" s="98"/>
      <c r="RO24" s="98"/>
      <c r="RP24" s="98"/>
      <c r="RQ24" s="98"/>
      <c r="RR24" s="98"/>
      <c r="RS24" s="98"/>
      <c r="RT24" s="98"/>
      <c r="RU24" s="98"/>
      <c r="RV24" s="98"/>
      <c r="RW24" s="98"/>
      <c r="RX24" s="98"/>
      <c r="RY24" s="98"/>
      <c r="RZ24" s="98"/>
      <c r="SA24" s="98"/>
      <c r="SB24" s="98"/>
      <c r="SC24" s="98"/>
      <c r="SD24" s="98"/>
      <c r="SE24" s="98"/>
      <c r="SF24" s="98"/>
      <c r="SG24" s="98"/>
      <c r="SH24" s="98"/>
      <c r="SI24" s="98"/>
      <c r="SJ24" s="98"/>
      <c r="SK24" s="98"/>
      <c r="SL24" s="98"/>
      <c r="SM24" s="98"/>
      <c r="SN24" s="98"/>
      <c r="SO24" s="98"/>
      <c r="SP24" s="98"/>
      <c r="SQ24" s="98"/>
      <c r="SR24" s="98"/>
      <c r="SS24" s="98"/>
      <c r="ST24" s="98"/>
      <c r="SU24" s="98"/>
      <c r="SV24" s="98"/>
      <c r="SW24" s="98"/>
      <c r="SX24" s="98"/>
      <c r="SY24" s="98"/>
      <c r="SZ24" s="98"/>
      <c r="TA24" s="98"/>
      <c r="TB24" s="98"/>
      <c r="TC24" s="98"/>
      <c r="TD24" s="98"/>
      <c r="TE24" s="98"/>
      <c r="TF24" s="98"/>
      <c r="TG24" s="98"/>
      <c r="TH24" s="98"/>
      <c r="TI24" s="98"/>
      <c r="TJ24" s="98"/>
      <c r="TK24" s="98"/>
      <c r="TL24" s="98"/>
      <c r="TM24" s="98"/>
      <c r="TN24" s="98"/>
      <c r="TO24" s="98"/>
      <c r="TP24" s="98"/>
      <c r="TQ24" s="98"/>
      <c r="TR24" s="98"/>
      <c r="TS24" s="98"/>
      <c r="TT24" s="98"/>
      <c r="TU24" s="98"/>
      <c r="TV24" s="98"/>
      <c r="TW24" s="98"/>
      <c r="TX24" s="98"/>
      <c r="TY24" s="98"/>
      <c r="TZ24" s="98"/>
      <c r="UA24" s="98"/>
      <c r="UB24" s="98"/>
      <c r="UC24" s="98"/>
      <c r="UD24" s="98"/>
      <c r="UE24" s="98"/>
      <c r="UF24" s="98"/>
      <c r="UG24" s="98"/>
      <c r="UH24" s="98"/>
      <c r="UI24" s="98"/>
      <c r="UJ24" s="98"/>
      <c r="UK24" s="98"/>
      <c r="UL24" s="98"/>
      <c r="UM24" s="98"/>
      <c r="UN24" s="98"/>
      <c r="UO24" s="98"/>
      <c r="UP24" s="98"/>
      <c r="UQ24" s="98"/>
      <c r="UR24" s="98"/>
      <c r="US24" s="98"/>
      <c r="UT24" s="98"/>
      <c r="UU24" s="98"/>
      <c r="UV24" s="98"/>
      <c r="UW24" s="98"/>
      <c r="UX24" s="98"/>
      <c r="UY24" s="98"/>
      <c r="UZ24" s="98"/>
      <c r="VA24" s="98"/>
      <c r="VB24" s="98"/>
      <c r="VC24" s="98"/>
      <c r="VD24" s="98"/>
      <c r="VE24" s="98"/>
      <c r="VF24" s="98"/>
      <c r="VG24" s="98"/>
      <c r="VH24" s="98"/>
      <c r="VI24" s="98"/>
      <c r="VJ24" s="98"/>
      <c r="VK24" s="98"/>
      <c r="VL24" s="98"/>
      <c r="VM24" s="98"/>
      <c r="VN24" s="98"/>
      <c r="VO24" s="98"/>
      <c r="VP24" s="98"/>
      <c r="VQ24" s="98"/>
      <c r="VR24" s="98"/>
      <c r="VS24" s="98"/>
      <c r="VT24" s="98"/>
      <c r="VU24" s="98"/>
      <c r="VV24" s="98"/>
      <c r="VW24" s="98"/>
      <c r="VX24" s="98"/>
      <c r="VY24" s="98"/>
      <c r="VZ24" s="98"/>
      <c r="WA24" s="98"/>
      <c r="WB24" s="98"/>
      <c r="WC24" s="98"/>
      <c r="WD24" s="98"/>
      <c r="WE24" s="98"/>
      <c r="WF24" s="98"/>
      <c r="WG24" s="98"/>
      <c r="WH24" s="98"/>
      <c r="WI24" s="98"/>
      <c r="WJ24" s="98"/>
      <c r="WK24" s="98"/>
      <c r="WL24" s="98"/>
      <c r="WM24" s="98"/>
      <c r="WN24" s="98"/>
      <c r="WO24" s="98"/>
      <c r="WP24" s="98"/>
      <c r="WQ24" s="98"/>
      <c r="WR24" s="98"/>
      <c r="WS24" s="98"/>
      <c r="WT24" s="98"/>
      <c r="WU24" s="98"/>
      <c r="WV24" s="98"/>
      <c r="WW24" s="98"/>
      <c r="WX24" s="98"/>
      <c r="WY24" s="98"/>
      <c r="WZ24" s="98"/>
      <c r="XA24" s="98"/>
      <c r="XB24" s="98"/>
      <c r="XC24" s="98"/>
      <c r="XD24" s="98"/>
      <c r="XE24" s="98"/>
      <c r="XF24" s="98"/>
      <c r="XG24" s="98"/>
      <c r="XH24" s="98"/>
      <c r="XI24" s="98"/>
      <c r="XJ24" s="98"/>
      <c r="XK24" s="98"/>
      <c r="XL24" s="98"/>
      <c r="XM24" s="98"/>
      <c r="XN24" s="98"/>
      <c r="XO24" s="98"/>
      <c r="XP24" s="98"/>
      <c r="XQ24" s="98"/>
      <c r="XR24" s="98"/>
      <c r="XS24" s="98"/>
      <c r="XT24" s="98"/>
      <c r="XU24" s="98"/>
      <c r="XV24" s="98"/>
      <c r="XW24" s="98"/>
      <c r="XX24" s="98"/>
      <c r="XY24" s="98"/>
      <c r="XZ24" s="98"/>
      <c r="YA24" s="98"/>
      <c r="YB24" s="98"/>
      <c r="YC24" s="98"/>
      <c r="YD24" s="98"/>
      <c r="YE24" s="98"/>
      <c r="YF24" s="98"/>
      <c r="YG24" s="98"/>
      <c r="YH24" s="98"/>
      <c r="YI24" s="98"/>
      <c r="YJ24" s="98"/>
      <c r="YK24" s="98"/>
      <c r="YL24" s="98"/>
      <c r="YM24" s="98"/>
      <c r="YN24" s="98"/>
      <c r="YO24" s="98"/>
      <c r="YP24" s="98"/>
      <c r="YQ24" s="98"/>
      <c r="YR24" s="98"/>
      <c r="YS24" s="98"/>
      <c r="YT24" s="98"/>
      <c r="YU24" s="98"/>
      <c r="YV24" s="98"/>
      <c r="YW24" s="98"/>
      <c r="YX24" s="98"/>
      <c r="YY24" s="98"/>
      <c r="YZ24" s="98"/>
      <c r="ZA24" s="98"/>
      <c r="ZB24" s="98"/>
      <c r="ZC24" s="98"/>
      <c r="ZD24" s="98"/>
      <c r="ZE24" s="98"/>
      <c r="ZF24" s="98"/>
      <c r="ZG24" s="98"/>
      <c r="ZH24" s="98"/>
      <c r="ZI24" s="98"/>
      <c r="ZJ24" s="98"/>
      <c r="ZK24" s="98"/>
      <c r="ZL24" s="98"/>
      <c r="ZM24" s="98"/>
      <c r="ZN24" s="98"/>
      <c r="ZO24" s="98"/>
      <c r="ZP24" s="98"/>
      <c r="ZQ24" s="98"/>
      <c r="ZR24" s="98"/>
      <c r="ZS24" s="98"/>
      <c r="ZT24" s="98"/>
      <c r="ZU24" s="98"/>
      <c r="ZV24" s="98"/>
      <c r="ZW24" s="98"/>
      <c r="ZX24" s="98"/>
      <c r="ZY24" s="98"/>
      <c r="ZZ24" s="98"/>
      <c r="AAA24" s="98"/>
      <c r="AAB24" s="98"/>
      <c r="AAC24" s="98"/>
      <c r="AAD24" s="98"/>
      <c r="AAE24" s="98"/>
      <c r="AAF24" s="98"/>
      <c r="AAG24" s="98"/>
      <c r="AAH24" s="98"/>
      <c r="AAI24" s="98"/>
      <c r="AAJ24" s="98"/>
      <c r="AAK24" s="98"/>
      <c r="AAL24" s="98"/>
      <c r="AAM24" s="98"/>
      <c r="AAN24" s="98"/>
      <c r="AAO24" s="98"/>
      <c r="AAP24" s="98"/>
      <c r="AAQ24" s="98"/>
      <c r="AAR24" s="98"/>
      <c r="AAS24" s="98"/>
      <c r="AAT24" s="98"/>
      <c r="AAU24" s="98"/>
      <c r="AAV24" s="98"/>
      <c r="AAW24" s="98"/>
      <c r="AAX24" s="98"/>
      <c r="AAY24" s="98"/>
      <c r="AAZ24" s="98"/>
      <c r="ABA24" s="98"/>
      <c r="ABB24" s="98"/>
      <c r="ABC24" s="98"/>
      <c r="ABD24" s="98"/>
      <c r="ABE24" s="98"/>
      <c r="ABF24" s="98"/>
      <c r="ABG24" s="98"/>
      <c r="ABH24" s="98"/>
      <c r="ABI24" s="98"/>
      <c r="ABJ24" s="98"/>
      <c r="ABK24" s="98"/>
      <c r="ABL24" s="98"/>
      <c r="ABM24" s="98"/>
      <c r="ABN24" s="98"/>
      <c r="ABO24" s="98"/>
      <c r="ABP24" s="98"/>
      <c r="ABQ24" s="98"/>
      <c r="ABR24" s="98"/>
      <c r="ABS24" s="98"/>
      <c r="ABT24" s="98"/>
      <c r="ABU24" s="98"/>
      <c r="ABV24" s="98"/>
      <c r="ABW24" s="98"/>
      <c r="ABX24" s="98"/>
      <c r="ABY24" s="98"/>
      <c r="ABZ24" s="98"/>
      <c r="ACA24" s="98"/>
      <c r="ACB24" s="98"/>
      <c r="ACC24" s="98"/>
      <c r="ACD24" s="98"/>
      <c r="ACE24" s="98"/>
      <c r="ACF24" s="98"/>
      <c r="ACG24" s="98"/>
      <c r="ACH24" s="98"/>
      <c r="ACI24" s="98"/>
      <c r="ACJ24" s="98"/>
      <c r="ACK24" s="98"/>
      <c r="ACL24" s="98"/>
      <c r="ACM24" s="98"/>
      <c r="ACN24" s="98"/>
      <c r="ACO24" s="98"/>
      <c r="ACP24" s="98"/>
      <c r="ACQ24" s="98"/>
      <c r="ACR24" s="98"/>
      <c r="ACS24" s="98"/>
      <c r="ACT24" s="98"/>
      <c r="ACU24" s="98"/>
      <c r="ACV24" s="98"/>
      <c r="ACW24" s="98"/>
      <c r="ACX24" s="98"/>
      <c r="ACY24" s="98"/>
      <c r="ACZ24" s="98"/>
      <c r="ADA24" s="98"/>
      <c r="ADB24" s="98"/>
      <c r="ADC24" s="98"/>
      <c r="ADD24" s="98"/>
      <c r="ADE24" s="98"/>
      <c r="ADF24" s="98"/>
      <c r="ADG24" s="98"/>
      <c r="ADH24" s="98"/>
      <c r="ADI24" s="98"/>
      <c r="ADJ24" s="98"/>
      <c r="ADK24" s="98"/>
      <c r="ADL24" s="98"/>
      <c r="ADM24" s="98"/>
      <c r="ADN24" s="98"/>
      <c r="ADO24" s="98"/>
      <c r="ADP24" s="98"/>
      <c r="ADQ24" s="98"/>
      <c r="ADR24" s="98"/>
      <c r="ADS24" s="98"/>
      <c r="ADT24" s="98"/>
      <c r="ADU24" s="98"/>
      <c r="ADV24" s="98"/>
      <c r="ADW24" s="98"/>
      <c r="ADX24" s="98"/>
      <c r="ADY24" s="98"/>
      <c r="ADZ24" s="98"/>
      <c r="AEA24" s="98"/>
      <c r="AEB24" s="98"/>
      <c r="AEC24" s="98"/>
      <c r="AED24" s="98"/>
      <c r="AEE24" s="98"/>
      <c r="AEF24" s="98"/>
      <c r="AEG24" s="98"/>
      <c r="AEH24" s="98"/>
      <c r="AEI24" s="98"/>
      <c r="AEJ24" s="98"/>
      <c r="AEK24" s="98"/>
      <c r="AEL24" s="98"/>
      <c r="AEM24" s="98"/>
      <c r="AEN24" s="98"/>
      <c r="AEO24" s="98"/>
      <c r="AEP24" s="98"/>
      <c r="AEQ24" s="98"/>
      <c r="AER24" s="98"/>
      <c r="AES24" s="98"/>
      <c r="AET24" s="98"/>
      <c r="AEU24" s="98"/>
      <c r="AEV24" s="98"/>
      <c r="AEW24" s="98"/>
      <c r="AEX24" s="98"/>
      <c r="AEY24" s="98"/>
      <c r="AEZ24" s="98"/>
      <c r="AFA24" s="98"/>
      <c r="AFB24" s="98"/>
      <c r="AFC24" s="98"/>
      <c r="AFD24" s="98"/>
      <c r="AFE24" s="98"/>
      <c r="AFF24" s="98"/>
      <c r="AFG24" s="98"/>
      <c r="AFH24" s="98"/>
      <c r="AFI24" s="98"/>
      <c r="AFJ24" s="98"/>
      <c r="AFK24" s="98"/>
      <c r="AFL24" s="98"/>
      <c r="AFM24" s="98"/>
      <c r="AFN24" s="98"/>
      <c r="AFO24" s="98"/>
      <c r="AFP24" s="98"/>
      <c r="AFQ24" s="98"/>
      <c r="AFR24" s="98"/>
      <c r="AFS24" s="98"/>
      <c r="AFT24" s="98"/>
      <c r="AFU24" s="98"/>
      <c r="AFV24" s="98"/>
      <c r="AFW24" s="98"/>
      <c r="AFX24" s="98"/>
      <c r="AFY24" s="98"/>
      <c r="AFZ24" s="98"/>
      <c r="AGA24" s="98"/>
      <c r="AGB24" s="98"/>
      <c r="AGC24" s="98"/>
      <c r="AGD24" s="98"/>
      <c r="AGE24" s="98"/>
      <c r="AGF24" s="98"/>
      <c r="AGG24" s="98"/>
      <c r="AGH24" s="98"/>
      <c r="AGI24" s="98"/>
      <c r="AGJ24" s="98"/>
      <c r="AGK24" s="98"/>
      <c r="AGL24" s="98"/>
      <c r="AGM24" s="98"/>
      <c r="AGN24" s="98"/>
      <c r="AGO24" s="98"/>
      <c r="AGP24" s="98"/>
      <c r="AGQ24" s="98"/>
      <c r="AGR24" s="98"/>
      <c r="AGS24" s="98"/>
      <c r="AGT24" s="98"/>
      <c r="AGU24" s="98"/>
      <c r="AGV24" s="98"/>
      <c r="AGW24" s="98"/>
      <c r="AGX24" s="98"/>
      <c r="AGY24" s="98"/>
      <c r="AGZ24" s="98"/>
      <c r="AHA24" s="98"/>
      <c r="AHB24" s="98"/>
      <c r="AHC24" s="98"/>
      <c r="AHD24" s="98"/>
      <c r="AHE24" s="98"/>
      <c r="AHF24" s="98"/>
      <c r="AHG24" s="98"/>
      <c r="AHH24" s="98"/>
      <c r="AHI24" s="98"/>
      <c r="AHJ24" s="98"/>
      <c r="AHK24" s="98"/>
      <c r="AHL24" s="98"/>
      <c r="AHM24" s="98"/>
      <c r="AHN24" s="98"/>
      <c r="AHO24" s="98"/>
      <c r="AHP24" s="98"/>
      <c r="AHQ24" s="98"/>
      <c r="AHR24" s="98"/>
      <c r="AHS24" s="98"/>
      <c r="AHT24" s="98"/>
      <c r="AHU24" s="98"/>
      <c r="AHV24" s="98"/>
      <c r="AHW24" s="98"/>
      <c r="AHX24" s="98"/>
      <c r="AHY24" s="98"/>
      <c r="AHZ24" s="98"/>
      <c r="AIA24" s="98"/>
      <c r="AIB24" s="98"/>
      <c r="AIC24" s="98"/>
      <c r="AID24" s="98"/>
      <c r="AIE24" s="98"/>
      <c r="AIF24" s="98"/>
      <c r="AIG24" s="98"/>
      <c r="AIH24" s="98"/>
      <c r="AII24" s="98"/>
      <c r="AIJ24" s="98"/>
      <c r="AIK24" s="98"/>
      <c r="AIL24" s="98"/>
      <c r="AIM24" s="98"/>
      <c r="AIN24" s="98"/>
      <c r="AIO24" s="98"/>
      <c r="AIP24" s="98"/>
      <c r="AIQ24" s="98"/>
      <c r="AIR24" s="98"/>
      <c r="AIS24" s="98"/>
      <c r="AIT24" s="98"/>
      <c r="AIU24" s="98"/>
      <c r="AIV24" s="98"/>
      <c r="AIW24" s="98"/>
      <c r="AIX24" s="98"/>
      <c r="AIY24" s="98"/>
      <c r="AIZ24" s="98"/>
      <c r="AJA24" s="98"/>
      <c r="AJB24" s="98"/>
      <c r="AJC24" s="98"/>
      <c r="AJD24" s="98"/>
      <c r="AJE24" s="98"/>
      <c r="AJF24" s="98"/>
      <c r="AJG24" s="98"/>
      <c r="AJH24" s="98"/>
      <c r="AJI24" s="98"/>
      <c r="AJJ24" s="98"/>
      <c r="AJK24" s="98"/>
      <c r="AJL24" s="98"/>
      <c r="AJM24" s="98"/>
      <c r="AJN24" s="98"/>
      <c r="AJO24" s="98"/>
      <c r="AJP24" s="98"/>
      <c r="AJQ24" s="98"/>
      <c r="AJR24" s="98"/>
      <c r="AJS24" s="98"/>
      <c r="AJT24" s="98"/>
      <c r="AJU24" s="98"/>
      <c r="AJV24" s="98"/>
      <c r="AJW24" s="98"/>
      <c r="AJX24" s="98"/>
      <c r="AJY24" s="98"/>
      <c r="AJZ24" s="98"/>
      <c r="AKA24" s="98"/>
      <c r="AKB24" s="98"/>
      <c r="AKC24" s="98"/>
      <c r="AKD24" s="98"/>
      <c r="AKE24" s="98"/>
    </row>
    <row r="25" spans="1:967">
      <c r="A25" s="98"/>
      <c r="B25" s="314"/>
      <c r="C25" s="330" t="s">
        <v>19</v>
      </c>
      <c r="D25" s="321" t="s">
        <v>347</v>
      </c>
      <c r="E25" s="331">
        <v>3.5</v>
      </c>
      <c r="F25" s="336">
        <f>Calculations!E16</f>
        <v>3.5</v>
      </c>
      <c r="G25" s="332">
        <v>5</v>
      </c>
      <c r="H25" s="331">
        <f>G25</f>
        <v>5</v>
      </c>
      <c r="I25" s="137"/>
    </row>
    <row r="26" spans="1:967">
      <c r="A26" s="98"/>
      <c r="B26" s="314"/>
      <c r="C26" s="323" t="s">
        <v>37</v>
      </c>
      <c r="D26" s="323" t="s">
        <v>347</v>
      </c>
      <c r="E26" s="341">
        <v>30</v>
      </c>
      <c r="F26" s="343">
        <f>Calculations!E18</f>
        <v>40</v>
      </c>
      <c r="G26" s="342">
        <v>30</v>
      </c>
      <c r="H26" s="413">
        <f>Calculations!O18</f>
        <v>30</v>
      </c>
    </row>
    <row r="27" spans="1:967">
      <c r="B27" s="2"/>
      <c r="C27" s="350"/>
      <c r="D27" s="351"/>
      <c r="E27" s="313"/>
      <c r="F27" s="313"/>
      <c r="G27" s="313"/>
      <c r="H27" s="98"/>
    </row>
    <row r="38" spans="4:4">
      <c r="D38" s="19"/>
    </row>
    <row r="332" spans="4:4">
      <c r="D332" s="10"/>
    </row>
  </sheetData>
  <sortState ref="B6:G28">
    <sortCondition ref="B6"/>
  </sortState>
  <mergeCells count="1">
    <mergeCell ref="E2:H2"/>
  </mergeCells>
  <pageMargins left="0.75" right="0.75" top="1" bottom="1" header="0.5" footer="0.5"/>
  <pageSetup paperSize="9" orientation="portrait" horizontalDpi="4294967292" verticalDpi="4294967292" r:id="rId1"/>
</worksheet>
</file>

<file path=xl/worksheets/sheet7.xml><?xml version="1.0" encoding="utf-8"?>
<worksheet xmlns="http://schemas.openxmlformats.org/spreadsheetml/2006/main" xmlns:r="http://schemas.openxmlformats.org/officeDocument/2006/relationships">
  <dimension ref="B1:E17"/>
  <sheetViews>
    <sheetView zoomScale="115" zoomScaleNormal="115" zoomScalePageLayoutView="115" workbookViewId="0">
      <selection activeCell="C15" sqref="C15"/>
    </sheetView>
  </sheetViews>
  <sheetFormatPr defaultColWidth="8.6640625" defaultRowHeight="12.75"/>
  <cols>
    <col min="1" max="1" width="8.6640625" style="32"/>
    <col min="2" max="2" width="25.44140625" style="32" bestFit="1" customWidth="1"/>
    <col min="3" max="3" width="8.6640625" style="32"/>
    <col min="4" max="4" width="18.21875" style="32" bestFit="1" customWidth="1"/>
    <col min="5" max="16384" width="8.6640625" style="32"/>
  </cols>
  <sheetData>
    <row r="1" spans="2:5" s="100" customFormat="1"/>
    <row r="2" spans="2:5">
      <c r="B2" s="101" t="s">
        <v>136</v>
      </c>
      <c r="C2" s="101" t="s">
        <v>133</v>
      </c>
      <c r="D2" s="101" t="s">
        <v>134</v>
      </c>
    </row>
    <row r="3" spans="2:5">
      <c r="B3" s="104" t="s">
        <v>135</v>
      </c>
      <c r="C3" s="104">
        <f>0.695*1.03</f>
        <v>0.71584999999999999</v>
      </c>
      <c r="D3" s="102" t="s">
        <v>129</v>
      </c>
      <c r="E3" s="34"/>
    </row>
    <row r="4" spans="2:5">
      <c r="B4" s="105" t="s">
        <v>120</v>
      </c>
      <c r="C4" s="105">
        <v>0.69499999999999995</v>
      </c>
      <c r="D4" s="103" t="s">
        <v>121</v>
      </c>
    </row>
    <row r="5" spans="2:5">
      <c r="B5" s="105" t="s">
        <v>109</v>
      </c>
      <c r="C5" s="105">
        <f>1/1.35</f>
        <v>0.7407407407407407</v>
      </c>
      <c r="D5" s="103"/>
    </row>
    <row r="6" spans="2:5">
      <c r="B6" s="105" t="s">
        <v>104</v>
      </c>
      <c r="C6" s="105">
        <v>0.68</v>
      </c>
      <c r="D6" s="103"/>
    </row>
    <row r="7" spans="2:5">
      <c r="B7" s="113" t="s">
        <v>168</v>
      </c>
      <c r="C7" s="105">
        <v>1.1000000000000001</v>
      </c>
      <c r="D7" s="103"/>
    </row>
    <row r="8" spans="2:5">
      <c r="B8" s="105" t="s">
        <v>103</v>
      </c>
      <c r="C8" s="105">
        <v>1000</v>
      </c>
      <c r="D8" s="103"/>
    </row>
    <row r="9" spans="2:5" s="111" customFormat="1">
      <c r="B9" s="237" t="s">
        <v>254</v>
      </c>
      <c r="C9" s="237">
        <v>1E-3</v>
      </c>
      <c r="D9" s="238"/>
    </row>
    <row r="10" spans="2:5" s="111" customFormat="1">
      <c r="B10" s="113" t="s">
        <v>196</v>
      </c>
      <c r="C10" s="113">
        <v>0.27777777799999998</v>
      </c>
      <c r="D10" s="143"/>
    </row>
    <row r="11" spans="2:5">
      <c r="B11" s="105" t="s">
        <v>106</v>
      </c>
      <c r="C11" s="106">
        <v>1</v>
      </c>
      <c r="D11" s="103"/>
    </row>
    <row r="12" spans="2:5">
      <c r="B12" s="105" t="s">
        <v>83</v>
      </c>
      <c r="C12" s="105">
        <v>800</v>
      </c>
      <c r="D12" s="103"/>
    </row>
    <row r="13" spans="2:5">
      <c r="B13" s="105" t="s">
        <v>84</v>
      </c>
      <c r="C13" s="105">
        <v>800</v>
      </c>
      <c r="D13" s="103"/>
    </row>
    <row r="14" spans="2:5">
      <c r="B14" s="105" t="s">
        <v>107</v>
      </c>
      <c r="C14" s="105">
        <v>8760</v>
      </c>
      <c r="D14" s="103"/>
    </row>
    <row r="15" spans="2:5" s="111" customFormat="1">
      <c r="B15" s="456" t="s">
        <v>396</v>
      </c>
      <c r="C15" s="456">
        <v>1000</v>
      </c>
      <c r="D15" s="457"/>
    </row>
    <row r="16" spans="2:5">
      <c r="B16" s="105" t="s">
        <v>119</v>
      </c>
      <c r="C16" s="105">
        <v>6329.1</v>
      </c>
      <c r="D16" s="103"/>
    </row>
    <row r="17" spans="2:4">
      <c r="B17" s="67" t="s">
        <v>124</v>
      </c>
      <c r="C17" s="67">
        <v>5971.71063829788</v>
      </c>
      <c r="D17" s="6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Q30"/>
  <sheetViews>
    <sheetView zoomScale="115" zoomScaleNormal="115" workbookViewId="0">
      <selection activeCell="C34" sqref="C34"/>
    </sheetView>
  </sheetViews>
  <sheetFormatPr defaultRowHeight="15"/>
  <sheetData>
    <row r="1" spans="1:17" ht="15.75">
      <c r="A1" s="403" t="s">
        <v>367</v>
      </c>
      <c r="B1" s="140"/>
      <c r="C1" s="140"/>
      <c r="D1" s="140"/>
      <c r="E1" s="140"/>
      <c r="F1" s="140"/>
      <c r="G1" s="140"/>
      <c r="H1" s="140"/>
      <c r="I1" s="140"/>
      <c r="J1" s="140"/>
      <c r="K1" s="140"/>
      <c r="L1" s="140"/>
      <c r="M1" s="140"/>
      <c r="N1" s="140"/>
      <c r="O1" s="140"/>
      <c r="P1" s="140"/>
      <c r="Q1" s="140"/>
    </row>
    <row r="2" spans="1:17">
      <c r="A2" s="140"/>
      <c r="B2" s="140"/>
      <c r="C2" s="140"/>
      <c r="D2" s="140"/>
      <c r="E2" s="140"/>
      <c r="F2" s="140"/>
      <c r="G2" s="140"/>
      <c r="H2" s="140"/>
      <c r="I2" s="140"/>
      <c r="J2" s="140"/>
      <c r="K2" s="140"/>
      <c r="L2" s="140"/>
      <c r="M2" s="140"/>
      <c r="N2" s="140"/>
      <c r="O2" s="140"/>
      <c r="P2" s="140"/>
      <c r="Q2" s="140"/>
    </row>
    <row r="3" spans="1:17">
      <c r="A3" s="140"/>
      <c r="B3" s="382" t="s">
        <v>368</v>
      </c>
      <c r="C3" s="140"/>
      <c r="D3" s="140"/>
      <c r="E3" s="140"/>
      <c r="F3" s="140"/>
      <c r="G3" s="140"/>
      <c r="H3" s="140"/>
      <c r="I3" s="140"/>
      <c r="J3" s="140"/>
      <c r="K3" s="140"/>
      <c r="L3" s="140"/>
      <c r="M3" s="140"/>
      <c r="N3" s="140"/>
      <c r="O3" s="140"/>
      <c r="P3" s="140"/>
      <c r="Q3" s="140"/>
    </row>
    <row r="4" spans="1:17">
      <c r="A4" s="140"/>
      <c r="B4" s="404" t="s">
        <v>372</v>
      </c>
      <c r="C4" s="140"/>
      <c r="D4" s="140"/>
      <c r="E4" s="140"/>
      <c r="F4" s="140"/>
      <c r="G4" s="140"/>
      <c r="H4" s="140"/>
      <c r="I4" s="140"/>
      <c r="J4" s="140"/>
      <c r="K4" s="140"/>
      <c r="L4" s="140"/>
      <c r="M4" s="140"/>
      <c r="N4" s="140"/>
      <c r="O4" s="140"/>
      <c r="P4" s="140"/>
      <c r="Q4" s="140"/>
    </row>
    <row r="5" spans="1:17">
      <c r="A5" s="140"/>
      <c r="B5" s="405" t="s">
        <v>369</v>
      </c>
      <c r="C5" s="140"/>
      <c r="D5" s="140"/>
      <c r="E5" s="140"/>
      <c r="F5" s="140"/>
      <c r="G5" s="140"/>
      <c r="H5" s="140"/>
      <c r="I5" s="140"/>
      <c r="J5" s="140"/>
      <c r="K5" s="140"/>
      <c r="L5" s="140"/>
      <c r="M5" s="140"/>
      <c r="N5" s="140"/>
      <c r="O5" s="140"/>
      <c r="P5" s="140"/>
      <c r="Q5" s="140"/>
    </row>
    <row r="6" spans="1:17">
      <c r="A6" s="140"/>
      <c r="B6" s="405"/>
      <c r="C6" s="140"/>
      <c r="D6" s="140"/>
      <c r="E6" s="140"/>
      <c r="F6" s="140"/>
      <c r="G6" s="140"/>
      <c r="H6" s="140"/>
      <c r="I6" s="140"/>
      <c r="J6" s="140"/>
      <c r="K6" s="140"/>
      <c r="L6" s="140"/>
      <c r="M6" s="140"/>
      <c r="N6" s="140"/>
      <c r="O6" s="140"/>
      <c r="P6" s="140"/>
      <c r="Q6" s="140"/>
    </row>
    <row r="7" spans="1:17">
      <c r="A7" s="140"/>
      <c r="B7" s="404" t="s">
        <v>373</v>
      </c>
      <c r="C7" s="140"/>
      <c r="D7" s="140"/>
      <c r="E7" s="140"/>
      <c r="F7" s="140"/>
      <c r="G7" s="140"/>
      <c r="H7" s="140"/>
      <c r="I7" s="140"/>
      <c r="J7" s="140"/>
      <c r="K7" s="140"/>
      <c r="L7" s="140"/>
      <c r="M7" s="140"/>
      <c r="N7" s="140"/>
      <c r="O7" s="140"/>
      <c r="P7" s="140"/>
      <c r="Q7" s="140"/>
    </row>
    <row r="8" spans="1:17">
      <c r="A8" s="140"/>
      <c r="B8" s="519" t="s">
        <v>374</v>
      </c>
      <c r="C8" s="519"/>
      <c r="D8" s="519"/>
      <c r="E8" s="519"/>
      <c r="F8" s="519"/>
      <c r="G8" s="519"/>
      <c r="H8" s="519"/>
      <c r="I8" s="519"/>
      <c r="J8" s="519"/>
      <c r="K8" s="519"/>
      <c r="L8" s="519"/>
      <c r="M8" s="519"/>
      <c r="N8" s="519"/>
      <c r="O8" s="519"/>
      <c r="P8" s="519"/>
      <c r="Q8" s="519"/>
    </row>
    <row r="9" spans="1:17">
      <c r="A9" s="140"/>
      <c r="B9" s="519"/>
      <c r="C9" s="519"/>
      <c r="D9" s="519"/>
      <c r="E9" s="519"/>
      <c r="F9" s="519"/>
      <c r="G9" s="519"/>
      <c r="H9" s="519"/>
      <c r="I9" s="519"/>
      <c r="J9" s="519"/>
      <c r="K9" s="519"/>
      <c r="L9" s="519"/>
      <c r="M9" s="519"/>
      <c r="N9" s="519"/>
      <c r="O9" s="519"/>
      <c r="P9" s="519"/>
      <c r="Q9" s="519"/>
    </row>
    <row r="10" spans="1:17">
      <c r="A10" s="140"/>
      <c r="B10" s="405"/>
      <c r="C10" s="140"/>
      <c r="D10" s="140"/>
      <c r="E10" s="140"/>
      <c r="F10" s="140"/>
      <c r="G10" s="140"/>
      <c r="H10" s="140"/>
      <c r="I10" s="140"/>
      <c r="J10" s="140"/>
      <c r="K10" s="140"/>
      <c r="L10" s="140"/>
      <c r="M10" s="140"/>
      <c r="N10" s="140"/>
      <c r="O10" s="140"/>
      <c r="P10" s="140"/>
      <c r="Q10" s="140"/>
    </row>
    <row r="11" spans="1:17">
      <c r="A11" s="140"/>
      <c r="B11" s="404" t="s">
        <v>375</v>
      </c>
      <c r="C11" s="140"/>
      <c r="D11" s="140"/>
      <c r="E11" s="140"/>
      <c r="F11" s="140"/>
      <c r="G11" s="140"/>
      <c r="H11" s="140"/>
      <c r="I11" s="140"/>
      <c r="J11" s="140"/>
      <c r="K11" s="140"/>
      <c r="L11" s="140"/>
      <c r="M11" s="140"/>
      <c r="N11" s="140"/>
      <c r="O11" s="140"/>
      <c r="P11" s="140"/>
      <c r="Q11" s="140"/>
    </row>
    <row r="12" spans="1:17">
      <c r="A12" s="140"/>
      <c r="B12" s="519" t="s">
        <v>376</v>
      </c>
      <c r="C12" s="519"/>
      <c r="D12" s="519"/>
      <c r="E12" s="519"/>
      <c r="F12" s="519"/>
      <c r="G12" s="519"/>
      <c r="H12" s="519"/>
      <c r="I12" s="519"/>
      <c r="J12" s="519"/>
      <c r="K12" s="519"/>
      <c r="L12" s="519"/>
      <c r="M12" s="519"/>
      <c r="N12" s="519"/>
      <c r="O12" s="519"/>
      <c r="P12" s="519"/>
      <c r="Q12" s="519"/>
    </row>
    <row r="13" spans="1:17">
      <c r="A13" s="140"/>
      <c r="B13" s="519"/>
      <c r="C13" s="519"/>
      <c r="D13" s="519"/>
      <c r="E13" s="519"/>
      <c r="F13" s="519"/>
      <c r="G13" s="519"/>
      <c r="H13" s="519"/>
      <c r="I13" s="519"/>
      <c r="J13" s="519"/>
      <c r="K13" s="519"/>
      <c r="L13" s="519"/>
      <c r="M13" s="519"/>
      <c r="N13" s="519"/>
      <c r="O13" s="519"/>
      <c r="P13" s="519"/>
      <c r="Q13" s="519"/>
    </row>
    <row r="14" spans="1:17">
      <c r="A14" s="140"/>
      <c r="B14" s="519"/>
      <c r="C14" s="519"/>
      <c r="D14" s="519"/>
      <c r="E14" s="519"/>
      <c r="F14" s="519"/>
      <c r="G14" s="519"/>
      <c r="H14" s="519"/>
      <c r="I14" s="519"/>
      <c r="J14" s="519"/>
      <c r="K14" s="519"/>
      <c r="L14" s="519"/>
      <c r="M14" s="519"/>
      <c r="N14" s="519"/>
      <c r="O14" s="519"/>
      <c r="P14" s="519"/>
      <c r="Q14" s="519"/>
    </row>
    <row r="15" spans="1:17">
      <c r="A15" s="140"/>
      <c r="B15" s="405"/>
      <c r="C15" s="140"/>
      <c r="D15" s="140"/>
      <c r="E15" s="140"/>
      <c r="F15" s="140"/>
      <c r="G15" s="140"/>
      <c r="H15" s="140"/>
      <c r="I15" s="140"/>
      <c r="J15" s="140"/>
      <c r="K15" s="140"/>
      <c r="L15" s="140"/>
      <c r="M15" s="140"/>
      <c r="N15" s="140"/>
      <c r="O15" s="140"/>
      <c r="P15" s="140"/>
      <c r="Q15" s="140"/>
    </row>
    <row r="16" spans="1:17">
      <c r="A16" s="140"/>
      <c r="B16" s="404" t="s">
        <v>377</v>
      </c>
      <c r="C16" s="140"/>
      <c r="D16" s="140"/>
      <c r="E16" s="140"/>
      <c r="F16" s="140"/>
      <c r="G16" s="140"/>
      <c r="H16" s="140"/>
      <c r="I16" s="140"/>
      <c r="J16" s="140"/>
      <c r="K16" s="140"/>
      <c r="L16" s="140"/>
      <c r="M16" s="140"/>
      <c r="N16" s="140"/>
      <c r="O16" s="140"/>
      <c r="P16" s="140"/>
      <c r="Q16" s="140"/>
    </row>
    <row r="17" spans="1:17">
      <c r="A17" s="140"/>
      <c r="B17" s="405" t="s">
        <v>370</v>
      </c>
      <c r="C17" s="140"/>
      <c r="D17" s="140"/>
      <c r="E17" s="140"/>
      <c r="F17" s="140"/>
      <c r="G17" s="140"/>
      <c r="H17" s="140"/>
      <c r="I17" s="140"/>
      <c r="J17" s="140"/>
      <c r="K17" s="140"/>
      <c r="L17" s="140"/>
      <c r="M17" s="140"/>
      <c r="N17" s="140"/>
      <c r="O17" s="140"/>
      <c r="P17" s="140"/>
      <c r="Q17" s="140"/>
    </row>
    <row r="18" spans="1:17">
      <c r="A18" s="140"/>
      <c r="B18" s="405"/>
      <c r="C18" s="140"/>
      <c r="D18" s="140"/>
      <c r="E18" s="140"/>
      <c r="F18" s="140"/>
      <c r="G18" s="140"/>
      <c r="H18" s="140"/>
      <c r="I18" s="140"/>
      <c r="J18" s="140"/>
      <c r="K18" s="140"/>
      <c r="L18" s="140"/>
      <c r="M18" s="140"/>
      <c r="N18" s="140"/>
      <c r="O18" s="140"/>
      <c r="P18" s="140"/>
      <c r="Q18" s="140"/>
    </row>
    <row r="19" spans="1:17">
      <c r="A19" s="140"/>
      <c r="B19" s="404" t="s">
        <v>378</v>
      </c>
      <c r="C19" s="140"/>
      <c r="D19" s="140"/>
      <c r="E19" s="140"/>
      <c r="F19" s="140"/>
      <c r="G19" s="140"/>
      <c r="H19" s="140"/>
      <c r="I19" s="140"/>
      <c r="J19" s="140"/>
      <c r="K19" s="140"/>
      <c r="L19" s="140"/>
      <c r="M19" s="140"/>
      <c r="N19" s="140"/>
      <c r="O19" s="140"/>
      <c r="P19" s="140"/>
      <c r="Q19" s="140"/>
    </row>
    <row r="20" spans="1:17">
      <c r="A20" s="140"/>
      <c r="B20" s="519" t="s">
        <v>379</v>
      </c>
      <c r="C20" s="519"/>
      <c r="D20" s="519"/>
      <c r="E20" s="519"/>
      <c r="F20" s="519"/>
      <c r="G20" s="519"/>
      <c r="H20" s="519"/>
      <c r="I20" s="519"/>
      <c r="J20" s="519"/>
      <c r="K20" s="519"/>
      <c r="L20" s="519"/>
      <c r="M20" s="519"/>
      <c r="N20" s="519"/>
      <c r="O20" s="519"/>
      <c r="P20" s="519"/>
      <c r="Q20" s="519"/>
    </row>
    <row r="21" spans="1:17">
      <c r="A21" s="140"/>
      <c r="B21" s="519"/>
      <c r="C21" s="519"/>
      <c r="D21" s="519"/>
      <c r="E21" s="519"/>
      <c r="F21" s="519"/>
      <c r="G21" s="519"/>
      <c r="H21" s="519"/>
      <c r="I21" s="519"/>
      <c r="J21" s="519"/>
      <c r="K21" s="519"/>
      <c r="L21" s="519"/>
      <c r="M21" s="519"/>
      <c r="N21" s="519"/>
      <c r="O21" s="519"/>
      <c r="P21" s="519"/>
      <c r="Q21" s="519"/>
    </row>
    <row r="22" spans="1:17">
      <c r="A22" s="140"/>
      <c r="B22" s="519"/>
      <c r="C22" s="519"/>
      <c r="D22" s="519"/>
      <c r="E22" s="519"/>
      <c r="F22" s="519"/>
      <c r="G22" s="519"/>
      <c r="H22" s="519"/>
      <c r="I22" s="519"/>
      <c r="J22" s="519"/>
      <c r="K22" s="519"/>
      <c r="L22" s="519"/>
      <c r="M22" s="519"/>
      <c r="N22" s="519"/>
      <c r="O22" s="519"/>
      <c r="P22" s="519"/>
      <c r="Q22" s="519"/>
    </row>
    <row r="23" spans="1:17">
      <c r="A23" s="140"/>
      <c r="B23" s="405"/>
      <c r="C23" s="140"/>
      <c r="D23" s="140"/>
      <c r="E23" s="140"/>
      <c r="F23" s="140"/>
      <c r="G23" s="140"/>
      <c r="H23" s="140"/>
      <c r="I23" s="140"/>
      <c r="J23" s="140"/>
      <c r="K23" s="140"/>
      <c r="L23" s="140"/>
      <c r="M23" s="140"/>
      <c r="N23" s="140"/>
      <c r="O23" s="140"/>
      <c r="P23" s="140"/>
      <c r="Q23" s="140"/>
    </row>
    <row r="24" spans="1:17">
      <c r="A24" s="140"/>
      <c r="B24" s="404" t="s">
        <v>380</v>
      </c>
      <c r="C24" s="140"/>
      <c r="D24" s="140"/>
      <c r="E24" s="140"/>
      <c r="F24" s="140"/>
      <c r="G24" s="140"/>
      <c r="H24" s="140"/>
      <c r="I24" s="140"/>
      <c r="J24" s="140"/>
      <c r="K24" s="140"/>
      <c r="L24" s="140"/>
      <c r="M24" s="140"/>
      <c r="N24" s="140"/>
      <c r="O24" s="140"/>
      <c r="P24" s="140"/>
      <c r="Q24" s="140"/>
    </row>
    <row r="25" spans="1:17">
      <c r="A25" s="140"/>
      <c r="B25" s="405" t="s">
        <v>371</v>
      </c>
      <c r="C25" s="140"/>
      <c r="D25" s="140"/>
      <c r="E25" s="140"/>
      <c r="F25" s="140"/>
      <c r="G25" s="140"/>
      <c r="H25" s="140"/>
      <c r="I25" s="140"/>
      <c r="J25" s="140"/>
      <c r="K25" s="140"/>
      <c r="L25" s="140"/>
      <c r="M25" s="140"/>
      <c r="N25" s="140"/>
      <c r="O25" s="140"/>
      <c r="P25" s="140"/>
      <c r="Q25" s="140"/>
    </row>
    <row r="26" spans="1:17">
      <c r="A26" s="140"/>
      <c r="B26" s="406"/>
      <c r="C26" s="140"/>
      <c r="D26" s="140"/>
      <c r="E26" s="140"/>
      <c r="F26" s="140"/>
      <c r="G26" s="140"/>
      <c r="H26" s="140"/>
      <c r="I26" s="140"/>
      <c r="J26" s="140"/>
      <c r="K26" s="140"/>
      <c r="L26" s="140"/>
      <c r="M26" s="140"/>
      <c r="N26" s="140"/>
      <c r="O26" s="140"/>
      <c r="P26" s="140"/>
      <c r="Q26" s="140"/>
    </row>
    <row r="27" spans="1:17">
      <c r="A27" s="140"/>
      <c r="B27" s="404" t="s">
        <v>381</v>
      </c>
      <c r="C27" s="140"/>
      <c r="D27" s="140"/>
      <c r="E27" s="140"/>
      <c r="F27" s="140"/>
      <c r="G27" s="140"/>
      <c r="H27" s="140"/>
      <c r="I27" s="140"/>
      <c r="J27" s="140"/>
      <c r="K27" s="140"/>
      <c r="L27" s="140"/>
      <c r="M27" s="140"/>
      <c r="N27" s="140"/>
      <c r="O27" s="140"/>
      <c r="P27" s="140"/>
      <c r="Q27" s="140"/>
    </row>
    <row r="28" spans="1:17">
      <c r="A28" s="140"/>
      <c r="B28" s="405" t="s">
        <v>382</v>
      </c>
      <c r="C28" s="140"/>
      <c r="D28" s="140"/>
      <c r="E28" s="140"/>
      <c r="F28" s="140"/>
      <c r="G28" s="140"/>
      <c r="H28" s="140"/>
      <c r="I28" s="140"/>
      <c r="J28" s="140"/>
      <c r="K28" s="140"/>
      <c r="L28" s="140"/>
      <c r="M28" s="140"/>
      <c r="N28" s="140"/>
      <c r="O28" s="140"/>
      <c r="P28" s="140"/>
      <c r="Q28" s="140"/>
    </row>
    <row r="29" spans="1:17">
      <c r="A29" s="140"/>
      <c r="B29" s="382"/>
      <c r="C29" s="140"/>
      <c r="D29" s="140"/>
      <c r="E29" s="140"/>
      <c r="F29" s="140"/>
      <c r="G29" s="140"/>
      <c r="H29" s="140"/>
      <c r="I29" s="140"/>
      <c r="J29" s="140"/>
      <c r="K29" s="140"/>
      <c r="L29" s="140"/>
      <c r="M29" s="140"/>
      <c r="N29" s="140"/>
      <c r="O29" s="140"/>
      <c r="P29" s="140"/>
      <c r="Q29" s="140"/>
    </row>
    <row r="30" spans="1:17">
      <c r="A30" s="140"/>
      <c r="B30" s="140"/>
      <c r="C30" s="140"/>
      <c r="D30" s="140"/>
      <c r="E30" s="140"/>
      <c r="F30" s="140"/>
      <c r="G30" s="140"/>
      <c r="H30" s="140"/>
      <c r="I30" s="140"/>
      <c r="J30" s="140"/>
      <c r="K30" s="140"/>
      <c r="L30" s="140"/>
      <c r="M30" s="140"/>
      <c r="N30" s="140"/>
      <c r="O30" s="140"/>
      <c r="P30" s="140"/>
      <c r="Q30" s="140"/>
    </row>
  </sheetData>
  <mergeCells count="3">
    <mergeCell ref="B8:Q9"/>
    <mergeCell ref="B12:Q14"/>
    <mergeCell ref="B20:Q22"/>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16</vt:i4>
      </vt:variant>
    </vt:vector>
  </HeadingPairs>
  <TitlesOfParts>
    <vt:vector size="24" baseType="lpstr">
      <vt:lpstr>Overview</vt:lpstr>
      <vt:lpstr>Assumptions</vt:lpstr>
      <vt:lpstr>Sources</vt:lpstr>
      <vt:lpstr>Notes</vt:lpstr>
      <vt:lpstr>Calculations</vt:lpstr>
      <vt:lpstr>Output coal</vt:lpstr>
      <vt:lpstr>Supporting variables</vt:lpstr>
      <vt:lpstr>Reading guide</vt:lpstr>
      <vt:lpstr>exchange_rate_cec_2009</vt:lpstr>
      <vt:lpstr>exchange_rate_decc</vt:lpstr>
      <vt:lpstr>exchange_rate_iea_2010</vt:lpstr>
      <vt:lpstr>exchange_rate_OECD_IEA_2010</vt:lpstr>
      <vt:lpstr>exhange_rate_iea_nea_2010</vt:lpstr>
      <vt:lpstr>full_capacity</vt:lpstr>
      <vt:lpstr>full_load_hours_igcc</vt:lpstr>
      <vt:lpstr>full_load_hours_pwd</vt:lpstr>
      <vt:lpstr>full_load_hours_pwd_ccs</vt:lpstr>
      <vt:lpstr>GJ_to_MWh</vt:lpstr>
      <vt:lpstr>hours_in_year</vt:lpstr>
      <vt:lpstr>igcc_capacity</vt:lpstr>
      <vt:lpstr>kilo_to_tonne</vt:lpstr>
      <vt:lpstr>kW_to_MW</vt:lpstr>
      <vt:lpstr>MW_to_GW</vt:lpstr>
      <vt:lpstr>pwd_capacity</vt:lpstr>
    </vt:vector>
  </TitlesOfParts>
  <Company>Quintel Intelligence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Rothengatter</dc:creator>
  <cp:lastModifiedBy>Nick Rothengatter</cp:lastModifiedBy>
  <dcterms:created xsi:type="dcterms:W3CDTF">2011-10-26T09:05:09Z</dcterms:created>
  <dcterms:modified xsi:type="dcterms:W3CDTF">2012-03-09T10:42:09Z</dcterms:modified>
</cp:coreProperties>
</file>